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白石史郎\Downloads\"/>
    </mc:Choice>
  </mc:AlternateContent>
  <xr:revisionPtr revIDLastSave="0" documentId="8_{D71A7ED9-BF58-43F9-9AAB-609251C520FC}" xr6:coauthVersionLast="47" xr6:coauthVersionMax="47" xr10:uidLastSave="{00000000-0000-0000-0000-000000000000}"/>
  <bookViews>
    <workbookView xWindow="-96" yWindow="-96" windowWidth="23232" windowHeight="13872" firstSheet="1" activeTab="1" xr2:uid="{F787E9A4-8C4D-4630-A3FD-2DAFD759CB51}"/>
  </bookViews>
  <sheets>
    <sheet name="使い方" sheetId="16" r:id="rId1"/>
    <sheet name="支給申請別添資料" sheetId="11" r:id="rId2"/>
    <sheet name="履修科目一覧" sheetId="12" r:id="rId3"/>
    <sheet name="事業構想スピーチ出席表" sheetId="13" r:id="rId4"/>
    <sheet name="休講・補講一覧表" sheetId="9" r:id="rId5"/>
    <sheet name="開講日程一覧" sheetId="2" r:id="rId6"/>
    <sheet name="2024年度授業日程" sheetId="15" r:id="rId7"/>
  </sheets>
  <definedNames>
    <definedName name="_xlnm._FilterDatabase" localSheetId="5" hidden="1">開講日程一覧!$B$4:$S$1743</definedName>
    <definedName name="_xlnm._FilterDatabase" localSheetId="4" hidden="1">休講・補講一覧表!$B$5:$I$5</definedName>
    <definedName name="_xlnm._FilterDatabase" localSheetId="1" hidden="1">支給申請別添資料!$B$8:$N$1000</definedName>
    <definedName name="_xlnm._FilterDatabase" localSheetId="3" hidden="1">事業構想スピーチ出席表!$B$6:$F$37</definedName>
    <definedName name="_xlnm._FilterDatabase" localSheetId="2" hidden="1">履修科目一覧!$B$5:$G$225</definedName>
    <definedName name="_xlnm.Print_Area" localSheetId="6">'2024年度授業日程'!$A$1:$E$211</definedName>
    <definedName name="_xlnm.Print_Area" localSheetId="4">休講・補講一覧表!$B$2:$K$72</definedName>
    <definedName name="_xlnm.Print_Titles" localSheetId="5">開講日程一覧!$4:$4</definedName>
    <definedName name="_xlnm.Print_Titles" localSheetId="4">休講・補講一覧表!$5:$5</definedName>
    <definedName name="_xlnm.Print_Titles" localSheetId="1">支給申請別添資料!$8:$8</definedName>
    <definedName name="_xlnm.Print_Titles" localSheetId="2">履修科目一覧!$5:$5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1" i="2" l="1"/>
  <c r="H310" i="2"/>
  <c r="I6" i="9"/>
  <c r="E6" i="9" s="1"/>
  <c r="F6" i="9" s="1"/>
  <c r="H6" i="9"/>
  <c r="C6" i="9"/>
  <c r="Q276" i="2"/>
  <c r="L499" i="11"/>
  <c r="K499" i="11"/>
  <c r="J499" i="11"/>
  <c r="I499" i="11"/>
  <c r="H499" i="11"/>
  <c r="G499" i="11"/>
  <c r="L498" i="11"/>
  <c r="K498" i="11"/>
  <c r="J498" i="11"/>
  <c r="I498" i="11"/>
  <c r="H498" i="11"/>
  <c r="G498" i="11"/>
  <c r="L497" i="11"/>
  <c r="K497" i="11"/>
  <c r="J497" i="11"/>
  <c r="I497" i="11"/>
  <c r="H497" i="11"/>
  <c r="G497" i="11"/>
  <c r="L496" i="11"/>
  <c r="K496" i="11"/>
  <c r="J496" i="11"/>
  <c r="I496" i="11"/>
  <c r="H496" i="11"/>
  <c r="G496" i="11"/>
  <c r="L495" i="11"/>
  <c r="K495" i="11"/>
  <c r="J495" i="11"/>
  <c r="I495" i="11"/>
  <c r="H495" i="11"/>
  <c r="G495" i="11"/>
  <c r="L494" i="11"/>
  <c r="K494" i="11"/>
  <c r="J494" i="11"/>
  <c r="I494" i="11"/>
  <c r="H494" i="11"/>
  <c r="G494" i="11"/>
  <c r="L493" i="11"/>
  <c r="K493" i="11"/>
  <c r="J493" i="11"/>
  <c r="I493" i="11"/>
  <c r="H493" i="11"/>
  <c r="G493" i="11"/>
  <c r="L492" i="11"/>
  <c r="K492" i="11"/>
  <c r="J492" i="11"/>
  <c r="I492" i="11"/>
  <c r="H492" i="11"/>
  <c r="G492" i="11"/>
  <c r="L491" i="11"/>
  <c r="K491" i="11"/>
  <c r="J491" i="11"/>
  <c r="I491" i="11"/>
  <c r="H491" i="11"/>
  <c r="G491" i="11"/>
  <c r="L490" i="11"/>
  <c r="K490" i="11"/>
  <c r="J490" i="11"/>
  <c r="I490" i="11"/>
  <c r="H490" i="11"/>
  <c r="G490" i="11"/>
  <c r="L489" i="11"/>
  <c r="K489" i="11"/>
  <c r="J489" i="11"/>
  <c r="I489" i="11"/>
  <c r="H489" i="11"/>
  <c r="G489" i="11"/>
  <c r="L488" i="11"/>
  <c r="K488" i="11"/>
  <c r="J488" i="11"/>
  <c r="I488" i="11"/>
  <c r="H488" i="11"/>
  <c r="G488" i="11"/>
  <c r="L487" i="11"/>
  <c r="K487" i="11"/>
  <c r="J487" i="11"/>
  <c r="I487" i="11"/>
  <c r="H487" i="11"/>
  <c r="G487" i="11"/>
  <c r="L486" i="11"/>
  <c r="K486" i="11"/>
  <c r="J486" i="11"/>
  <c r="I486" i="11"/>
  <c r="H486" i="11"/>
  <c r="G486" i="11"/>
  <c r="L485" i="11"/>
  <c r="K485" i="11"/>
  <c r="J485" i="11"/>
  <c r="I485" i="11"/>
  <c r="H485" i="11"/>
  <c r="G485" i="11"/>
  <c r="L484" i="11"/>
  <c r="K484" i="11"/>
  <c r="J484" i="11"/>
  <c r="I484" i="11"/>
  <c r="H484" i="11"/>
  <c r="G484" i="11"/>
  <c r="L483" i="11"/>
  <c r="K483" i="11"/>
  <c r="J483" i="11"/>
  <c r="I483" i="11"/>
  <c r="H483" i="11"/>
  <c r="G483" i="11"/>
  <c r="L482" i="11"/>
  <c r="K482" i="11"/>
  <c r="J482" i="11"/>
  <c r="I482" i="11"/>
  <c r="H482" i="11"/>
  <c r="G482" i="11"/>
  <c r="L481" i="11"/>
  <c r="K481" i="11"/>
  <c r="J481" i="11"/>
  <c r="I481" i="11"/>
  <c r="H481" i="11"/>
  <c r="G481" i="11"/>
  <c r="L480" i="11"/>
  <c r="K480" i="11"/>
  <c r="J480" i="11"/>
  <c r="I480" i="11"/>
  <c r="H480" i="11"/>
  <c r="G480" i="11"/>
  <c r="L479" i="11"/>
  <c r="K479" i="11"/>
  <c r="J479" i="11"/>
  <c r="I479" i="11"/>
  <c r="H479" i="11"/>
  <c r="G479" i="11"/>
  <c r="L478" i="11"/>
  <c r="K478" i="11"/>
  <c r="J478" i="11"/>
  <c r="I478" i="11"/>
  <c r="H478" i="11"/>
  <c r="G478" i="11"/>
  <c r="L477" i="11"/>
  <c r="K477" i="11"/>
  <c r="J477" i="11"/>
  <c r="I477" i="11"/>
  <c r="H477" i="11"/>
  <c r="G477" i="11"/>
  <c r="L476" i="11"/>
  <c r="K476" i="11"/>
  <c r="J476" i="11"/>
  <c r="I476" i="11"/>
  <c r="H476" i="11"/>
  <c r="G476" i="11"/>
  <c r="L475" i="11"/>
  <c r="K475" i="11"/>
  <c r="J475" i="11"/>
  <c r="I475" i="11"/>
  <c r="H475" i="11"/>
  <c r="G475" i="11"/>
  <c r="L474" i="11"/>
  <c r="K474" i="11"/>
  <c r="J474" i="11"/>
  <c r="I474" i="11"/>
  <c r="H474" i="11"/>
  <c r="G474" i="11"/>
  <c r="L473" i="11"/>
  <c r="K473" i="11"/>
  <c r="J473" i="11"/>
  <c r="I473" i="11"/>
  <c r="H473" i="11"/>
  <c r="G473" i="11"/>
  <c r="L472" i="11"/>
  <c r="K472" i="11"/>
  <c r="J472" i="11"/>
  <c r="I472" i="11"/>
  <c r="H472" i="11"/>
  <c r="G472" i="11"/>
  <c r="L471" i="11"/>
  <c r="K471" i="11"/>
  <c r="J471" i="11"/>
  <c r="I471" i="11"/>
  <c r="H471" i="11"/>
  <c r="G471" i="11"/>
  <c r="L470" i="11"/>
  <c r="K470" i="11"/>
  <c r="J470" i="11"/>
  <c r="I470" i="11"/>
  <c r="H470" i="11"/>
  <c r="G470" i="11"/>
  <c r="L469" i="11"/>
  <c r="K469" i="11"/>
  <c r="J469" i="11"/>
  <c r="I469" i="11"/>
  <c r="H469" i="11"/>
  <c r="G469" i="11"/>
  <c r="L468" i="11"/>
  <c r="K468" i="11"/>
  <c r="J468" i="11"/>
  <c r="I468" i="11"/>
  <c r="H468" i="11"/>
  <c r="G468" i="11"/>
  <c r="L467" i="11"/>
  <c r="K467" i="11"/>
  <c r="J467" i="11"/>
  <c r="I467" i="11"/>
  <c r="H467" i="11"/>
  <c r="G467" i="11"/>
  <c r="L466" i="11"/>
  <c r="K466" i="11"/>
  <c r="J466" i="11"/>
  <c r="I466" i="11"/>
  <c r="H466" i="11"/>
  <c r="G466" i="11"/>
  <c r="L465" i="11"/>
  <c r="K465" i="11"/>
  <c r="J465" i="11"/>
  <c r="I465" i="11"/>
  <c r="H465" i="11"/>
  <c r="G465" i="11"/>
  <c r="L464" i="11"/>
  <c r="K464" i="11"/>
  <c r="J464" i="11"/>
  <c r="I464" i="11"/>
  <c r="H464" i="11"/>
  <c r="G464" i="11"/>
  <c r="L463" i="11"/>
  <c r="K463" i="11"/>
  <c r="J463" i="11"/>
  <c r="I463" i="11"/>
  <c r="H463" i="11"/>
  <c r="G463" i="11"/>
  <c r="L462" i="11"/>
  <c r="K462" i="11"/>
  <c r="J462" i="11"/>
  <c r="I462" i="11"/>
  <c r="H462" i="11"/>
  <c r="G462" i="11"/>
  <c r="L461" i="11"/>
  <c r="K461" i="11"/>
  <c r="J461" i="11"/>
  <c r="I461" i="11"/>
  <c r="H461" i="11"/>
  <c r="G461" i="11"/>
  <c r="L460" i="11"/>
  <c r="K460" i="11"/>
  <c r="J460" i="11"/>
  <c r="I460" i="11"/>
  <c r="H460" i="11"/>
  <c r="G460" i="11"/>
  <c r="L459" i="11"/>
  <c r="K459" i="11"/>
  <c r="J459" i="11"/>
  <c r="I459" i="11"/>
  <c r="H459" i="11"/>
  <c r="G459" i="11"/>
  <c r="L458" i="11"/>
  <c r="K458" i="11"/>
  <c r="J458" i="11"/>
  <c r="I458" i="11"/>
  <c r="H458" i="11"/>
  <c r="G458" i="11"/>
  <c r="L457" i="11"/>
  <c r="K457" i="11"/>
  <c r="J457" i="11"/>
  <c r="I457" i="11"/>
  <c r="H457" i="11"/>
  <c r="G457" i="11"/>
  <c r="L456" i="11"/>
  <c r="K456" i="11"/>
  <c r="J456" i="11"/>
  <c r="I456" i="11"/>
  <c r="H456" i="11"/>
  <c r="G456" i="11"/>
  <c r="L455" i="11"/>
  <c r="K455" i="11"/>
  <c r="J455" i="11"/>
  <c r="I455" i="11"/>
  <c r="H455" i="11"/>
  <c r="G455" i="11"/>
  <c r="L454" i="11"/>
  <c r="K454" i="11"/>
  <c r="J454" i="11"/>
  <c r="I454" i="11"/>
  <c r="H454" i="11"/>
  <c r="G454" i="11"/>
  <c r="L453" i="11"/>
  <c r="K453" i="11"/>
  <c r="J453" i="11"/>
  <c r="I453" i="11"/>
  <c r="H453" i="11"/>
  <c r="G453" i="11"/>
  <c r="L452" i="11"/>
  <c r="K452" i="11"/>
  <c r="J452" i="11"/>
  <c r="I452" i="11"/>
  <c r="H452" i="11"/>
  <c r="G452" i="11"/>
  <c r="L451" i="11"/>
  <c r="K451" i="11"/>
  <c r="J451" i="11"/>
  <c r="I451" i="11"/>
  <c r="H451" i="11"/>
  <c r="G451" i="11"/>
  <c r="L450" i="11"/>
  <c r="K450" i="11"/>
  <c r="J450" i="11"/>
  <c r="I450" i="11"/>
  <c r="H450" i="11"/>
  <c r="G450" i="11"/>
  <c r="L449" i="11"/>
  <c r="K449" i="11"/>
  <c r="J449" i="11"/>
  <c r="I449" i="11"/>
  <c r="H449" i="11"/>
  <c r="G449" i="11"/>
  <c r="L448" i="11"/>
  <c r="K448" i="11"/>
  <c r="J448" i="11"/>
  <c r="I448" i="11"/>
  <c r="H448" i="11"/>
  <c r="G448" i="11"/>
  <c r="L447" i="11"/>
  <c r="K447" i="11"/>
  <c r="J447" i="11"/>
  <c r="I447" i="11"/>
  <c r="H447" i="11"/>
  <c r="G447" i="11"/>
  <c r="L446" i="11"/>
  <c r="K446" i="11"/>
  <c r="J446" i="11"/>
  <c r="I446" i="11"/>
  <c r="H446" i="11"/>
  <c r="G446" i="11"/>
  <c r="L445" i="11"/>
  <c r="K445" i="11"/>
  <c r="J445" i="11"/>
  <c r="I445" i="11"/>
  <c r="H445" i="11"/>
  <c r="G445" i="11"/>
  <c r="L444" i="11"/>
  <c r="K444" i="11"/>
  <c r="J444" i="11"/>
  <c r="I444" i="11"/>
  <c r="H444" i="11"/>
  <c r="G444" i="11"/>
  <c r="L443" i="11"/>
  <c r="K443" i="11"/>
  <c r="J443" i="11"/>
  <c r="I443" i="11"/>
  <c r="H443" i="11"/>
  <c r="G443" i="11"/>
  <c r="L442" i="11"/>
  <c r="K442" i="11"/>
  <c r="J442" i="11"/>
  <c r="I442" i="11"/>
  <c r="H442" i="11"/>
  <c r="G442" i="11"/>
  <c r="L441" i="11"/>
  <c r="K441" i="11"/>
  <c r="J441" i="11"/>
  <c r="I441" i="11"/>
  <c r="H441" i="11"/>
  <c r="G441" i="11"/>
  <c r="L440" i="11"/>
  <c r="K440" i="11"/>
  <c r="J440" i="11"/>
  <c r="I440" i="11"/>
  <c r="H440" i="11"/>
  <c r="G440" i="11"/>
  <c r="L439" i="11"/>
  <c r="K439" i="11"/>
  <c r="J439" i="11"/>
  <c r="I439" i="11"/>
  <c r="H439" i="11"/>
  <c r="G439" i="11"/>
  <c r="L438" i="11"/>
  <c r="K438" i="11"/>
  <c r="J438" i="11"/>
  <c r="I438" i="11"/>
  <c r="H438" i="11"/>
  <c r="G438" i="11"/>
  <c r="L437" i="11"/>
  <c r="K437" i="11"/>
  <c r="J437" i="11"/>
  <c r="I437" i="11"/>
  <c r="H437" i="11"/>
  <c r="G437" i="11"/>
  <c r="L436" i="11"/>
  <c r="K436" i="11"/>
  <c r="J436" i="11"/>
  <c r="I436" i="11"/>
  <c r="H436" i="11"/>
  <c r="G436" i="11"/>
  <c r="L435" i="11"/>
  <c r="K435" i="11"/>
  <c r="J435" i="11"/>
  <c r="I435" i="11"/>
  <c r="H435" i="11"/>
  <c r="G435" i="11"/>
  <c r="L434" i="11"/>
  <c r="K434" i="11"/>
  <c r="J434" i="11"/>
  <c r="I434" i="11"/>
  <c r="H434" i="11"/>
  <c r="G434" i="11"/>
  <c r="L433" i="11"/>
  <c r="K433" i="11"/>
  <c r="J433" i="11"/>
  <c r="I433" i="11"/>
  <c r="H433" i="11"/>
  <c r="G433" i="11"/>
  <c r="L432" i="11"/>
  <c r="K432" i="11"/>
  <c r="J432" i="11"/>
  <c r="I432" i="11"/>
  <c r="H432" i="11"/>
  <c r="G432" i="11"/>
  <c r="L431" i="11"/>
  <c r="K431" i="11"/>
  <c r="J431" i="11"/>
  <c r="I431" i="11"/>
  <c r="H431" i="11"/>
  <c r="G431" i="11"/>
  <c r="L430" i="11"/>
  <c r="K430" i="11"/>
  <c r="J430" i="11"/>
  <c r="I430" i="11"/>
  <c r="H430" i="11"/>
  <c r="G430" i="11"/>
  <c r="L429" i="11"/>
  <c r="K429" i="11"/>
  <c r="J429" i="11"/>
  <c r="I429" i="11"/>
  <c r="H429" i="11"/>
  <c r="G429" i="11"/>
  <c r="L428" i="11"/>
  <c r="K428" i="11"/>
  <c r="J428" i="11"/>
  <c r="I428" i="11"/>
  <c r="H428" i="11"/>
  <c r="G428" i="11"/>
  <c r="L427" i="11"/>
  <c r="K427" i="11"/>
  <c r="J427" i="11"/>
  <c r="I427" i="11"/>
  <c r="H427" i="11"/>
  <c r="G427" i="11"/>
  <c r="L426" i="11"/>
  <c r="K426" i="11"/>
  <c r="J426" i="11"/>
  <c r="I426" i="11"/>
  <c r="H426" i="11"/>
  <c r="G426" i="11"/>
  <c r="L425" i="11"/>
  <c r="K425" i="11"/>
  <c r="J425" i="11"/>
  <c r="I425" i="11"/>
  <c r="H425" i="11"/>
  <c r="G425" i="11"/>
  <c r="L424" i="11"/>
  <c r="K424" i="11"/>
  <c r="J424" i="11"/>
  <c r="I424" i="11"/>
  <c r="H424" i="11"/>
  <c r="G424" i="11"/>
  <c r="L423" i="11"/>
  <c r="K423" i="11"/>
  <c r="J423" i="11"/>
  <c r="I423" i="11"/>
  <c r="H423" i="11"/>
  <c r="G423" i="11"/>
  <c r="L422" i="11"/>
  <c r="K422" i="11"/>
  <c r="J422" i="11"/>
  <c r="I422" i="11"/>
  <c r="H422" i="11"/>
  <c r="G422" i="11"/>
  <c r="L421" i="11"/>
  <c r="K421" i="11"/>
  <c r="J421" i="11"/>
  <c r="I421" i="11"/>
  <c r="H421" i="11"/>
  <c r="G421" i="11"/>
  <c r="L420" i="11"/>
  <c r="K420" i="11"/>
  <c r="J420" i="11"/>
  <c r="I420" i="11"/>
  <c r="H420" i="11"/>
  <c r="G420" i="11"/>
  <c r="L419" i="11"/>
  <c r="K419" i="11"/>
  <c r="J419" i="11"/>
  <c r="I419" i="11"/>
  <c r="H419" i="11"/>
  <c r="G419" i="11"/>
  <c r="L418" i="11"/>
  <c r="K418" i="11"/>
  <c r="J418" i="11"/>
  <c r="I418" i="11"/>
  <c r="H418" i="11"/>
  <c r="G418" i="11"/>
  <c r="L417" i="11"/>
  <c r="K417" i="11"/>
  <c r="J417" i="11"/>
  <c r="I417" i="11"/>
  <c r="H417" i="11"/>
  <c r="G417" i="11"/>
  <c r="L416" i="11"/>
  <c r="K416" i="11"/>
  <c r="J416" i="11"/>
  <c r="I416" i="11"/>
  <c r="H416" i="11"/>
  <c r="G416" i="11"/>
  <c r="L415" i="11"/>
  <c r="K415" i="11"/>
  <c r="J415" i="11"/>
  <c r="I415" i="11"/>
  <c r="H415" i="11"/>
  <c r="G415" i="11"/>
  <c r="L414" i="11"/>
  <c r="K414" i="11"/>
  <c r="J414" i="11"/>
  <c r="I414" i="11"/>
  <c r="H414" i="11"/>
  <c r="G414" i="11"/>
  <c r="L413" i="11"/>
  <c r="K413" i="11"/>
  <c r="J413" i="11"/>
  <c r="I413" i="11"/>
  <c r="H413" i="11"/>
  <c r="G413" i="11"/>
  <c r="L412" i="11"/>
  <c r="K412" i="11"/>
  <c r="J412" i="11"/>
  <c r="I412" i="11"/>
  <c r="H412" i="11"/>
  <c r="G412" i="11"/>
  <c r="L411" i="11"/>
  <c r="K411" i="11"/>
  <c r="J411" i="11"/>
  <c r="I411" i="11"/>
  <c r="H411" i="11"/>
  <c r="G411" i="11"/>
  <c r="L410" i="11"/>
  <c r="K410" i="11"/>
  <c r="J410" i="11"/>
  <c r="I410" i="11"/>
  <c r="H410" i="11"/>
  <c r="G410" i="11"/>
  <c r="L409" i="11"/>
  <c r="K409" i="11"/>
  <c r="J409" i="11"/>
  <c r="I409" i="11"/>
  <c r="H409" i="11"/>
  <c r="G409" i="11"/>
  <c r="L408" i="11"/>
  <c r="K408" i="11"/>
  <c r="J408" i="11"/>
  <c r="I408" i="11"/>
  <c r="H408" i="11"/>
  <c r="G408" i="11"/>
  <c r="L407" i="11"/>
  <c r="K407" i="11"/>
  <c r="J407" i="11"/>
  <c r="I407" i="11"/>
  <c r="H407" i="11"/>
  <c r="G407" i="11"/>
  <c r="L406" i="11"/>
  <c r="K406" i="11"/>
  <c r="J406" i="11"/>
  <c r="I406" i="11"/>
  <c r="H406" i="11"/>
  <c r="G406" i="11"/>
  <c r="L405" i="11"/>
  <c r="K405" i="11"/>
  <c r="J405" i="11"/>
  <c r="I405" i="11"/>
  <c r="H405" i="11"/>
  <c r="G405" i="11"/>
  <c r="L404" i="11"/>
  <c r="K404" i="11"/>
  <c r="J404" i="11"/>
  <c r="I404" i="11"/>
  <c r="H404" i="11"/>
  <c r="G404" i="11"/>
  <c r="L403" i="11"/>
  <c r="K403" i="11"/>
  <c r="J403" i="11"/>
  <c r="I403" i="11"/>
  <c r="H403" i="11"/>
  <c r="G403" i="11"/>
  <c r="L402" i="11"/>
  <c r="K402" i="11"/>
  <c r="J402" i="11"/>
  <c r="I402" i="11"/>
  <c r="H402" i="11"/>
  <c r="G402" i="11"/>
  <c r="L401" i="11"/>
  <c r="K401" i="11"/>
  <c r="J401" i="11"/>
  <c r="I401" i="11"/>
  <c r="H401" i="11"/>
  <c r="G401" i="11"/>
  <c r="L400" i="11"/>
  <c r="K400" i="11"/>
  <c r="J400" i="11"/>
  <c r="I400" i="11"/>
  <c r="H400" i="11"/>
  <c r="G400" i="11"/>
  <c r="L399" i="11"/>
  <c r="K399" i="11"/>
  <c r="J399" i="11"/>
  <c r="I399" i="11"/>
  <c r="H399" i="11"/>
  <c r="G399" i="11"/>
  <c r="L398" i="11"/>
  <c r="K398" i="11"/>
  <c r="J398" i="11"/>
  <c r="I398" i="11"/>
  <c r="H398" i="11"/>
  <c r="G398" i="11"/>
  <c r="L397" i="11"/>
  <c r="K397" i="11"/>
  <c r="J397" i="11"/>
  <c r="I397" i="11"/>
  <c r="H397" i="11"/>
  <c r="G397" i="11"/>
  <c r="L396" i="11"/>
  <c r="K396" i="11"/>
  <c r="J396" i="11"/>
  <c r="I396" i="11"/>
  <c r="H396" i="11"/>
  <c r="G396" i="11"/>
  <c r="L395" i="11"/>
  <c r="K395" i="11"/>
  <c r="J395" i="11"/>
  <c r="I395" i="11"/>
  <c r="H395" i="11"/>
  <c r="G395" i="11"/>
  <c r="L394" i="11"/>
  <c r="K394" i="11"/>
  <c r="J394" i="11"/>
  <c r="I394" i="11"/>
  <c r="H394" i="11"/>
  <c r="G394" i="11"/>
  <c r="L393" i="11"/>
  <c r="K393" i="11"/>
  <c r="J393" i="11"/>
  <c r="I393" i="11"/>
  <c r="H393" i="11"/>
  <c r="G393" i="11"/>
  <c r="L392" i="11"/>
  <c r="K392" i="11"/>
  <c r="J392" i="11"/>
  <c r="I392" i="11"/>
  <c r="H392" i="11"/>
  <c r="G392" i="11"/>
  <c r="L391" i="11"/>
  <c r="K391" i="11"/>
  <c r="J391" i="11"/>
  <c r="I391" i="11"/>
  <c r="H391" i="11"/>
  <c r="G391" i="11"/>
  <c r="L390" i="11"/>
  <c r="K390" i="11"/>
  <c r="J390" i="11"/>
  <c r="I390" i="11"/>
  <c r="H390" i="11"/>
  <c r="G390" i="11"/>
  <c r="L389" i="11"/>
  <c r="K389" i="11"/>
  <c r="J389" i="11"/>
  <c r="I389" i="11"/>
  <c r="H389" i="11"/>
  <c r="G389" i="11"/>
  <c r="L388" i="11"/>
  <c r="K388" i="11"/>
  <c r="J388" i="11"/>
  <c r="I388" i="11"/>
  <c r="H388" i="11"/>
  <c r="G388" i="11"/>
  <c r="L387" i="11"/>
  <c r="K387" i="11"/>
  <c r="J387" i="11"/>
  <c r="I387" i="11"/>
  <c r="H387" i="11"/>
  <c r="G387" i="11"/>
  <c r="L386" i="11"/>
  <c r="K386" i="11"/>
  <c r="J386" i="11"/>
  <c r="I386" i="11"/>
  <c r="H386" i="11"/>
  <c r="G386" i="11"/>
  <c r="L385" i="11"/>
  <c r="K385" i="11"/>
  <c r="J385" i="11"/>
  <c r="I385" i="11"/>
  <c r="H385" i="11"/>
  <c r="G385" i="11"/>
  <c r="L384" i="11"/>
  <c r="K384" i="11"/>
  <c r="J384" i="11"/>
  <c r="I384" i="11"/>
  <c r="H384" i="11"/>
  <c r="G384" i="11"/>
  <c r="L383" i="11"/>
  <c r="K383" i="11"/>
  <c r="J383" i="11"/>
  <c r="I383" i="11"/>
  <c r="H383" i="11"/>
  <c r="G383" i="11"/>
  <c r="L382" i="11"/>
  <c r="K382" i="11"/>
  <c r="J382" i="11"/>
  <c r="I382" i="11"/>
  <c r="H382" i="11"/>
  <c r="G382" i="11"/>
  <c r="L381" i="11"/>
  <c r="K381" i="11"/>
  <c r="J381" i="11"/>
  <c r="I381" i="11"/>
  <c r="H381" i="11"/>
  <c r="G381" i="11"/>
  <c r="L380" i="11"/>
  <c r="K380" i="11"/>
  <c r="J380" i="11"/>
  <c r="I380" i="11"/>
  <c r="H380" i="11"/>
  <c r="G380" i="11"/>
  <c r="L379" i="11"/>
  <c r="K379" i="11"/>
  <c r="J379" i="11"/>
  <c r="I379" i="11"/>
  <c r="H379" i="11"/>
  <c r="G379" i="11"/>
  <c r="L378" i="11"/>
  <c r="K378" i="11"/>
  <c r="J378" i="11"/>
  <c r="I378" i="11"/>
  <c r="H378" i="11"/>
  <c r="G378" i="11"/>
  <c r="L377" i="11"/>
  <c r="K377" i="11"/>
  <c r="J377" i="11"/>
  <c r="I377" i="11"/>
  <c r="H377" i="11"/>
  <c r="G377" i="11"/>
  <c r="L376" i="11"/>
  <c r="K376" i="11"/>
  <c r="J376" i="11"/>
  <c r="I376" i="11"/>
  <c r="H376" i="11"/>
  <c r="G376" i="11"/>
  <c r="L375" i="11"/>
  <c r="K375" i="11"/>
  <c r="J375" i="11"/>
  <c r="I375" i="11"/>
  <c r="H375" i="11"/>
  <c r="G375" i="11"/>
  <c r="L374" i="11"/>
  <c r="K374" i="11"/>
  <c r="J374" i="11"/>
  <c r="I374" i="11"/>
  <c r="H374" i="11"/>
  <c r="G374" i="11"/>
  <c r="L373" i="11"/>
  <c r="K373" i="11"/>
  <c r="J373" i="11"/>
  <c r="I373" i="11"/>
  <c r="H373" i="11"/>
  <c r="G373" i="11"/>
  <c r="L372" i="11"/>
  <c r="K372" i="11"/>
  <c r="J372" i="11"/>
  <c r="I372" i="11"/>
  <c r="H372" i="11"/>
  <c r="G372" i="11"/>
  <c r="L371" i="11"/>
  <c r="K371" i="11"/>
  <c r="J371" i="11"/>
  <c r="I371" i="11"/>
  <c r="H371" i="11"/>
  <c r="G371" i="11"/>
  <c r="L370" i="11"/>
  <c r="K370" i="11"/>
  <c r="J370" i="11"/>
  <c r="I370" i="11"/>
  <c r="H370" i="11"/>
  <c r="G370" i="11"/>
  <c r="L369" i="11"/>
  <c r="K369" i="11"/>
  <c r="J369" i="11"/>
  <c r="I369" i="11"/>
  <c r="H369" i="11"/>
  <c r="G369" i="11"/>
  <c r="L368" i="11"/>
  <c r="K368" i="11"/>
  <c r="J368" i="11"/>
  <c r="I368" i="11"/>
  <c r="H368" i="11"/>
  <c r="G368" i="11"/>
  <c r="L367" i="11"/>
  <c r="K367" i="11"/>
  <c r="J367" i="11"/>
  <c r="I367" i="11"/>
  <c r="H367" i="11"/>
  <c r="G367" i="11"/>
  <c r="L366" i="11"/>
  <c r="K366" i="11"/>
  <c r="J366" i="11"/>
  <c r="I366" i="11"/>
  <c r="H366" i="11"/>
  <c r="G366" i="11"/>
  <c r="L365" i="11"/>
  <c r="K365" i="11"/>
  <c r="J365" i="11"/>
  <c r="I365" i="11"/>
  <c r="H365" i="11"/>
  <c r="G365" i="11"/>
  <c r="L364" i="11"/>
  <c r="K364" i="11"/>
  <c r="J364" i="11"/>
  <c r="I364" i="11"/>
  <c r="H364" i="11"/>
  <c r="G364" i="11"/>
  <c r="L363" i="11"/>
  <c r="K363" i="11"/>
  <c r="J363" i="11"/>
  <c r="I363" i="11"/>
  <c r="H363" i="11"/>
  <c r="G363" i="11"/>
  <c r="L362" i="11"/>
  <c r="K362" i="11"/>
  <c r="J362" i="11"/>
  <c r="I362" i="11"/>
  <c r="H362" i="11"/>
  <c r="G362" i="11"/>
  <c r="L361" i="11"/>
  <c r="K361" i="11"/>
  <c r="J361" i="11"/>
  <c r="I361" i="11"/>
  <c r="H361" i="11"/>
  <c r="G361" i="11"/>
  <c r="L360" i="11"/>
  <c r="K360" i="11"/>
  <c r="J360" i="11"/>
  <c r="I360" i="11"/>
  <c r="H360" i="11"/>
  <c r="G360" i="11"/>
  <c r="L359" i="11"/>
  <c r="K359" i="11"/>
  <c r="J359" i="11"/>
  <c r="I359" i="11"/>
  <c r="H359" i="11"/>
  <c r="G359" i="11"/>
  <c r="L358" i="11"/>
  <c r="K358" i="11"/>
  <c r="J358" i="11"/>
  <c r="I358" i="11"/>
  <c r="H358" i="11"/>
  <c r="G358" i="11"/>
  <c r="L357" i="11"/>
  <c r="K357" i="11"/>
  <c r="J357" i="11"/>
  <c r="I357" i="11"/>
  <c r="H357" i="11"/>
  <c r="G357" i="11"/>
  <c r="L356" i="11"/>
  <c r="K356" i="11"/>
  <c r="J356" i="11"/>
  <c r="I356" i="11"/>
  <c r="H356" i="11"/>
  <c r="G356" i="11"/>
  <c r="L355" i="11"/>
  <c r="K355" i="11"/>
  <c r="J355" i="11"/>
  <c r="I355" i="11"/>
  <c r="H355" i="11"/>
  <c r="G355" i="11"/>
  <c r="L354" i="11"/>
  <c r="K354" i="11"/>
  <c r="J354" i="11"/>
  <c r="I354" i="11"/>
  <c r="H354" i="11"/>
  <c r="G354" i="11"/>
  <c r="L353" i="11"/>
  <c r="K353" i="11"/>
  <c r="J353" i="11"/>
  <c r="I353" i="11"/>
  <c r="H353" i="11"/>
  <c r="G353" i="11"/>
  <c r="L352" i="11"/>
  <c r="K352" i="11"/>
  <c r="J352" i="11"/>
  <c r="I352" i="11"/>
  <c r="H352" i="11"/>
  <c r="G352" i="11"/>
  <c r="L351" i="11"/>
  <c r="K351" i="11"/>
  <c r="J351" i="11"/>
  <c r="I351" i="11"/>
  <c r="H351" i="11"/>
  <c r="G351" i="11"/>
  <c r="L350" i="11"/>
  <c r="K350" i="11"/>
  <c r="J350" i="11"/>
  <c r="I350" i="11"/>
  <c r="H350" i="11"/>
  <c r="G350" i="11"/>
  <c r="L349" i="11"/>
  <c r="K349" i="11"/>
  <c r="J349" i="11"/>
  <c r="I349" i="11"/>
  <c r="H349" i="11"/>
  <c r="G349" i="11"/>
  <c r="L348" i="11"/>
  <c r="K348" i="11"/>
  <c r="J348" i="11"/>
  <c r="I348" i="11"/>
  <c r="H348" i="11"/>
  <c r="G348" i="11"/>
  <c r="L347" i="11"/>
  <c r="K347" i="11"/>
  <c r="J347" i="11"/>
  <c r="I347" i="11"/>
  <c r="H347" i="11"/>
  <c r="G347" i="11"/>
  <c r="L346" i="11"/>
  <c r="K346" i="11"/>
  <c r="J346" i="11"/>
  <c r="I346" i="11"/>
  <c r="H346" i="11"/>
  <c r="G346" i="11"/>
  <c r="L345" i="11"/>
  <c r="K345" i="11"/>
  <c r="J345" i="11"/>
  <c r="I345" i="11"/>
  <c r="H345" i="11"/>
  <c r="G345" i="11"/>
  <c r="L344" i="11"/>
  <c r="K344" i="11"/>
  <c r="J344" i="11"/>
  <c r="I344" i="11"/>
  <c r="H344" i="11"/>
  <c r="G344" i="11"/>
  <c r="L343" i="11"/>
  <c r="K343" i="11"/>
  <c r="J343" i="11"/>
  <c r="I343" i="11"/>
  <c r="H343" i="11"/>
  <c r="G343" i="11"/>
  <c r="L342" i="11"/>
  <c r="K342" i="11"/>
  <c r="J342" i="11"/>
  <c r="I342" i="11"/>
  <c r="H342" i="11"/>
  <c r="G342" i="11"/>
  <c r="L341" i="11"/>
  <c r="K341" i="11"/>
  <c r="J341" i="11"/>
  <c r="I341" i="11"/>
  <c r="H341" i="11"/>
  <c r="G341" i="11"/>
  <c r="L340" i="11"/>
  <c r="K340" i="11"/>
  <c r="J340" i="11"/>
  <c r="I340" i="11"/>
  <c r="H340" i="11"/>
  <c r="G340" i="11"/>
  <c r="L339" i="11"/>
  <c r="K339" i="11"/>
  <c r="J339" i="11"/>
  <c r="I339" i="11"/>
  <c r="H339" i="11"/>
  <c r="G339" i="11"/>
  <c r="L338" i="11"/>
  <c r="K338" i="11"/>
  <c r="J338" i="11"/>
  <c r="I338" i="11"/>
  <c r="H338" i="11"/>
  <c r="G338" i="11"/>
  <c r="L337" i="11"/>
  <c r="K337" i="11"/>
  <c r="J337" i="11"/>
  <c r="I337" i="11"/>
  <c r="H337" i="11"/>
  <c r="G337" i="11"/>
  <c r="L336" i="11"/>
  <c r="K336" i="11"/>
  <c r="J336" i="11"/>
  <c r="I336" i="11"/>
  <c r="H336" i="11"/>
  <c r="G336" i="11"/>
  <c r="L335" i="11"/>
  <c r="K335" i="11"/>
  <c r="J335" i="11"/>
  <c r="I335" i="11"/>
  <c r="H335" i="11"/>
  <c r="G335" i="11"/>
  <c r="L334" i="11"/>
  <c r="K334" i="11"/>
  <c r="J334" i="11"/>
  <c r="I334" i="11"/>
  <c r="H334" i="11"/>
  <c r="G334" i="11"/>
  <c r="L333" i="11"/>
  <c r="K333" i="11"/>
  <c r="J333" i="11"/>
  <c r="I333" i="11"/>
  <c r="H333" i="11"/>
  <c r="G333" i="11"/>
  <c r="L332" i="11"/>
  <c r="K332" i="11"/>
  <c r="J332" i="11"/>
  <c r="I332" i="11"/>
  <c r="H332" i="11"/>
  <c r="G332" i="11"/>
  <c r="L331" i="11"/>
  <c r="K331" i="11"/>
  <c r="J331" i="11"/>
  <c r="I331" i="11"/>
  <c r="H331" i="11"/>
  <c r="G331" i="11"/>
  <c r="L330" i="11"/>
  <c r="K330" i="11"/>
  <c r="J330" i="11"/>
  <c r="I330" i="11"/>
  <c r="H330" i="11"/>
  <c r="G330" i="11"/>
  <c r="L329" i="11"/>
  <c r="K329" i="11"/>
  <c r="J329" i="11"/>
  <c r="I329" i="11"/>
  <c r="H329" i="11"/>
  <c r="G329" i="11"/>
  <c r="L328" i="11"/>
  <c r="K328" i="11"/>
  <c r="J328" i="11"/>
  <c r="I328" i="11"/>
  <c r="H328" i="11"/>
  <c r="G328" i="11"/>
  <c r="L327" i="11"/>
  <c r="K327" i="11"/>
  <c r="J327" i="11"/>
  <c r="I327" i="11"/>
  <c r="H327" i="11"/>
  <c r="G327" i="11"/>
  <c r="L326" i="11"/>
  <c r="K326" i="11"/>
  <c r="J326" i="11"/>
  <c r="I326" i="11"/>
  <c r="H326" i="11"/>
  <c r="G326" i="11"/>
  <c r="L325" i="11"/>
  <c r="K325" i="11"/>
  <c r="J325" i="11"/>
  <c r="I325" i="11"/>
  <c r="H325" i="11"/>
  <c r="G325" i="11"/>
  <c r="L324" i="11"/>
  <c r="K324" i="11"/>
  <c r="J324" i="11"/>
  <c r="I324" i="11"/>
  <c r="H324" i="11"/>
  <c r="G324" i="11"/>
  <c r="L323" i="11"/>
  <c r="K323" i="11"/>
  <c r="J323" i="11"/>
  <c r="I323" i="11"/>
  <c r="H323" i="11"/>
  <c r="G323" i="11"/>
  <c r="L322" i="11"/>
  <c r="K322" i="11"/>
  <c r="J322" i="11"/>
  <c r="I322" i="11"/>
  <c r="H322" i="11"/>
  <c r="G322" i="11"/>
  <c r="L321" i="11"/>
  <c r="K321" i="11"/>
  <c r="J321" i="11"/>
  <c r="I321" i="11"/>
  <c r="H321" i="11"/>
  <c r="G321" i="11"/>
  <c r="L320" i="11"/>
  <c r="K320" i="11"/>
  <c r="J320" i="11"/>
  <c r="I320" i="11"/>
  <c r="H320" i="11"/>
  <c r="G320" i="11"/>
  <c r="L319" i="11"/>
  <c r="K319" i="11"/>
  <c r="J319" i="11"/>
  <c r="I319" i="11"/>
  <c r="H319" i="11"/>
  <c r="G319" i="11"/>
  <c r="L318" i="11"/>
  <c r="K318" i="11"/>
  <c r="J318" i="11"/>
  <c r="I318" i="11"/>
  <c r="H318" i="11"/>
  <c r="G318" i="11"/>
  <c r="L317" i="11"/>
  <c r="K317" i="11"/>
  <c r="J317" i="11"/>
  <c r="I317" i="11"/>
  <c r="H317" i="11"/>
  <c r="G317" i="11"/>
  <c r="L316" i="11"/>
  <c r="K316" i="11"/>
  <c r="J316" i="11"/>
  <c r="I316" i="11"/>
  <c r="H316" i="11"/>
  <c r="G316" i="11"/>
  <c r="L315" i="11"/>
  <c r="K315" i="11"/>
  <c r="J315" i="11"/>
  <c r="I315" i="11"/>
  <c r="H315" i="11"/>
  <c r="G315" i="11"/>
  <c r="L314" i="11"/>
  <c r="K314" i="11"/>
  <c r="J314" i="11"/>
  <c r="I314" i="11"/>
  <c r="H314" i="11"/>
  <c r="G314" i="11"/>
  <c r="L313" i="11"/>
  <c r="K313" i="11"/>
  <c r="J313" i="11"/>
  <c r="I313" i="11"/>
  <c r="H313" i="11"/>
  <c r="G313" i="11"/>
  <c r="L312" i="11"/>
  <c r="K312" i="11"/>
  <c r="J312" i="11"/>
  <c r="I312" i="11"/>
  <c r="H312" i="11"/>
  <c r="G312" i="11"/>
  <c r="L311" i="11"/>
  <c r="K311" i="11"/>
  <c r="J311" i="11"/>
  <c r="I311" i="11"/>
  <c r="H311" i="11"/>
  <c r="G311" i="11"/>
  <c r="L310" i="11"/>
  <c r="K310" i="11"/>
  <c r="J310" i="11"/>
  <c r="I310" i="11"/>
  <c r="H310" i="11"/>
  <c r="G310" i="11"/>
  <c r="L309" i="11"/>
  <c r="K309" i="11"/>
  <c r="J309" i="11"/>
  <c r="I309" i="11"/>
  <c r="H309" i="11"/>
  <c r="G309" i="11"/>
  <c r="L308" i="11"/>
  <c r="K308" i="11"/>
  <c r="J308" i="11"/>
  <c r="I308" i="11"/>
  <c r="H308" i="11"/>
  <c r="G308" i="11"/>
  <c r="L307" i="11"/>
  <c r="K307" i="11"/>
  <c r="J307" i="11"/>
  <c r="I307" i="11"/>
  <c r="H307" i="11"/>
  <c r="G307" i="11"/>
  <c r="L306" i="11"/>
  <c r="K306" i="11"/>
  <c r="J306" i="11"/>
  <c r="I306" i="11"/>
  <c r="H306" i="11"/>
  <c r="G306" i="11"/>
  <c r="L305" i="11"/>
  <c r="K305" i="11"/>
  <c r="J305" i="11"/>
  <c r="I305" i="11"/>
  <c r="H305" i="11"/>
  <c r="G305" i="11"/>
  <c r="L304" i="11"/>
  <c r="K304" i="11"/>
  <c r="J304" i="11"/>
  <c r="I304" i="11"/>
  <c r="H304" i="11"/>
  <c r="G304" i="11"/>
  <c r="L303" i="11"/>
  <c r="K303" i="11"/>
  <c r="J303" i="11"/>
  <c r="I303" i="11"/>
  <c r="H303" i="11"/>
  <c r="G303" i="11"/>
  <c r="L302" i="11"/>
  <c r="K302" i="11"/>
  <c r="J302" i="11"/>
  <c r="I302" i="11"/>
  <c r="H302" i="11"/>
  <c r="G302" i="11"/>
  <c r="L301" i="11"/>
  <c r="K301" i="11"/>
  <c r="J301" i="11"/>
  <c r="I301" i="11"/>
  <c r="H301" i="11"/>
  <c r="G301" i="11"/>
  <c r="L300" i="11"/>
  <c r="K300" i="11"/>
  <c r="J300" i="11"/>
  <c r="I300" i="11"/>
  <c r="H300" i="11"/>
  <c r="G300" i="11"/>
  <c r="L299" i="11"/>
  <c r="K299" i="11"/>
  <c r="J299" i="11"/>
  <c r="I299" i="11"/>
  <c r="H299" i="11"/>
  <c r="G299" i="11"/>
  <c r="L298" i="11"/>
  <c r="K298" i="11"/>
  <c r="J298" i="11"/>
  <c r="I298" i="11"/>
  <c r="H298" i="11"/>
  <c r="G298" i="11"/>
  <c r="L297" i="11"/>
  <c r="K297" i="11"/>
  <c r="J297" i="11"/>
  <c r="I297" i="11"/>
  <c r="H297" i="11"/>
  <c r="G297" i="11"/>
  <c r="L296" i="11"/>
  <c r="K296" i="11"/>
  <c r="J296" i="11"/>
  <c r="I296" i="11"/>
  <c r="H296" i="11"/>
  <c r="G296" i="11"/>
  <c r="L295" i="11"/>
  <c r="K295" i="11"/>
  <c r="J295" i="11"/>
  <c r="I295" i="11"/>
  <c r="H295" i="11"/>
  <c r="G295" i="11"/>
  <c r="L294" i="11"/>
  <c r="K294" i="11"/>
  <c r="J294" i="11"/>
  <c r="I294" i="11"/>
  <c r="H294" i="11"/>
  <c r="G294" i="11"/>
  <c r="L293" i="11"/>
  <c r="K293" i="11"/>
  <c r="J293" i="11"/>
  <c r="I293" i="11"/>
  <c r="H293" i="11"/>
  <c r="G293" i="11"/>
  <c r="L292" i="11"/>
  <c r="K292" i="11"/>
  <c r="J292" i="11"/>
  <c r="I292" i="11"/>
  <c r="H292" i="11"/>
  <c r="G292" i="11"/>
  <c r="L291" i="11"/>
  <c r="K291" i="11"/>
  <c r="J291" i="11"/>
  <c r="I291" i="11"/>
  <c r="H291" i="11"/>
  <c r="G291" i="11"/>
  <c r="L290" i="11"/>
  <c r="K290" i="11"/>
  <c r="J290" i="11"/>
  <c r="I290" i="11"/>
  <c r="H290" i="11"/>
  <c r="G290" i="11"/>
  <c r="L289" i="11"/>
  <c r="K289" i="11"/>
  <c r="J289" i="11"/>
  <c r="I289" i="11"/>
  <c r="H289" i="11"/>
  <c r="G289" i="11"/>
  <c r="L288" i="11"/>
  <c r="K288" i="11"/>
  <c r="J288" i="11"/>
  <c r="I288" i="11"/>
  <c r="H288" i="11"/>
  <c r="G288" i="11"/>
  <c r="L287" i="11"/>
  <c r="K287" i="11"/>
  <c r="J287" i="11"/>
  <c r="I287" i="11"/>
  <c r="H287" i="11"/>
  <c r="G287" i="11"/>
  <c r="L286" i="11"/>
  <c r="K286" i="11"/>
  <c r="J286" i="11"/>
  <c r="I286" i="11"/>
  <c r="H286" i="11"/>
  <c r="G286" i="11"/>
  <c r="L285" i="11"/>
  <c r="K285" i="11"/>
  <c r="J285" i="11"/>
  <c r="I285" i="11"/>
  <c r="H285" i="11"/>
  <c r="G285" i="11"/>
  <c r="L284" i="11"/>
  <c r="K284" i="11"/>
  <c r="J284" i="11"/>
  <c r="I284" i="11"/>
  <c r="H284" i="11"/>
  <c r="G284" i="11"/>
  <c r="L283" i="11"/>
  <c r="K283" i="11"/>
  <c r="J283" i="11"/>
  <c r="I283" i="11"/>
  <c r="H283" i="11"/>
  <c r="G283" i="11"/>
  <c r="L282" i="11"/>
  <c r="K282" i="11"/>
  <c r="J282" i="11"/>
  <c r="I282" i="11"/>
  <c r="H282" i="11"/>
  <c r="G282" i="11"/>
  <c r="L281" i="11"/>
  <c r="K281" i="11"/>
  <c r="J281" i="11"/>
  <c r="I281" i="11"/>
  <c r="H281" i="11"/>
  <c r="G281" i="11"/>
  <c r="L280" i="11"/>
  <c r="K280" i="11"/>
  <c r="J280" i="11"/>
  <c r="I280" i="11"/>
  <c r="H280" i="11"/>
  <c r="G280" i="11"/>
  <c r="L279" i="11"/>
  <c r="K279" i="11"/>
  <c r="J279" i="11"/>
  <c r="I279" i="11"/>
  <c r="H279" i="11"/>
  <c r="G279" i="11"/>
  <c r="L278" i="11"/>
  <c r="K278" i="11"/>
  <c r="J278" i="11"/>
  <c r="I278" i="11"/>
  <c r="H278" i="11"/>
  <c r="G278" i="11"/>
  <c r="L277" i="11"/>
  <c r="K277" i="11"/>
  <c r="J277" i="11"/>
  <c r="I277" i="11"/>
  <c r="H277" i="11"/>
  <c r="G277" i="11"/>
  <c r="L276" i="11"/>
  <c r="K276" i="11"/>
  <c r="J276" i="11"/>
  <c r="I276" i="11"/>
  <c r="H276" i="11"/>
  <c r="G276" i="11"/>
  <c r="L275" i="11"/>
  <c r="K275" i="11"/>
  <c r="J275" i="11"/>
  <c r="I275" i="11"/>
  <c r="H275" i="11"/>
  <c r="G275" i="11"/>
  <c r="L274" i="11"/>
  <c r="K274" i="11"/>
  <c r="J274" i="11"/>
  <c r="I274" i="11"/>
  <c r="H274" i="11"/>
  <c r="G274" i="11"/>
  <c r="L273" i="11"/>
  <c r="K273" i="11"/>
  <c r="J273" i="11"/>
  <c r="I273" i="11"/>
  <c r="H273" i="11"/>
  <c r="G273" i="11"/>
  <c r="L272" i="11"/>
  <c r="K272" i="11"/>
  <c r="J272" i="11"/>
  <c r="I272" i="11"/>
  <c r="H272" i="11"/>
  <c r="G272" i="11"/>
  <c r="L271" i="11"/>
  <c r="K271" i="11"/>
  <c r="J271" i="11"/>
  <c r="I271" i="11"/>
  <c r="H271" i="11"/>
  <c r="G271" i="11"/>
  <c r="L270" i="11"/>
  <c r="K270" i="11"/>
  <c r="J270" i="11"/>
  <c r="I270" i="11"/>
  <c r="H270" i="11"/>
  <c r="G270" i="11"/>
  <c r="L269" i="11"/>
  <c r="K269" i="11"/>
  <c r="J269" i="11"/>
  <c r="I269" i="11"/>
  <c r="H269" i="11"/>
  <c r="G269" i="11"/>
  <c r="L268" i="11"/>
  <c r="K268" i="11"/>
  <c r="J268" i="11"/>
  <c r="I268" i="11"/>
  <c r="H268" i="11"/>
  <c r="G268" i="11"/>
  <c r="L267" i="11"/>
  <c r="K267" i="11"/>
  <c r="J267" i="11"/>
  <c r="I267" i="11"/>
  <c r="H267" i="11"/>
  <c r="G267" i="11"/>
  <c r="L266" i="11"/>
  <c r="K266" i="11"/>
  <c r="J266" i="11"/>
  <c r="I266" i="11"/>
  <c r="H266" i="11"/>
  <c r="G266" i="11"/>
  <c r="L265" i="11"/>
  <c r="K265" i="11"/>
  <c r="J265" i="11"/>
  <c r="I265" i="11"/>
  <c r="H265" i="11"/>
  <c r="G265" i="11"/>
  <c r="L264" i="11"/>
  <c r="K264" i="11"/>
  <c r="J264" i="11"/>
  <c r="I264" i="11"/>
  <c r="H264" i="11"/>
  <c r="G264" i="11"/>
  <c r="L263" i="11"/>
  <c r="K263" i="11"/>
  <c r="J263" i="11"/>
  <c r="I263" i="11"/>
  <c r="H263" i="11"/>
  <c r="G263" i="11"/>
  <c r="L262" i="11"/>
  <c r="K262" i="11"/>
  <c r="J262" i="11"/>
  <c r="I262" i="11"/>
  <c r="H262" i="11"/>
  <c r="G262" i="11"/>
  <c r="L261" i="11"/>
  <c r="K261" i="11"/>
  <c r="J261" i="11"/>
  <c r="I261" i="11"/>
  <c r="H261" i="11"/>
  <c r="G261" i="11"/>
  <c r="L260" i="11"/>
  <c r="K260" i="11"/>
  <c r="J260" i="11"/>
  <c r="I260" i="11"/>
  <c r="H260" i="11"/>
  <c r="G260" i="11"/>
  <c r="L259" i="11"/>
  <c r="K259" i="11"/>
  <c r="J259" i="11"/>
  <c r="I259" i="11"/>
  <c r="H259" i="11"/>
  <c r="G259" i="11"/>
  <c r="L258" i="11"/>
  <c r="K258" i="11"/>
  <c r="J258" i="11"/>
  <c r="I258" i="11"/>
  <c r="H258" i="11"/>
  <c r="G258" i="11"/>
  <c r="L257" i="11"/>
  <c r="K257" i="11"/>
  <c r="J257" i="11"/>
  <c r="I257" i="11"/>
  <c r="H257" i="11"/>
  <c r="G257" i="11"/>
  <c r="L256" i="11"/>
  <c r="K256" i="11"/>
  <c r="J256" i="11"/>
  <c r="I256" i="11"/>
  <c r="H256" i="11"/>
  <c r="G256" i="11"/>
  <c r="L255" i="11"/>
  <c r="K255" i="11"/>
  <c r="J255" i="11"/>
  <c r="I255" i="11"/>
  <c r="H255" i="11"/>
  <c r="G255" i="11"/>
  <c r="L254" i="11"/>
  <c r="K254" i="11"/>
  <c r="J254" i="11"/>
  <c r="I254" i="11"/>
  <c r="H254" i="11"/>
  <c r="G254" i="11"/>
  <c r="L253" i="11"/>
  <c r="K253" i="11"/>
  <c r="J253" i="11"/>
  <c r="I253" i="11"/>
  <c r="H253" i="11"/>
  <c r="G253" i="11"/>
  <c r="L252" i="11"/>
  <c r="K252" i="11"/>
  <c r="J252" i="11"/>
  <c r="I252" i="11"/>
  <c r="H252" i="11"/>
  <c r="G252" i="11"/>
  <c r="L251" i="11"/>
  <c r="K251" i="11"/>
  <c r="J251" i="11"/>
  <c r="I251" i="11"/>
  <c r="H251" i="11"/>
  <c r="G251" i="11"/>
  <c r="L250" i="11"/>
  <c r="K250" i="11"/>
  <c r="J250" i="11"/>
  <c r="I250" i="11"/>
  <c r="H250" i="11"/>
  <c r="G250" i="11"/>
  <c r="L249" i="11"/>
  <c r="K249" i="11"/>
  <c r="J249" i="11"/>
  <c r="I249" i="11"/>
  <c r="H249" i="11"/>
  <c r="G249" i="11"/>
  <c r="L248" i="11"/>
  <c r="K248" i="11"/>
  <c r="J248" i="11"/>
  <c r="I248" i="11"/>
  <c r="H248" i="11"/>
  <c r="G248" i="11"/>
  <c r="L247" i="11"/>
  <c r="K247" i="11"/>
  <c r="J247" i="11"/>
  <c r="I247" i="11"/>
  <c r="H247" i="11"/>
  <c r="G247" i="11"/>
  <c r="L246" i="11"/>
  <c r="K246" i="11"/>
  <c r="J246" i="11"/>
  <c r="I246" i="11"/>
  <c r="H246" i="11"/>
  <c r="G246" i="11"/>
  <c r="L245" i="11"/>
  <c r="K245" i="11"/>
  <c r="J245" i="11"/>
  <c r="I245" i="11"/>
  <c r="H245" i="11"/>
  <c r="G245" i="11"/>
  <c r="L244" i="11"/>
  <c r="K244" i="11"/>
  <c r="J244" i="11"/>
  <c r="I244" i="11"/>
  <c r="H244" i="11"/>
  <c r="G244" i="11"/>
  <c r="L243" i="11"/>
  <c r="K243" i="11"/>
  <c r="J243" i="11"/>
  <c r="I243" i="11"/>
  <c r="H243" i="11"/>
  <c r="G243" i="11"/>
  <c r="L242" i="11"/>
  <c r="K242" i="11"/>
  <c r="J242" i="11"/>
  <c r="I242" i="11"/>
  <c r="H242" i="11"/>
  <c r="G242" i="11"/>
  <c r="L241" i="11"/>
  <c r="K241" i="11"/>
  <c r="J241" i="11"/>
  <c r="I241" i="11"/>
  <c r="H241" i="11"/>
  <c r="G241" i="11"/>
  <c r="L240" i="11"/>
  <c r="K240" i="11"/>
  <c r="J240" i="11"/>
  <c r="I240" i="11"/>
  <c r="H240" i="11"/>
  <c r="G240" i="11"/>
  <c r="L239" i="11"/>
  <c r="K239" i="11"/>
  <c r="J239" i="11"/>
  <c r="I239" i="11"/>
  <c r="H239" i="11"/>
  <c r="G239" i="11"/>
  <c r="L238" i="11"/>
  <c r="K238" i="11"/>
  <c r="J238" i="11"/>
  <c r="I238" i="11"/>
  <c r="H238" i="11"/>
  <c r="G238" i="11"/>
  <c r="L237" i="11"/>
  <c r="K237" i="11"/>
  <c r="J237" i="11"/>
  <c r="I237" i="11"/>
  <c r="H237" i="11"/>
  <c r="G237" i="11"/>
  <c r="L236" i="11"/>
  <c r="K236" i="11"/>
  <c r="J236" i="11"/>
  <c r="I236" i="11"/>
  <c r="H236" i="11"/>
  <c r="G236" i="11"/>
  <c r="L235" i="11"/>
  <c r="K235" i="11"/>
  <c r="J235" i="11"/>
  <c r="I235" i="11"/>
  <c r="H235" i="11"/>
  <c r="G235" i="11"/>
  <c r="L234" i="11"/>
  <c r="K234" i="11"/>
  <c r="J234" i="11"/>
  <c r="I234" i="11"/>
  <c r="H234" i="11"/>
  <c r="G234" i="11"/>
  <c r="L233" i="11"/>
  <c r="K233" i="11"/>
  <c r="J233" i="11"/>
  <c r="I233" i="11"/>
  <c r="H233" i="11"/>
  <c r="G233" i="11"/>
  <c r="L232" i="11"/>
  <c r="K232" i="11"/>
  <c r="J232" i="11"/>
  <c r="I232" i="11"/>
  <c r="H232" i="11"/>
  <c r="G232" i="11"/>
  <c r="L231" i="11"/>
  <c r="K231" i="11"/>
  <c r="J231" i="11"/>
  <c r="I231" i="11"/>
  <c r="H231" i="11"/>
  <c r="G231" i="11"/>
  <c r="L230" i="11"/>
  <c r="K230" i="11"/>
  <c r="J230" i="11"/>
  <c r="I230" i="11"/>
  <c r="H230" i="11"/>
  <c r="G230" i="11"/>
  <c r="L229" i="11"/>
  <c r="K229" i="11"/>
  <c r="J229" i="11"/>
  <c r="I229" i="11"/>
  <c r="H229" i="11"/>
  <c r="G229" i="11"/>
  <c r="L228" i="11"/>
  <c r="K228" i="11"/>
  <c r="J228" i="11"/>
  <c r="I228" i="11"/>
  <c r="H228" i="11"/>
  <c r="G228" i="11"/>
  <c r="L227" i="11"/>
  <c r="K227" i="11"/>
  <c r="J227" i="11"/>
  <c r="I227" i="11"/>
  <c r="H227" i="11"/>
  <c r="G227" i="11"/>
  <c r="L226" i="11"/>
  <c r="K226" i="11"/>
  <c r="J226" i="11"/>
  <c r="I226" i="11"/>
  <c r="H226" i="11"/>
  <c r="G226" i="11"/>
  <c r="L225" i="11"/>
  <c r="K225" i="11"/>
  <c r="J225" i="11"/>
  <c r="I225" i="11"/>
  <c r="H225" i="11"/>
  <c r="G225" i="11"/>
  <c r="L224" i="11"/>
  <c r="K224" i="11"/>
  <c r="J224" i="11"/>
  <c r="I224" i="11"/>
  <c r="H224" i="11"/>
  <c r="G224" i="11"/>
  <c r="L223" i="11"/>
  <c r="K223" i="11"/>
  <c r="J223" i="11"/>
  <c r="I223" i="11"/>
  <c r="H223" i="11"/>
  <c r="G223" i="11"/>
  <c r="L222" i="11"/>
  <c r="K222" i="11"/>
  <c r="J222" i="11"/>
  <c r="I222" i="11"/>
  <c r="H222" i="11"/>
  <c r="G222" i="11"/>
  <c r="L221" i="11"/>
  <c r="K221" i="11"/>
  <c r="J221" i="11"/>
  <c r="I221" i="11"/>
  <c r="H221" i="11"/>
  <c r="G221" i="11"/>
  <c r="L220" i="11"/>
  <c r="K220" i="11"/>
  <c r="J220" i="11"/>
  <c r="I220" i="11"/>
  <c r="H220" i="11"/>
  <c r="G220" i="11"/>
  <c r="L219" i="11"/>
  <c r="K219" i="11"/>
  <c r="J219" i="11"/>
  <c r="I219" i="11"/>
  <c r="H219" i="11"/>
  <c r="G219" i="11"/>
  <c r="L218" i="11"/>
  <c r="K218" i="11"/>
  <c r="J218" i="11"/>
  <c r="I218" i="11"/>
  <c r="H218" i="11"/>
  <c r="G218" i="11"/>
  <c r="L217" i="11"/>
  <c r="K217" i="11"/>
  <c r="J217" i="11"/>
  <c r="I217" i="11"/>
  <c r="H217" i="11"/>
  <c r="G217" i="11"/>
  <c r="L216" i="11"/>
  <c r="K216" i="11"/>
  <c r="J216" i="11"/>
  <c r="I216" i="11"/>
  <c r="H216" i="11"/>
  <c r="G216" i="11"/>
  <c r="L215" i="11"/>
  <c r="K215" i="11"/>
  <c r="J215" i="11"/>
  <c r="I215" i="11"/>
  <c r="H215" i="11"/>
  <c r="G215" i="11"/>
  <c r="L214" i="11"/>
  <c r="K214" i="11"/>
  <c r="J214" i="11"/>
  <c r="I214" i="11"/>
  <c r="H214" i="11"/>
  <c r="G214" i="11"/>
  <c r="L213" i="11"/>
  <c r="K213" i="11"/>
  <c r="J213" i="11"/>
  <c r="I213" i="11"/>
  <c r="H213" i="11"/>
  <c r="G213" i="11"/>
  <c r="L212" i="11"/>
  <c r="K212" i="11"/>
  <c r="J212" i="11"/>
  <c r="I212" i="11"/>
  <c r="H212" i="11"/>
  <c r="G212" i="11"/>
  <c r="L211" i="11"/>
  <c r="K211" i="11"/>
  <c r="J211" i="11"/>
  <c r="I211" i="11"/>
  <c r="H211" i="11"/>
  <c r="G211" i="11"/>
  <c r="L210" i="11"/>
  <c r="K210" i="11"/>
  <c r="J210" i="11"/>
  <c r="I210" i="11"/>
  <c r="H210" i="11"/>
  <c r="G210" i="11"/>
  <c r="L209" i="11"/>
  <c r="K209" i="11"/>
  <c r="J209" i="11"/>
  <c r="I209" i="11"/>
  <c r="H209" i="11"/>
  <c r="G209" i="11"/>
  <c r="L208" i="11"/>
  <c r="K208" i="11"/>
  <c r="J208" i="11"/>
  <c r="I208" i="11"/>
  <c r="H208" i="11"/>
  <c r="G208" i="11"/>
  <c r="L207" i="11"/>
  <c r="K207" i="11"/>
  <c r="J207" i="11"/>
  <c r="I207" i="11"/>
  <c r="H207" i="11"/>
  <c r="G207" i="11"/>
  <c r="L206" i="11"/>
  <c r="K206" i="11"/>
  <c r="J206" i="11"/>
  <c r="I206" i="11"/>
  <c r="H206" i="11"/>
  <c r="G206" i="11"/>
  <c r="L205" i="11"/>
  <c r="K205" i="11"/>
  <c r="J205" i="11"/>
  <c r="I205" i="11"/>
  <c r="H205" i="11"/>
  <c r="G205" i="11"/>
  <c r="L204" i="11"/>
  <c r="K204" i="11"/>
  <c r="J204" i="11"/>
  <c r="I204" i="11"/>
  <c r="H204" i="11"/>
  <c r="G204" i="11"/>
  <c r="L203" i="11"/>
  <c r="K203" i="11"/>
  <c r="J203" i="11"/>
  <c r="I203" i="11"/>
  <c r="H203" i="11"/>
  <c r="G203" i="11"/>
  <c r="L202" i="11"/>
  <c r="K202" i="11"/>
  <c r="J202" i="11"/>
  <c r="I202" i="11"/>
  <c r="H202" i="11"/>
  <c r="G202" i="11"/>
  <c r="L201" i="11"/>
  <c r="K201" i="11"/>
  <c r="J201" i="11"/>
  <c r="I201" i="11"/>
  <c r="H201" i="11"/>
  <c r="G201" i="11"/>
  <c r="L200" i="11"/>
  <c r="K200" i="11"/>
  <c r="J200" i="11"/>
  <c r="I200" i="11"/>
  <c r="H200" i="11"/>
  <c r="G200" i="11"/>
  <c r="L199" i="11"/>
  <c r="K199" i="11"/>
  <c r="J199" i="11"/>
  <c r="I199" i="11"/>
  <c r="H199" i="11"/>
  <c r="G199" i="11"/>
  <c r="L198" i="11"/>
  <c r="K198" i="11"/>
  <c r="J198" i="11"/>
  <c r="I198" i="11"/>
  <c r="H198" i="11"/>
  <c r="G198" i="11"/>
  <c r="L197" i="11"/>
  <c r="K197" i="11"/>
  <c r="J197" i="11"/>
  <c r="I197" i="11"/>
  <c r="H197" i="11"/>
  <c r="G197" i="11"/>
  <c r="L196" i="11"/>
  <c r="K196" i="11"/>
  <c r="J196" i="11"/>
  <c r="I196" i="11"/>
  <c r="H196" i="11"/>
  <c r="G196" i="11"/>
  <c r="L195" i="11"/>
  <c r="K195" i="11"/>
  <c r="J195" i="11"/>
  <c r="I195" i="11"/>
  <c r="H195" i="11"/>
  <c r="G195" i="11"/>
  <c r="L194" i="11"/>
  <c r="K194" i="11"/>
  <c r="J194" i="11"/>
  <c r="I194" i="11"/>
  <c r="H194" i="11"/>
  <c r="G194" i="11"/>
  <c r="L193" i="11"/>
  <c r="K193" i="11"/>
  <c r="J193" i="11"/>
  <c r="I193" i="11"/>
  <c r="H193" i="11"/>
  <c r="G193" i="11"/>
  <c r="L192" i="11"/>
  <c r="K192" i="11"/>
  <c r="J192" i="11"/>
  <c r="I192" i="11"/>
  <c r="H192" i="11"/>
  <c r="G192" i="11"/>
  <c r="L191" i="11"/>
  <c r="K191" i="11"/>
  <c r="J191" i="11"/>
  <c r="I191" i="11"/>
  <c r="H191" i="11"/>
  <c r="G191" i="11"/>
  <c r="L190" i="11"/>
  <c r="K190" i="11"/>
  <c r="J190" i="11"/>
  <c r="I190" i="11"/>
  <c r="H190" i="11"/>
  <c r="G190" i="11"/>
  <c r="L189" i="11"/>
  <c r="K189" i="11"/>
  <c r="J189" i="11"/>
  <c r="I189" i="11"/>
  <c r="H189" i="11"/>
  <c r="G189" i="11"/>
  <c r="L188" i="11"/>
  <c r="K188" i="11"/>
  <c r="J188" i="11"/>
  <c r="I188" i="11"/>
  <c r="H188" i="11"/>
  <c r="G188" i="11"/>
  <c r="L187" i="11"/>
  <c r="K187" i="11"/>
  <c r="J187" i="11"/>
  <c r="I187" i="11"/>
  <c r="H187" i="11"/>
  <c r="G187" i="11"/>
  <c r="L186" i="11"/>
  <c r="K186" i="11"/>
  <c r="J186" i="11"/>
  <c r="I186" i="11"/>
  <c r="H186" i="11"/>
  <c r="G186" i="11"/>
  <c r="L185" i="11"/>
  <c r="K185" i="11"/>
  <c r="J185" i="11"/>
  <c r="I185" i="11"/>
  <c r="H185" i="11"/>
  <c r="G185" i="11"/>
  <c r="L184" i="11"/>
  <c r="K184" i="11"/>
  <c r="J184" i="11"/>
  <c r="I184" i="11"/>
  <c r="H184" i="11"/>
  <c r="G184" i="11"/>
  <c r="L183" i="11"/>
  <c r="K183" i="11"/>
  <c r="J183" i="11"/>
  <c r="I183" i="11"/>
  <c r="H183" i="11"/>
  <c r="G183" i="11"/>
  <c r="L182" i="11"/>
  <c r="K182" i="11"/>
  <c r="J182" i="11"/>
  <c r="I182" i="11"/>
  <c r="H182" i="11"/>
  <c r="G182" i="11"/>
  <c r="L181" i="11"/>
  <c r="K181" i="11"/>
  <c r="J181" i="11"/>
  <c r="I181" i="11"/>
  <c r="H181" i="11"/>
  <c r="G181" i="11"/>
  <c r="L180" i="11"/>
  <c r="K180" i="11"/>
  <c r="J180" i="11"/>
  <c r="I180" i="11"/>
  <c r="H180" i="11"/>
  <c r="G180" i="11"/>
  <c r="L179" i="11"/>
  <c r="K179" i="11"/>
  <c r="J179" i="11"/>
  <c r="I179" i="11"/>
  <c r="H179" i="11"/>
  <c r="G179" i="11"/>
  <c r="L178" i="11"/>
  <c r="K178" i="11"/>
  <c r="J178" i="11"/>
  <c r="I178" i="11"/>
  <c r="H178" i="11"/>
  <c r="G178" i="11"/>
  <c r="L177" i="11"/>
  <c r="K177" i="11"/>
  <c r="J177" i="11"/>
  <c r="I177" i="11"/>
  <c r="H177" i="11"/>
  <c r="G177" i="11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8" i="9"/>
  <c r="F8" i="9" s="1"/>
  <c r="I47" i="9"/>
  <c r="H47" i="9"/>
  <c r="F47" i="9"/>
  <c r="C47" i="9"/>
  <c r="I46" i="9"/>
  <c r="H46" i="9"/>
  <c r="F46" i="9"/>
  <c r="C46" i="9"/>
  <c r="I45" i="9"/>
  <c r="H45" i="9"/>
  <c r="F45" i="9"/>
  <c r="C45" i="9"/>
  <c r="I44" i="9"/>
  <c r="H44" i="9"/>
  <c r="F44" i="9"/>
  <c r="C44" i="9"/>
  <c r="I43" i="9"/>
  <c r="H43" i="9"/>
  <c r="F43" i="9"/>
  <c r="C43" i="9"/>
  <c r="I42" i="9"/>
  <c r="H42" i="9"/>
  <c r="F42" i="9"/>
  <c r="C42" i="9"/>
  <c r="I41" i="9"/>
  <c r="H41" i="9"/>
  <c r="F41" i="9"/>
  <c r="C41" i="9"/>
  <c r="I40" i="9"/>
  <c r="H40" i="9"/>
  <c r="F40" i="9"/>
  <c r="C40" i="9"/>
  <c r="I39" i="9"/>
  <c r="H39" i="9"/>
  <c r="F39" i="9"/>
  <c r="C39" i="9"/>
  <c r="I38" i="9"/>
  <c r="H38" i="9"/>
  <c r="F38" i="9"/>
  <c r="C38" i="9"/>
  <c r="I37" i="9"/>
  <c r="H37" i="9"/>
  <c r="F37" i="9"/>
  <c r="C37" i="9"/>
  <c r="I36" i="9"/>
  <c r="H36" i="9"/>
  <c r="F36" i="9"/>
  <c r="C36" i="9"/>
  <c r="I35" i="9"/>
  <c r="H35" i="9"/>
  <c r="F35" i="9"/>
  <c r="C35" i="9"/>
  <c r="I34" i="9"/>
  <c r="H34" i="9"/>
  <c r="F34" i="9"/>
  <c r="C34" i="9"/>
  <c r="I33" i="9"/>
  <c r="H33" i="9"/>
  <c r="F33" i="9"/>
  <c r="C33" i="9"/>
  <c r="I32" i="9"/>
  <c r="H32" i="9"/>
  <c r="F32" i="9"/>
  <c r="C32" i="9"/>
  <c r="I31" i="9"/>
  <c r="H31" i="9"/>
  <c r="F31" i="9"/>
  <c r="C31" i="9"/>
  <c r="I30" i="9"/>
  <c r="H30" i="9"/>
  <c r="F30" i="9"/>
  <c r="C30" i="9"/>
  <c r="I29" i="9"/>
  <c r="H29" i="9"/>
  <c r="F29" i="9"/>
  <c r="C29" i="9"/>
  <c r="I28" i="9"/>
  <c r="H28" i="9"/>
  <c r="F28" i="9"/>
  <c r="C28" i="9"/>
  <c r="I27" i="9"/>
  <c r="H27" i="9"/>
  <c r="F27" i="9"/>
  <c r="C27" i="9"/>
  <c r="I26" i="9"/>
  <c r="H26" i="9"/>
  <c r="F26" i="9"/>
  <c r="C26" i="9"/>
  <c r="I25" i="9"/>
  <c r="H25" i="9"/>
  <c r="F25" i="9"/>
  <c r="C25" i="9"/>
  <c r="I24" i="9"/>
  <c r="H24" i="9"/>
  <c r="F24" i="9"/>
  <c r="C24" i="9"/>
  <c r="I23" i="9"/>
  <c r="H23" i="9"/>
  <c r="F23" i="9"/>
  <c r="C23" i="9"/>
  <c r="I22" i="9"/>
  <c r="H22" i="9"/>
  <c r="F22" i="9"/>
  <c r="C22" i="9"/>
  <c r="I21" i="9"/>
  <c r="H21" i="9"/>
  <c r="F21" i="9"/>
  <c r="C21" i="9"/>
  <c r="I20" i="9"/>
  <c r="H20" i="9"/>
  <c r="F20" i="9"/>
  <c r="C20" i="9"/>
  <c r="I19" i="9"/>
  <c r="H19" i="9"/>
  <c r="F19" i="9"/>
  <c r="C19" i="9"/>
  <c r="I18" i="9"/>
  <c r="H18" i="9"/>
  <c r="F18" i="9"/>
  <c r="C18" i="9"/>
  <c r="I17" i="9"/>
  <c r="H17" i="9"/>
  <c r="F17" i="9"/>
  <c r="C17" i="9"/>
  <c r="I16" i="9"/>
  <c r="H16" i="9"/>
  <c r="F16" i="9"/>
  <c r="C16" i="9"/>
  <c r="I15" i="9"/>
  <c r="H15" i="9"/>
  <c r="F15" i="9"/>
  <c r="C15" i="9"/>
  <c r="I14" i="9"/>
  <c r="E14" i="9" s="1"/>
  <c r="F14" i="9" s="1"/>
  <c r="H14" i="9"/>
  <c r="C14" i="9"/>
  <c r="I13" i="9"/>
  <c r="E13" i="9" s="1"/>
  <c r="F13" i="9" s="1"/>
  <c r="H13" i="9"/>
  <c r="C13" i="9"/>
  <c r="I12" i="9"/>
  <c r="E12" i="9" s="1"/>
  <c r="F12" i="9" s="1"/>
  <c r="H12" i="9"/>
  <c r="C12" i="9"/>
  <c r="I11" i="9"/>
  <c r="E11" i="9" s="1"/>
  <c r="F11" i="9" s="1"/>
  <c r="H11" i="9"/>
  <c r="C11" i="9"/>
  <c r="I10" i="9"/>
  <c r="E10" i="9" s="1"/>
  <c r="F10" i="9" s="1"/>
  <c r="H10" i="9"/>
  <c r="C10" i="9"/>
  <c r="I9" i="9"/>
  <c r="E9" i="9" s="1"/>
  <c r="F9" i="9" s="1"/>
  <c r="H9" i="9"/>
  <c r="C9" i="9"/>
  <c r="I8" i="9"/>
  <c r="H8" i="9"/>
  <c r="C8" i="9"/>
  <c r="I7" i="9"/>
  <c r="E7" i="9" s="1"/>
  <c r="F7" i="9" s="1"/>
  <c r="H7" i="9"/>
  <c r="C7" i="9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98" i="15"/>
  <c r="E99" i="15"/>
  <c r="E100" i="15"/>
  <c r="E101" i="15"/>
  <c r="E102" i="15"/>
  <c r="E103" i="15"/>
  <c r="E104" i="15"/>
  <c r="E105" i="15"/>
  <c r="E106" i="15"/>
  <c r="E107" i="15"/>
  <c r="E108" i="15"/>
  <c r="E109" i="15"/>
  <c r="E110" i="15"/>
  <c r="E111" i="15"/>
  <c r="E112" i="15"/>
  <c r="E113" i="15"/>
  <c r="E114" i="15"/>
  <c r="E115" i="15"/>
  <c r="E116" i="15"/>
  <c r="E117" i="15"/>
  <c r="E118" i="15"/>
  <c r="E119" i="15"/>
  <c r="E120" i="15"/>
  <c r="E121" i="15"/>
  <c r="E122" i="15"/>
  <c r="E123" i="15"/>
  <c r="E124" i="15"/>
  <c r="E125" i="15"/>
  <c r="E126" i="15"/>
  <c r="E127" i="15"/>
  <c r="E128" i="15"/>
  <c r="E129" i="15"/>
  <c r="E130" i="15"/>
  <c r="E131" i="15"/>
  <c r="E132" i="15"/>
  <c r="E133" i="15"/>
  <c r="E134" i="15"/>
  <c r="E135" i="15"/>
  <c r="E136" i="15"/>
  <c r="E137" i="15"/>
  <c r="E138" i="15"/>
  <c r="E139" i="15"/>
  <c r="E140" i="15"/>
  <c r="E141" i="15"/>
  <c r="E142" i="15"/>
  <c r="E143" i="15"/>
  <c r="E144" i="15"/>
  <c r="E145" i="15"/>
  <c r="E146" i="15"/>
  <c r="E147" i="15"/>
  <c r="E148" i="15"/>
  <c r="E149" i="15"/>
  <c r="E150" i="15"/>
  <c r="E151" i="15"/>
  <c r="E152" i="15"/>
  <c r="E153" i="15"/>
  <c r="E154" i="15"/>
  <c r="E155" i="15"/>
  <c r="E156" i="15"/>
  <c r="E157" i="15"/>
  <c r="E158" i="15"/>
  <c r="E159" i="15"/>
  <c r="E160" i="15"/>
  <c r="E161" i="15"/>
  <c r="E162" i="15"/>
  <c r="E163" i="15"/>
  <c r="E164" i="15"/>
  <c r="E165" i="15"/>
  <c r="E166" i="15"/>
  <c r="E167" i="15"/>
  <c r="E168" i="15"/>
  <c r="E169" i="15"/>
  <c r="E170" i="15"/>
  <c r="E171" i="15"/>
  <c r="E172" i="15"/>
  <c r="E173" i="15"/>
  <c r="E174" i="15"/>
  <c r="E175" i="15"/>
  <c r="E176" i="15"/>
  <c r="E177" i="15"/>
  <c r="E178" i="15"/>
  <c r="E179" i="15"/>
  <c r="E180" i="15"/>
  <c r="E181" i="15"/>
  <c r="E182" i="15"/>
  <c r="E183" i="15"/>
  <c r="E184" i="15"/>
  <c r="E185" i="15"/>
  <c r="E186" i="15"/>
  <c r="E187" i="15"/>
  <c r="E188" i="15"/>
  <c r="E189" i="15"/>
  <c r="E190" i="15"/>
  <c r="E191" i="15"/>
  <c r="E192" i="15"/>
  <c r="E193" i="15"/>
  <c r="E194" i="15"/>
  <c r="E195" i="15"/>
  <c r="E196" i="15"/>
  <c r="E197" i="15"/>
  <c r="E198" i="15"/>
  <c r="E199" i="15"/>
  <c r="E200" i="15"/>
  <c r="E201" i="15"/>
  <c r="E202" i="15"/>
  <c r="E203" i="15"/>
  <c r="E204" i="15"/>
  <c r="E205" i="15"/>
  <c r="E206" i="15"/>
  <c r="E207" i="15"/>
  <c r="E208" i="15"/>
  <c r="E209" i="15"/>
  <c r="E210" i="15"/>
  <c r="E211" i="15"/>
  <c r="E4" i="15"/>
  <c r="P203" i="2"/>
  <c r="S203" i="2" s="1"/>
  <c r="Q203" i="2"/>
  <c r="R203" i="2" a="1"/>
  <c r="R203" i="2" s="1"/>
  <c r="P204" i="2"/>
  <c r="Q204" i="2"/>
  <c r="R204" i="2" a="1"/>
  <c r="R204" i="2" s="1"/>
  <c r="P205" i="2"/>
  <c r="Q205" i="2"/>
  <c r="R205" i="2" a="1"/>
  <c r="R205" i="2" s="1"/>
  <c r="P206" i="2"/>
  <c r="Q206" i="2"/>
  <c r="R206" i="2" a="1"/>
  <c r="R206" i="2" s="1"/>
  <c r="P207" i="2"/>
  <c r="Q207" i="2"/>
  <c r="R207" i="2" a="1"/>
  <c r="R207" i="2" s="1"/>
  <c r="P208" i="2"/>
  <c r="Q208" i="2"/>
  <c r="R208" i="2" a="1"/>
  <c r="R208" i="2" s="1"/>
  <c r="P209" i="2"/>
  <c r="Q209" i="2"/>
  <c r="R209" i="2" a="1"/>
  <c r="R209" i="2" s="1"/>
  <c r="P210" i="2"/>
  <c r="Q210" i="2"/>
  <c r="R210" i="2" a="1"/>
  <c r="R210" i="2" s="1"/>
  <c r="P211" i="2"/>
  <c r="Q211" i="2"/>
  <c r="R211" i="2" a="1"/>
  <c r="R211" i="2" s="1"/>
  <c r="P212" i="2"/>
  <c r="Q212" i="2"/>
  <c r="R212" i="2" a="1"/>
  <c r="R212" i="2" s="1"/>
  <c r="P189" i="2"/>
  <c r="Q189" i="2"/>
  <c r="R189" i="2" a="1"/>
  <c r="R189" i="2" s="1"/>
  <c r="P190" i="2"/>
  <c r="Q190" i="2"/>
  <c r="R190" i="2" a="1"/>
  <c r="R190" i="2" s="1"/>
  <c r="P191" i="2"/>
  <c r="Q191" i="2"/>
  <c r="R191" i="2" a="1"/>
  <c r="R191" i="2" s="1"/>
  <c r="P192" i="2"/>
  <c r="Q192" i="2"/>
  <c r="R192" i="2" a="1"/>
  <c r="R192" i="2" s="1"/>
  <c r="P193" i="2"/>
  <c r="Q193" i="2"/>
  <c r="R193" i="2" a="1"/>
  <c r="R193" i="2" s="1"/>
  <c r="P194" i="2"/>
  <c r="Q194" i="2"/>
  <c r="R194" i="2" a="1"/>
  <c r="R194" i="2" s="1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E6" i="2"/>
  <c r="K6" i="2" s="1" a="1"/>
  <c r="K6" i="2" s="1"/>
  <c r="E7" i="2"/>
  <c r="E8" i="2"/>
  <c r="E5" i="2"/>
  <c r="K5" i="2" s="1" a="1"/>
  <c r="K5" i="2" s="1"/>
  <c r="L4" i="11"/>
  <c r="L5" i="11" s="1"/>
  <c r="J4" i="11"/>
  <c r="Q13" i="2"/>
  <c r="R6" i="2" a="1"/>
  <c r="R6" i="2" s="1"/>
  <c r="R7" i="2" a="1"/>
  <c r="R7" i="2" s="1"/>
  <c r="R8" i="2" a="1"/>
  <c r="R8" i="2" s="1"/>
  <c r="R9" i="2" a="1"/>
  <c r="R9" i="2" s="1"/>
  <c r="R10" i="2" a="1"/>
  <c r="R10" i="2" s="1"/>
  <c r="R11" i="2" a="1"/>
  <c r="R11" i="2" s="1"/>
  <c r="R12" i="2" a="1"/>
  <c r="R12" i="2" s="1"/>
  <c r="R13" i="2" a="1"/>
  <c r="R13" i="2" s="1"/>
  <c r="R14" i="2" a="1"/>
  <c r="R14" i="2" s="1"/>
  <c r="R15" i="2" a="1"/>
  <c r="R15" i="2" s="1"/>
  <c r="R16" i="2" a="1"/>
  <c r="R16" i="2" s="1"/>
  <c r="R17" i="2" a="1"/>
  <c r="R17" i="2" s="1"/>
  <c r="R18" i="2" a="1"/>
  <c r="R18" i="2" s="1"/>
  <c r="R19" i="2" a="1"/>
  <c r="R19" i="2" s="1"/>
  <c r="R20" i="2" a="1"/>
  <c r="R20" i="2" s="1"/>
  <c r="R21" i="2" a="1"/>
  <c r="R21" i="2" s="1"/>
  <c r="R22" i="2" a="1"/>
  <c r="R22" i="2" s="1"/>
  <c r="R23" i="2" a="1"/>
  <c r="R23" i="2" s="1"/>
  <c r="R24" i="2" a="1"/>
  <c r="R24" i="2" s="1"/>
  <c r="R25" i="2" a="1"/>
  <c r="R25" i="2" s="1"/>
  <c r="R26" i="2" a="1"/>
  <c r="R26" i="2" s="1"/>
  <c r="R27" i="2" a="1"/>
  <c r="R27" i="2" s="1"/>
  <c r="R28" i="2" a="1"/>
  <c r="R28" i="2" s="1"/>
  <c r="R29" i="2" a="1"/>
  <c r="R29" i="2" s="1"/>
  <c r="R30" i="2" a="1"/>
  <c r="R30" i="2" s="1"/>
  <c r="R31" i="2" a="1"/>
  <c r="R31" i="2" s="1"/>
  <c r="R32" i="2" a="1"/>
  <c r="R32" i="2" s="1"/>
  <c r="R33" i="2" a="1"/>
  <c r="R33" i="2" s="1"/>
  <c r="R34" i="2" a="1"/>
  <c r="R34" i="2" s="1"/>
  <c r="R35" i="2" a="1"/>
  <c r="R35" i="2" s="1"/>
  <c r="R36" i="2" a="1"/>
  <c r="R36" i="2" s="1"/>
  <c r="R37" i="2" a="1"/>
  <c r="R37" i="2" s="1"/>
  <c r="R38" i="2" a="1"/>
  <c r="R38" i="2" s="1"/>
  <c r="R39" i="2" a="1"/>
  <c r="R39" i="2" s="1"/>
  <c r="R40" i="2" a="1"/>
  <c r="R40" i="2" s="1"/>
  <c r="R41" i="2" a="1"/>
  <c r="R41" i="2" s="1"/>
  <c r="R42" i="2" a="1"/>
  <c r="R42" i="2" s="1"/>
  <c r="R43" i="2" a="1"/>
  <c r="R43" i="2" s="1"/>
  <c r="R44" i="2" a="1"/>
  <c r="R44" i="2" s="1"/>
  <c r="R45" i="2" a="1"/>
  <c r="R45" i="2" s="1"/>
  <c r="R46" i="2" a="1"/>
  <c r="R46" i="2" s="1"/>
  <c r="R47" i="2" a="1"/>
  <c r="R47" i="2" s="1"/>
  <c r="R48" i="2" a="1"/>
  <c r="R48" i="2" s="1"/>
  <c r="R49" i="2" a="1"/>
  <c r="R49" i="2" s="1"/>
  <c r="R50" i="2" a="1"/>
  <c r="R50" i="2" s="1"/>
  <c r="R51" i="2" a="1"/>
  <c r="R51" i="2" s="1"/>
  <c r="R52" i="2" a="1"/>
  <c r="R52" i="2" s="1"/>
  <c r="R53" i="2" a="1"/>
  <c r="R53" i="2" s="1"/>
  <c r="R54" i="2" a="1"/>
  <c r="R54" i="2" s="1"/>
  <c r="R55" i="2" a="1"/>
  <c r="R55" i="2" s="1"/>
  <c r="R56" i="2" a="1"/>
  <c r="R56" i="2" s="1"/>
  <c r="R57" i="2" a="1"/>
  <c r="R57" i="2" s="1"/>
  <c r="R58" i="2" a="1"/>
  <c r="R58" i="2" s="1"/>
  <c r="R59" i="2" a="1"/>
  <c r="R59" i="2" s="1"/>
  <c r="R60" i="2" a="1"/>
  <c r="R60" i="2" s="1"/>
  <c r="R61" i="2" a="1"/>
  <c r="R61" i="2" s="1"/>
  <c r="R62" i="2" a="1"/>
  <c r="R62" i="2" s="1"/>
  <c r="R63" i="2" a="1"/>
  <c r="R63" i="2" s="1"/>
  <c r="R64" i="2" a="1"/>
  <c r="R64" i="2" s="1"/>
  <c r="R65" i="2" a="1"/>
  <c r="R65" i="2" s="1"/>
  <c r="R66" i="2" a="1"/>
  <c r="R66" i="2" s="1"/>
  <c r="R67" i="2" a="1"/>
  <c r="R67" i="2" s="1"/>
  <c r="R68" i="2" a="1"/>
  <c r="R68" i="2" s="1"/>
  <c r="R69" i="2" a="1"/>
  <c r="R69" i="2" s="1"/>
  <c r="R70" i="2" a="1"/>
  <c r="R70" i="2" s="1"/>
  <c r="R71" i="2" a="1"/>
  <c r="R71" i="2" s="1"/>
  <c r="R72" i="2" a="1"/>
  <c r="R72" i="2" s="1"/>
  <c r="R73" i="2" a="1"/>
  <c r="R73" i="2" s="1"/>
  <c r="R74" i="2" a="1"/>
  <c r="R74" i="2" s="1"/>
  <c r="R75" i="2" a="1"/>
  <c r="R75" i="2" s="1"/>
  <c r="R76" i="2" a="1"/>
  <c r="R76" i="2" s="1"/>
  <c r="R77" i="2" a="1"/>
  <c r="R77" i="2" s="1"/>
  <c r="R78" i="2" a="1"/>
  <c r="R78" i="2" s="1"/>
  <c r="R79" i="2" a="1"/>
  <c r="R79" i="2" s="1"/>
  <c r="R80" i="2" a="1"/>
  <c r="R80" i="2" s="1"/>
  <c r="R81" i="2" a="1"/>
  <c r="R81" i="2" s="1"/>
  <c r="R82" i="2" a="1"/>
  <c r="R82" i="2" s="1"/>
  <c r="R83" i="2" a="1"/>
  <c r="R83" i="2" s="1"/>
  <c r="R84" i="2" a="1"/>
  <c r="R84" i="2" s="1"/>
  <c r="R85" i="2" a="1"/>
  <c r="R85" i="2" s="1"/>
  <c r="R86" i="2" a="1"/>
  <c r="R86" i="2" s="1"/>
  <c r="R87" i="2" a="1"/>
  <c r="R87" i="2" s="1"/>
  <c r="R88" i="2" a="1"/>
  <c r="R88" i="2" s="1"/>
  <c r="R89" i="2" a="1"/>
  <c r="R89" i="2" s="1"/>
  <c r="R90" i="2" a="1"/>
  <c r="R90" i="2" s="1"/>
  <c r="R91" i="2" a="1"/>
  <c r="R91" i="2" s="1"/>
  <c r="R92" i="2" a="1"/>
  <c r="R92" i="2" s="1"/>
  <c r="R93" i="2" a="1"/>
  <c r="R93" i="2" s="1"/>
  <c r="R94" i="2" a="1"/>
  <c r="R94" i="2" s="1"/>
  <c r="R95" i="2" a="1"/>
  <c r="R95" i="2" s="1"/>
  <c r="R96" i="2" a="1"/>
  <c r="R96" i="2" s="1"/>
  <c r="R97" i="2" a="1"/>
  <c r="R97" i="2" s="1"/>
  <c r="R98" i="2" a="1"/>
  <c r="R98" i="2" s="1"/>
  <c r="R99" i="2" a="1"/>
  <c r="R99" i="2" s="1"/>
  <c r="R100" i="2" a="1"/>
  <c r="R100" i="2" s="1"/>
  <c r="R101" i="2" a="1"/>
  <c r="R101" i="2" s="1"/>
  <c r="R102" i="2" a="1"/>
  <c r="R102" i="2" s="1"/>
  <c r="R103" i="2" a="1"/>
  <c r="R103" i="2" s="1"/>
  <c r="R104" i="2" a="1"/>
  <c r="R104" i="2" s="1"/>
  <c r="R105" i="2" a="1"/>
  <c r="R105" i="2" s="1"/>
  <c r="R106" i="2" a="1"/>
  <c r="R106" i="2" s="1"/>
  <c r="R107" i="2" a="1"/>
  <c r="R107" i="2" s="1"/>
  <c r="R108" i="2" a="1"/>
  <c r="R108" i="2" s="1"/>
  <c r="R109" i="2" a="1"/>
  <c r="R109" i="2" s="1"/>
  <c r="R110" i="2" a="1"/>
  <c r="R110" i="2" s="1"/>
  <c r="R111" i="2" a="1"/>
  <c r="R111" i="2" s="1"/>
  <c r="R112" i="2" a="1"/>
  <c r="R112" i="2" s="1"/>
  <c r="R113" i="2" a="1"/>
  <c r="R113" i="2" s="1"/>
  <c r="R114" i="2" a="1"/>
  <c r="R114" i="2" s="1"/>
  <c r="R115" i="2" a="1"/>
  <c r="R115" i="2" s="1"/>
  <c r="R116" i="2" a="1"/>
  <c r="R116" i="2" s="1"/>
  <c r="R117" i="2" a="1"/>
  <c r="R117" i="2" s="1"/>
  <c r="R118" i="2" a="1"/>
  <c r="R118" i="2" s="1"/>
  <c r="R119" i="2" a="1"/>
  <c r="R119" i="2" s="1"/>
  <c r="R120" i="2" a="1"/>
  <c r="R120" i="2" s="1"/>
  <c r="R121" i="2" a="1"/>
  <c r="R121" i="2" s="1"/>
  <c r="R122" i="2" a="1"/>
  <c r="R122" i="2" s="1"/>
  <c r="R123" i="2" a="1"/>
  <c r="R123" i="2" s="1"/>
  <c r="R124" i="2" a="1"/>
  <c r="R124" i="2" s="1"/>
  <c r="R125" i="2" a="1"/>
  <c r="R125" i="2" s="1"/>
  <c r="R126" i="2" a="1"/>
  <c r="R126" i="2" s="1"/>
  <c r="R127" i="2" a="1"/>
  <c r="R127" i="2" s="1"/>
  <c r="R128" i="2" a="1"/>
  <c r="R128" i="2" s="1"/>
  <c r="R129" i="2" a="1"/>
  <c r="R129" i="2" s="1"/>
  <c r="R130" i="2" a="1"/>
  <c r="R130" i="2" s="1"/>
  <c r="R131" i="2" a="1"/>
  <c r="R131" i="2" s="1"/>
  <c r="R132" i="2" a="1"/>
  <c r="R132" i="2" s="1"/>
  <c r="R133" i="2" a="1"/>
  <c r="R133" i="2" s="1"/>
  <c r="R134" i="2" a="1"/>
  <c r="R134" i="2" s="1"/>
  <c r="R135" i="2" a="1"/>
  <c r="R135" i="2" s="1"/>
  <c r="R136" i="2" a="1"/>
  <c r="R136" i="2" s="1"/>
  <c r="R137" i="2" a="1"/>
  <c r="R137" i="2" s="1"/>
  <c r="R138" i="2" a="1"/>
  <c r="R138" i="2" s="1"/>
  <c r="R139" i="2" a="1"/>
  <c r="R139" i="2" s="1"/>
  <c r="R140" i="2" a="1"/>
  <c r="R140" i="2" s="1"/>
  <c r="R141" i="2" a="1"/>
  <c r="R141" i="2" s="1"/>
  <c r="R142" i="2" a="1"/>
  <c r="R142" i="2" s="1"/>
  <c r="R143" i="2" a="1"/>
  <c r="R143" i="2" s="1"/>
  <c r="R144" i="2" a="1"/>
  <c r="R144" i="2" s="1"/>
  <c r="R145" i="2" a="1"/>
  <c r="R145" i="2" s="1"/>
  <c r="R146" i="2" a="1"/>
  <c r="R146" i="2" s="1"/>
  <c r="R147" i="2" a="1"/>
  <c r="R147" i="2" s="1"/>
  <c r="R148" i="2" a="1"/>
  <c r="R148" i="2" s="1"/>
  <c r="R149" i="2" a="1"/>
  <c r="R149" i="2" s="1"/>
  <c r="R150" i="2" a="1"/>
  <c r="R150" i="2" s="1"/>
  <c r="R151" i="2" a="1"/>
  <c r="R151" i="2" s="1"/>
  <c r="R152" i="2" a="1"/>
  <c r="R152" i="2" s="1"/>
  <c r="R153" i="2" a="1"/>
  <c r="R153" i="2" s="1"/>
  <c r="R154" i="2" a="1"/>
  <c r="R154" i="2" s="1"/>
  <c r="R155" i="2" a="1"/>
  <c r="R155" i="2" s="1"/>
  <c r="R156" i="2" a="1"/>
  <c r="R156" i="2" s="1"/>
  <c r="R157" i="2" a="1"/>
  <c r="R157" i="2" s="1"/>
  <c r="R158" i="2" a="1"/>
  <c r="R158" i="2" s="1"/>
  <c r="R159" i="2" a="1"/>
  <c r="R159" i="2" s="1"/>
  <c r="R160" i="2" a="1"/>
  <c r="R160" i="2" s="1"/>
  <c r="R161" i="2" a="1"/>
  <c r="R161" i="2" s="1"/>
  <c r="R162" i="2" a="1"/>
  <c r="R162" i="2" s="1"/>
  <c r="R163" i="2" a="1"/>
  <c r="R163" i="2" s="1"/>
  <c r="R164" i="2" a="1"/>
  <c r="R164" i="2" s="1"/>
  <c r="R165" i="2" a="1"/>
  <c r="R165" i="2" s="1"/>
  <c r="R166" i="2" a="1"/>
  <c r="R166" i="2" s="1"/>
  <c r="R167" i="2" a="1"/>
  <c r="R167" i="2" s="1"/>
  <c r="R168" i="2" a="1"/>
  <c r="R168" i="2" s="1"/>
  <c r="R169" i="2" a="1"/>
  <c r="R169" i="2" s="1"/>
  <c r="R170" i="2" a="1"/>
  <c r="R170" i="2" s="1"/>
  <c r="R171" i="2" a="1"/>
  <c r="R171" i="2" s="1"/>
  <c r="R172" i="2" a="1"/>
  <c r="R172" i="2" s="1"/>
  <c r="R173" i="2" a="1"/>
  <c r="R173" i="2" s="1"/>
  <c r="R174" i="2" a="1"/>
  <c r="R174" i="2" s="1"/>
  <c r="R175" i="2" a="1"/>
  <c r="R175" i="2" s="1"/>
  <c r="R176" i="2" a="1"/>
  <c r="R176" i="2" s="1"/>
  <c r="R177" i="2" a="1"/>
  <c r="R177" i="2" s="1"/>
  <c r="R178" i="2" a="1"/>
  <c r="R178" i="2" s="1"/>
  <c r="R179" i="2" a="1"/>
  <c r="R179" i="2" s="1"/>
  <c r="R180" i="2" a="1"/>
  <c r="R180" i="2" s="1"/>
  <c r="R181" i="2" a="1"/>
  <c r="R181" i="2" s="1"/>
  <c r="R182" i="2" a="1"/>
  <c r="R182" i="2" s="1"/>
  <c r="R183" i="2" a="1"/>
  <c r="R183" i="2" s="1"/>
  <c r="R184" i="2" a="1"/>
  <c r="R184" i="2" s="1"/>
  <c r="R185" i="2" a="1"/>
  <c r="R185" i="2" s="1"/>
  <c r="R186" i="2" a="1"/>
  <c r="R186" i="2" s="1"/>
  <c r="R187" i="2" a="1"/>
  <c r="R187" i="2" s="1"/>
  <c r="R188" i="2" a="1"/>
  <c r="R188" i="2" s="1"/>
  <c r="R195" i="2" a="1"/>
  <c r="R195" i="2" s="1"/>
  <c r="R196" i="2" a="1"/>
  <c r="R196" i="2" s="1"/>
  <c r="R197" i="2" a="1"/>
  <c r="R197" i="2" s="1"/>
  <c r="R198" i="2" a="1"/>
  <c r="R198" i="2" s="1"/>
  <c r="R199" i="2" a="1"/>
  <c r="R199" i="2" s="1"/>
  <c r="R200" i="2" a="1"/>
  <c r="R200" i="2" s="1"/>
  <c r="R201" i="2" a="1"/>
  <c r="R201" i="2" s="1"/>
  <c r="R202" i="2" a="1"/>
  <c r="R202" i="2" s="1"/>
  <c r="R213" i="2" a="1"/>
  <c r="R213" i="2" s="1"/>
  <c r="R214" i="2" a="1"/>
  <c r="R214" i="2" s="1"/>
  <c r="R215" i="2" a="1"/>
  <c r="R215" i="2" s="1"/>
  <c r="R216" i="2" a="1"/>
  <c r="R216" i="2" s="1"/>
  <c r="R217" i="2" a="1"/>
  <c r="R217" i="2" s="1"/>
  <c r="R218" i="2" a="1"/>
  <c r="R218" i="2" s="1"/>
  <c r="R219" i="2" a="1"/>
  <c r="R219" i="2" s="1"/>
  <c r="R220" i="2" a="1"/>
  <c r="R220" i="2" s="1"/>
  <c r="R221" i="2" a="1"/>
  <c r="R221" i="2" s="1"/>
  <c r="R222" i="2" a="1"/>
  <c r="R222" i="2" s="1"/>
  <c r="R223" i="2" a="1"/>
  <c r="R223" i="2" s="1"/>
  <c r="R224" i="2" a="1"/>
  <c r="R224" i="2" s="1"/>
  <c r="R225" i="2" a="1"/>
  <c r="R225" i="2" s="1"/>
  <c r="R226" i="2" a="1"/>
  <c r="R226" i="2" s="1"/>
  <c r="R227" i="2" a="1"/>
  <c r="R227" i="2" s="1"/>
  <c r="R228" i="2" a="1"/>
  <c r="R228" i="2" s="1"/>
  <c r="R229" i="2" a="1"/>
  <c r="R229" i="2" s="1"/>
  <c r="R230" i="2" a="1"/>
  <c r="R230" i="2" s="1"/>
  <c r="R231" i="2" a="1"/>
  <c r="R231" i="2" s="1"/>
  <c r="R232" i="2" a="1"/>
  <c r="R232" i="2" s="1"/>
  <c r="R233" i="2" a="1"/>
  <c r="R233" i="2" s="1"/>
  <c r="R234" i="2" a="1"/>
  <c r="R234" i="2" s="1"/>
  <c r="R235" i="2" a="1"/>
  <c r="R235" i="2" s="1"/>
  <c r="R236" i="2" a="1"/>
  <c r="R236" i="2" s="1"/>
  <c r="R237" i="2" a="1"/>
  <c r="R237" i="2" s="1"/>
  <c r="R238" i="2" a="1"/>
  <c r="R238" i="2" s="1"/>
  <c r="R239" i="2" a="1"/>
  <c r="R239" i="2" s="1"/>
  <c r="R240" i="2" a="1"/>
  <c r="R240" i="2" s="1"/>
  <c r="R241" i="2" a="1"/>
  <c r="R241" i="2" s="1"/>
  <c r="R242" i="2" a="1"/>
  <c r="R242" i="2" s="1"/>
  <c r="R243" i="2" a="1"/>
  <c r="R243" i="2" s="1"/>
  <c r="R244" i="2" a="1"/>
  <c r="R244" i="2" s="1"/>
  <c r="R245" i="2" a="1"/>
  <c r="R245" i="2" s="1"/>
  <c r="R246" i="2" a="1"/>
  <c r="R246" i="2" s="1"/>
  <c r="R247" i="2" a="1"/>
  <c r="R247" i="2" s="1"/>
  <c r="R248" i="2" a="1"/>
  <c r="R248" i="2" s="1"/>
  <c r="R249" i="2" a="1"/>
  <c r="R249" i="2" s="1"/>
  <c r="R250" i="2" a="1"/>
  <c r="R250" i="2" s="1"/>
  <c r="R251" i="2" a="1"/>
  <c r="R251" i="2" s="1"/>
  <c r="R252" i="2" a="1"/>
  <c r="R252" i="2" s="1"/>
  <c r="R253" i="2" a="1"/>
  <c r="R253" i="2" s="1"/>
  <c r="R254" i="2" a="1"/>
  <c r="R254" i="2" s="1"/>
  <c r="R255" i="2" a="1"/>
  <c r="R255" i="2" s="1"/>
  <c r="R256" i="2" a="1"/>
  <c r="R256" i="2" s="1"/>
  <c r="R257" i="2" a="1"/>
  <c r="R257" i="2" s="1"/>
  <c r="R258" i="2" a="1"/>
  <c r="R258" i="2" s="1"/>
  <c r="R259" i="2" a="1"/>
  <c r="R259" i="2" s="1"/>
  <c r="R260" i="2" a="1"/>
  <c r="R260" i="2" s="1"/>
  <c r="R261" i="2" a="1"/>
  <c r="R261" i="2" s="1"/>
  <c r="R262" i="2" a="1"/>
  <c r="R262" i="2" s="1"/>
  <c r="R263" i="2" a="1"/>
  <c r="R263" i="2" s="1"/>
  <c r="R264" i="2" a="1"/>
  <c r="R264" i="2" s="1"/>
  <c r="R265" i="2" a="1"/>
  <c r="R265" i="2" s="1"/>
  <c r="R266" i="2" a="1"/>
  <c r="R266" i="2" s="1"/>
  <c r="R267" i="2" a="1"/>
  <c r="R267" i="2" s="1"/>
  <c r="R268" i="2" a="1"/>
  <c r="R268" i="2" s="1"/>
  <c r="R269" i="2" a="1"/>
  <c r="R269" i="2" s="1"/>
  <c r="R270" i="2" a="1"/>
  <c r="R270" i="2" s="1"/>
  <c r="R271" i="2" a="1"/>
  <c r="R271" i="2" s="1"/>
  <c r="R272" i="2" a="1"/>
  <c r="R272" i="2" s="1"/>
  <c r="R273" i="2" a="1"/>
  <c r="R273" i="2" s="1"/>
  <c r="R274" i="2" a="1"/>
  <c r="R274" i="2" s="1"/>
  <c r="R275" i="2" a="1"/>
  <c r="R275" i="2" s="1"/>
  <c r="R276" i="2" a="1"/>
  <c r="R276" i="2" s="1"/>
  <c r="R277" i="2" a="1"/>
  <c r="R277" i="2" s="1"/>
  <c r="R278" i="2" a="1"/>
  <c r="R278" i="2" s="1"/>
  <c r="R279" i="2" a="1"/>
  <c r="R279" i="2" s="1"/>
  <c r="R280" i="2" a="1"/>
  <c r="R280" i="2" s="1"/>
  <c r="R281" i="2" a="1"/>
  <c r="R281" i="2" s="1"/>
  <c r="R282" i="2" a="1"/>
  <c r="R282" i="2" s="1"/>
  <c r="R283" i="2" a="1"/>
  <c r="R283" i="2" s="1"/>
  <c r="R284" i="2" a="1"/>
  <c r="R284" i="2" s="1"/>
  <c r="R285" i="2" a="1"/>
  <c r="R285" i="2" s="1"/>
  <c r="R286" i="2" a="1"/>
  <c r="R286" i="2" s="1"/>
  <c r="R287" i="2" a="1"/>
  <c r="R287" i="2" s="1"/>
  <c r="R288" i="2" a="1"/>
  <c r="R288" i="2" s="1"/>
  <c r="R289" i="2" a="1"/>
  <c r="R289" i="2" s="1"/>
  <c r="R290" i="2" a="1"/>
  <c r="R290" i="2" s="1"/>
  <c r="R291" i="2" a="1"/>
  <c r="R291" i="2" s="1"/>
  <c r="R292" i="2" a="1"/>
  <c r="R292" i="2" s="1"/>
  <c r="R293" i="2" a="1"/>
  <c r="R293" i="2" s="1"/>
  <c r="R294" i="2" a="1"/>
  <c r="R294" i="2" s="1"/>
  <c r="R295" i="2" a="1"/>
  <c r="R295" i="2" s="1"/>
  <c r="R296" i="2" a="1"/>
  <c r="R296" i="2" s="1"/>
  <c r="R297" i="2" a="1"/>
  <c r="R297" i="2" s="1"/>
  <c r="R298" i="2" a="1"/>
  <c r="R298" i="2" s="1"/>
  <c r="R299" i="2" a="1"/>
  <c r="R299" i="2" s="1"/>
  <c r="R300" i="2" a="1"/>
  <c r="R300" i="2" s="1"/>
  <c r="R301" i="2" a="1"/>
  <c r="R301" i="2" s="1"/>
  <c r="R302" i="2" a="1"/>
  <c r="R302" i="2" s="1"/>
  <c r="R303" i="2" a="1"/>
  <c r="R303" i="2" s="1"/>
  <c r="R304" i="2" a="1"/>
  <c r="R304" i="2" s="1"/>
  <c r="R305" i="2" a="1"/>
  <c r="R305" i="2" s="1"/>
  <c r="R306" i="2" a="1"/>
  <c r="R306" i="2" s="1"/>
  <c r="R307" i="2" a="1"/>
  <c r="R307" i="2" s="1"/>
  <c r="R308" i="2" a="1"/>
  <c r="R308" i="2" s="1"/>
  <c r="R309" i="2" a="1"/>
  <c r="R309" i="2" s="1"/>
  <c r="R310" i="2" a="1"/>
  <c r="R310" i="2" s="1"/>
  <c r="R311" i="2" a="1"/>
  <c r="R311" i="2" s="1"/>
  <c r="R312" i="2" a="1"/>
  <c r="R312" i="2" s="1"/>
  <c r="R313" i="2" a="1"/>
  <c r="R313" i="2" s="1"/>
  <c r="R314" i="2" a="1"/>
  <c r="R314" i="2" s="1"/>
  <c r="R315" i="2" a="1"/>
  <c r="R315" i="2" s="1"/>
  <c r="R316" i="2" a="1"/>
  <c r="R316" i="2" s="1"/>
  <c r="R317" i="2" a="1"/>
  <c r="R317" i="2" s="1"/>
  <c r="R318" i="2" a="1"/>
  <c r="R318" i="2" s="1"/>
  <c r="R319" i="2" a="1"/>
  <c r="R319" i="2" s="1"/>
  <c r="R320" i="2" a="1"/>
  <c r="R320" i="2" s="1"/>
  <c r="R321" i="2" a="1"/>
  <c r="R321" i="2" s="1"/>
  <c r="R322" i="2" a="1"/>
  <c r="R322" i="2" s="1"/>
  <c r="R323" i="2" a="1"/>
  <c r="R323" i="2" s="1"/>
  <c r="R324" i="2" a="1"/>
  <c r="R324" i="2" s="1"/>
  <c r="R325" i="2" a="1"/>
  <c r="R325" i="2" s="1"/>
  <c r="R326" i="2" a="1"/>
  <c r="R326" i="2" s="1"/>
  <c r="R327" i="2" a="1"/>
  <c r="R327" i="2" s="1"/>
  <c r="R328" i="2" a="1"/>
  <c r="R328" i="2" s="1"/>
  <c r="R329" i="2" a="1"/>
  <c r="R329" i="2" s="1"/>
  <c r="R330" i="2" a="1"/>
  <c r="R330" i="2" s="1"/>
  <c r="R331" i="2" a="1"/>
  <c r="R331" i="2" s="1"/>
  <c r="R332" i="2" a="1"/>
  <c r="R332" i="2" s="1"/>
  <c r="R333" i="2" a="1"/>
  <c r="R333" i="2" s="1"/>
  <c r="R334" i="2" a="1"/>
  <c r="R334" i="2" s="1"/>
  <c r="R335" i="2" a="1"/>
  <c r="R335" i="2" s="1"/>
  <c r="R336" i="2" a="1"/>
  <c r="R336" i="2" s="1"/>
  <c r="R337" i="2" a="1"/>
  <c r="R337" i="2" s="1"/>
  <c r="R338" i="2" a="1"/>
  <c r="R338" i="2" s="1"/>
  <c r="R339" i="2" a="1"/>
  <c r="R339" i="2" s="1"/>
  <c r="R340" i="2" a="1"/>
  <c r="R340" i="2" s="1"/>
  <c r="R341" i="2" a="1"/>
  <c r="R341" i="2" s="1"/>
  <c r="R342" i="2" a="1"/>
  <c r="R342" i="2" s="1"/>
  <c r="R343" i="2" a="1"/>
  <c r="R343" i="2" s="1"/>
  <c r="R344" i="2" a="1"/>
  <c r="R344" i="2" s="1"/>
  <c r="R345" i="2" a="1"/>
  <c r="R345" i="2" s="1"/>
  <c r="R346" i="2" a="1"/>
  <c r="R346" i="2" s="1"/>
  <c r="R347" i="2" a="1"/>
  <c r="R347" i="2" s="1"/>
  <c r="R348" i="2" a="1"/>
  <c r="R348" i="2" s="1"/>
  <c r="R349" i="2" a="1"/>
  <c r="R349" i="2" s="1"/>
  <c r="R350" i="2" a="1"/>
  <c r="R350" i="2" s="1"/>
  <c r="R351" i="2" a="1"/>
  <c r="R351" i="2" s="1"/>
  <c r="R352" i="2" a="1"/>
  <c r="R352" i="2" s="1"/>
  <c r="R353" i="2" a="1"/>
  <c r="R353" i="2" s="1"/>
  <c r="R354" i="2" a="1"/>
  <c r="R354" i="2" s="1"/>
  <c r="R355" i="2" a="1"/>
  <c r="R355" i="2" s="1"/>
  <c r="R356" i="2" a="1"/>
  <c r="R356" i="2" s="1"/>
  <c r="R357" i="2" a="1"/>
  <c r="R357" i="2" s="1"/>
  <c r="R358" i="2" a="1"/>
  <c r="R358" i="2" s="1"/>
  <c r="R359" i="2" a="1"/>
  <c r="R359" i="2" s="1"/>
  <c r="R360" i="2" a="1"/>
  <c r="R360" i="2" s="1"/>
  <c r="R361" i="2" a="1"/>
  <c r="R361" i="2" s="1"/>
  <c r="R362" i="2" a="1"/>
  <c r="R362" i="2" s="1"/>
  <c r="R363" i="2" a="1"/>
  <c r="R363" i="2" s="1"/>
  <c r="R364" i="2" a="1"/>
  <c r="R364" i="2" s="1"/>
  <c r="R365" i="2" a="1"/>
  <c r="R365" i="2" s="1"/>
  <c r="R366" i="2" a="1"/>
  <c r="R366" i="2" s="1"/>
  <c r="R367" i="2" a="1"/>
  <c r="R367" i="2" s="1"/>
  <c r="R368" i="2" a="1"/>
  <c r="R368" i="2" s="1"/>
  <c r="R369" i="2" a="1"/>
  <c r="R369" i="2" s="1"/>
  <c r="R370" i="2" a="1"/>
  <c r="R370" i="2" s="1"/>
  <c r="R371" i="2" a="1"/>
  <c r="R371" i="2" s="1"/>
  <c r="R372" i="2" a="1"/>
  <c r="R372" i="2" s="1"/>
  <c r="R373" i="2" a="1"/>
  <c r="R373" i="2" s="1"/>
  <c r="R374" i="2" a="1"/>
  <c r="R374" i="2" s="1"/>
  <c r="R375" i="2" a="1"/>
  <c r="R375" i="2" s="1"/>
  <c r="R376" i="2" a="1"/>
  <c r="R376" i="2" s="1"/>
  <c r="R377" i="2" a="1"/>
  <c r="R377" i="2" s="1"/>
  <c r="R378" i="2" a="1"/>
  <c r="R378" i="2" s="1"/>
  <c r="R379" i="2" a="1"/>
  <c r="R379" i="2" s="1"/>
  <c r="R380" i="2" a="1"/>
  <c r="R380" i="2" s="1"/>
  <c r="R381" i="2" a="1"/>
  <c r="R381" i="2" s="1"/>
  <c r="R382" i="2" a="1"/>
  <c r="R382" i="2" s="1"/>
  <c r="R383" i="2" a="1"/>
  <c r="R383" i="2" s="1"/>
  <c r="R384" i="2" a="1"/>
  <c r="R384" i="2" s="1"/>
  <c r="R385" i="2" a="1"/>
  <c r="R385" i="2" s="1"/>
  <c r="R386" i="2" a="1"/>
  <c r="R386" i="2" s="1"/>
  <c r="R387" i="2" a="1"/>
  <c r="R387" i="2" s="1"/>
  <c r="R388" i="2" a="1"/>
  <c r="R388" i="2" s="1"/>
  <c r="R389" i="2" a="1"/>
  <c r="R389" i="2" s="1"/>
  <c r="R390" i="2" a="1"/>
  <c r="R390" i="2" s="1"/>
  <c r="R391" i="2" a="1"/>
  <c r="R391" i="2" s="1"/>
  <c r="R392" i="2" a="1"/>
  <c r="R392" i="2" s="1"/>
  <c r="R393" i="2" a="1"/>
  <c r="R393" i="2" s="1"/>
  <c r="R394" i="2" a="1"/>
  <c r="R394" i="2" s="1"/>
  <c r="R395" i="2" a="1"/>
  <c r="R395" i="2" s="1"/>
  <c r="R396" i="2" a="1"/>
  <c r="R396" i="2" s="1"/>
  <c r="R397" i="2" a="1"/>
  <c r="R397" i="2" s="1"/>
  <c r="R398" i="2" a="1"/>
  <c r="R398" i="2" s="1"/>
  <c r="R399" i="2" a="1"/>
  <c r="R399" i="2" s="1"/>
  <c r="R400" i="2" a="1"/>
  <c r="R400" i="2" s="1"/>
  <c r="R401" i="2" a="1"/>
  <c r="R401" i="2" s="1"/>
  <c r="R402" i="2" a="1"/>
  <c r="R402" i="2" s="1"/>
  <c r="R403" i="2" a="1"/>
  <c r="R403" i="2" s="1"/>
  <c r="R404" i="2" a="1"/>
  <c r="R404" i="2" s="1"/>
  <c r="R405" i="2" a="1"/>
  <c r="R405" i="2" s="1"/>
  <c r="R406" i="2" a="1"/>
  <c r="R406" i="2" s="1"/>
  <c r="R407" i="2" a="1"/>
  <c r="R407" i="2" s="1"/>
  <c r="R408" i="2" a="1"/>
  <c r="R408" i="2" s="1"/>
  <c r="R409" i="2" a="1"/>
  <c r="R409" i="2" s="1"/>
  <c r="R410" i="2" a="1"/>
  <c r="R410" i="2" s="1"/>
  <c r="R411" i="2" a="1"/>
  <c r="R411" i="2" s="1"/>
  <c r="R412" i="2" a="1"/>
  <c r="R412" i="2" s="1"/>
  <c r="R413" i="2" a="1"/>
  <c r="R413" i="2" s="1"/>
  <c r="R414" i="2" a="1"/>
  <c r="R414" i="2" s="1"/>
  <c r="R415" i="2" a="1"/>
  <c r="R415" i="2" s="1"/>
  <c r="R416" i="2" a="1"/>
  <c r="R416" i="2" s="1"/>
  <c r="R417" i="2" a="1"/>
  <c r="R417" i="2" s="1"/>
  <c r="R418" i="2" a="1"/>
  <c r="R418" i="2" s="1"/>
  <c r="R419" i="2" a="1"/>
  <c r="R419" i="2" s="1"/>
  <c r="R420" i="2" a="1"/>
  <c r="R420" i="2" s="1"/>
  <c r="R421" i="2" a="1"/>
  <c r="R421" i="2" s="1"/>
  <c r="R422" i="2" a="1"/>
  <c r="R422" i="2" s="1"/>
  <c r="R423" i="2" a="1"/>
  <c r="R423" i="2" s="1"/>
  <c r="R424" i="2" a="1"/>
  <c r="R424" i="2" s="1"/>
  <c r="R425" i="2" a="1"/>
  <c r="R425" i="2" s="1"/>
  <c r="R426" i="2" a="1"/>
  <c r="R426" i="2" s="1"/>
  <c r="R427" i="2" a="1"/>
  <c r="R427" i="2" s="1"/>
  <c r="R428" i="2" a="1"/>
  <c r="R428" i="2" s="1"/>
  <c r="R429" i="2" a="1"/>
  <c r="R429" i="2" s="1"/>
  <c r="R430" i="2" a="1"/>
  <c r="R430" i="2" s="1"/>
  <c r="R431" i="2" a="1"/>
  <c r="R431" i="2" s="1"/>
  <c r="R432" i="2" a="1"/>
  <c r="R432" i="2" s="1"/>
  <c r="R433" i="2" a="1"/>
  <c r="R433" i="2" s="1"/>
  <c r="R434" i="2" a="1"/>
  <c r="R434" i="2" s="1"/>
  <c r="R435" i="2" a="1"/>
  <c r="R435" i="2" s="1"/>
  <c r="R436" i="2" a="1"/>
  <c r="R436" i="2" s="1"/>
  <c r="R437" i="2" a="1"/>
  <c r="R437" i="2" s="1"/>
  <c r="R438" i="2" a="1"/>
  <c r="R438" i="2" s="1"/>
  <c r="R439" i="2" a="1"/>
  <c r="R439" i="2" s="1"/>
  <c r="R440" i="2" a="1"/>
  <c r="R440" i="2" s="1"/>
  <c r="R441" i="2" a="1"/>
  <c r="R441" i="2" s="1"/>
  <c r="R442" i="2" a="1"/>
  <c r="R442" i="2" s="1"/>
  <c r="R443" i="2" a="1"/>
  <c r="R443" i="2" s="1"/>
  <c r="R444" i="2" a="1"/>
  <c r="R444" i="2" s="1"/>
  <c r="R445" i="2" a="1"/>
  <c r="R445" i="2" s="1"/>
  <c r="R446" i="2" a="1"/>
  <c r="R446" i="2" s="1"/>
  <c r="R447" i="2" a="1"/>
  <c r="R447" i="2" s="1"/>
  <c r="R448" i="2" a="1"/>
  <c r="R448" i="2" s="1"/>
  <c r="R449" i="2" a="1"/>
  <c r="R449" i="2" s="1"/>
  <c r="R450" i="2" a="1"/>
  <c r="R450" i="2" s="1"/>
  <c r="R451" i="2" a="1"/>
  <c r="R451" i="2" s="1"/>
  <c r="R452" i="2" a="1"/>
  <c r="R452" i="2" s="1"/>
  <c r="R453" i="2" a="1"/>
  <c r="R453" i="2" s="1"/>
  <c r="R454" i="2" a="1"/>
  <c r="R454" i="2" s="1"/>
  <c r="R455" i="2" a="1"/>
  <c r="R455" i="2" s="1"/>
  <c r="R456" i="2" a="1"/>
  <c r="R456" i="2" s="1"/>
  <c r="R457" i="2" a="1"/>
  <c r="R457" i="2" s="1"/>
  <c r="R458" i="2" a="1"/>
  <c r="R458" i="2" s="1"/>
  <c r="R459" i="2" a="1"/>
  <c r="R459" i="2" s="1"/>
  <c r="R460" i="2" a="1"/>
  <c r="R460" i="2" s="1"/>
  <c r="R461" i="2" a="1"/>
  <c r="R461" i="2" s="1"/>
  <c r="R462" i="2" a="1"/>
  <c r="R462" i="2" s="1"/>
  <c r="R463" i="2" a="1"/>
  <c r="R463" i="2" s="1"/>
  <c r="R464" i="2" a="1"/>
  <c r="R464" i="2" s="1"/>
  <c r="R465" i="2" a="1"/>
  <c r="R465" i="2" s="1"/>
  <c r="R466" i="2" a="1"/>
  <c r="R466" i="2" s="1"/>
  <c r="R467" i="2" a="1"/>
  <c r="R467" i="2" s="1"/>
  <c r="R468" i="2" a="1"/>
  <c r="R468" i="2" s="1"/>
  <c r="R469" i="2" a="1"/>
  <c r="R469" i="2" s="1"/>
  <c r="R470" i="2" a="1"/>
  <c r="R470" i="2" s="1"/>
  <c r="R471" i="2" a="1"/>
  <c r="R471" i="2" s="1"/>
  <c r="R472" i="2" a="1"/>
  <c r="R472" i="2" s="1"/>
  <c r="R473" i="2" a="1"/>
  <c r="R473" i="2" s="1"/>
  <c r="R474" i="2" a="1"/>
  <c r="R474" i="2" s="1"/>
  <c r="R475" i="2" a="1"/>
  <c r="R475" i="2" s="1"/>
  <c r="R476" i="2" a="1"/>
  <c r="R476" i="2" s="1"/>
  <c r="R477" i="2" a="1"/>
  <c r="R477" i="2" s="1"/>
  <c r="R478" i="2" a="1"/>
  <c r="R478" i="2" s="1"/>
  <c r="R479" i="2" a="1"/>
  <c r="R479" i="2" s="1"/>
  <c r="R480" i="2" a="1"/>
  <c r="R480" i="2" s="1"/>
  <c r="R481" i="2" a="1"/>
  <c r="R481" i="2" s="1"/>
  <c r="R482" i="2" a="1"/>
  <c r="R482" i="2" s="1"/>
  <c r="R483" i="2" a="1"/>
  <c r="R483" i="2" s="1"/>
  <c r="R484" i="2" a="1"/>
  <c r="R484" i="2" s="1"/>
  <c r="R485" i="2" a="1"/>
  <c r="R485" i="2" s="1"/>
  <c r="R486" i="2" a="1"/>
  <c r="R486" i="2" s="1"/>
  <c r="R487" i="2" a="1"/>
  <c r="R487" i="2" s="1"/>
  <c r="R488" i="2" a="1"/>
  <c r="R488" i="2" s="1"/>
  <c r="R489" i="2" a="1"/>
  <c r="R489" i="2" s="1"/>
  <c r="R490" i="2" a="1"/>
  <c r="R490" i="2" s="1"/>
  <c r="R491" i="2" a="1"/>
  <c r="R491" i="2" s="1"/>
  <c r="R492" i="2" a="1"/>
  <c r="R492" i="2" s="1"/>
  <c r="R493" i="2" a="1"/>
  <c r="R493" i="2" s="1"/>
  <c r="R494" i="2" a="1"/>
  <c r="R494" i="2" s="1"/>
  <c r="R495" i="2" a="1"/>
  <c r="R495" i="2" s="1"/>
  <c r="R496" i="2" a="1"/>
  <c r="R496" i="2" s="1"/>
  <c r="R497" i="2" a="1"/>
  <c r="R497" i="2" s="1"/>
  <c r="R498" i="2" a="1"/>
  <c r="R498" i="2" s="1"/>
  <c r="R499" i="2" a="1"/>
  <c r="R499" i="2" s="1"/>
  <c r="R500" i="2" a="1"/>
  <c r="R500" i="2" s="1"/>
  <c r="R501" i="2" a="1"/>
  <c r="R501" i="2" s="1"/>
  <c r="R502" i="2" a="1"/>
  <c r="R502" i="2" s="1"/>
  <c r="R503" i="2" a="1"/>
  <c r="R503" i="2" s="1"/>
  <c r="R504" i="2" a="1"/>
  <c r="R504" i="2" s="1"/>
  <c r="R505" i="2" a="1"/>
  <c r="R505" i="2" s="1"/>
  <c r="R506" i="2" a="1"/>
  <c r="R506" i="2" s="1"/>
  <c r="R507" i="2" a="1"/>
  <c r="R507" i="2" s="1"/>
  <c r="R508" i="2" a="1"/>
  <c r="R508" i="2" s="1"/>
  <c r="R509" i="2" a="1"/>
  <c r="R509" i="2" s="1"/>
  <c r="R510" i="2" a="1"/>
  <c r="R510" i="2" s="1"/>
  <c r="R511" i="2" a="1"/>
  <c r="R511" i="2" s="1"/>
  <c r="R512" i="2" a="1"/>
  <c r="R512" i="2" s="1"/>
  <c r="R513" i="2" a="1"/>
  <c r="R513" i="2" s="1"/>
  <c r="R514" i="2" a="1"/>
  <c r="R514" i="2" s="1"/>
  <c r="R515" i="2" a="1"/>
  <c r="R515" i="2" s="1"/>
  <c r="R516" i="2" a="1"/>
  <c r="R516" i="2" s="1"/>
  <c r="R517" i="2" a="1"/>
  <c r="R517" i="2" s="1"/>
  <c r="R518" i="2" a="1"/>
  <c r="R518" i="2" s="1"/>
  <c r="R519" i="2" a="1"/>
  <c r="R519" i="2" s="1"/>
  <c r="R520" i="2" a="1"/>
  <c r="R520" i="2" s="1"/>
  <c r="R521" i="2" a="1"/>
  <c r="R521" i="2" s="1"/>
  <c r="R522" i="2" a="1"/>
  <c r="R522" i="2" s="1"/>
  <c r="R523" i="2" a="1"/>
  <c r="R523" i="2" s="1"/>
  <c r="R524" i="2" a="1"/>
  <c r="R524" i="2" s="1"/>
  <c r="R525" i="2" a="1"/>
  <c r="R525" i="2" s="1"/>
  <c r="R526" i="2" a="1"/>
  <c r="R526" i="2" s="1"/>
  <c r="R527" i="2" a="1"/>
  <c r="R527" i="2" s="1"/>
  <c r="R528" i="2" a="1"/>
  <c r="R528" i="2" s="1"/>
  <c r="R529" i="2" a="1"/>
  <c r="R529" i="2" s="1"/>
  <c r="R530" i="2" a="1"/>
  <c r="R530" i="2" s="1"/>
  <c r="R531" i="2" a="1"/>
  <c r="R531" i="2" s="1"/>
  <c r="R532" i="2" a="1"/>
  <c r="R532" i="2" s="1"/>
  <c r="R533" i="2" a="1"/>
  <c r="R533" i="2" s="1"/>
  <c r="R534" i="2" a="1"/>
  <c r="R534" i="2" s="1"/>
  <c r="R535" i="2" a="1"/>
  <c r="R535" i="2" s="1"/>
  <c r="R536" i="2" a="1"/>
  <c r="R536" i="2" s="1"/>
  <c r="R537" i="2" a="1"/>
  <c r="R537" i="2" s="1"/>
  <c r="R538" i="2" a="1"/>
  <c r="R538" i="2" s="1"/>
  <c r="R539" i="2" a="1"/>
  <c r="R539" i="2" s="1"/>
  <c r="R540" i="2" a="1"/>
  <c r="R540" i="2" s="1"/>
  <c r="R541" i="2" a="1"/>
  <c r="R541" i="2" s="1"/>
  <c r="R542" i="2" a="1"/>
  <c r="R542" i="2" s="1"/>
  <c r="R543" i="2" a="1"/>
  <c r="R543" i="2" s="1"/>
  <c r="R544" i="2" a="1"/>
  <c r="R544" i="2" s="1"/>
  <c r="R545" i="2" a="1"/>
  <c r="R545" i="2" s="1"/>
  <c r="R546" i="2" a="1"/>
  <c r="R546" i="2" s="1"/>
  <c r="R547" i="2" a="1"/>
  <c r="R547" i="2" s="1"/>
  <c r="R548" i="2" a="1"/>
  <c r="R548" i="2" s="1"/>
  <c r="R549" i="2" a="1"/>
  <c r="R549" i="2" s="1"/>
  <c r="R550" i="2" a="1"/>
  <c r="R550" i="2" s="1"/>
  <c r="R551" i="2" a="1"/>
  <c r="R551" i="2" s="1"/>
  <c r="R552" i="2" a="1"/>
  <c r="R552" i="2" s="1"/>
  <c r="R553" i="2" a="1"/>
  <c r="R553" i="2" s="1"/>
  <c r="R554" i="2" a="1"/>
  <c r="R554" i="2" s="1"/>
  <c r="R555" i="2" a="1"/>
  <c r="R555" i="2" s="1"/>
  <c r="R556" i="2" a="1"/>
  <c r="R556" i="2" s="1"/>
  <c r="R557" i="2" a="1"/>
  <c r="R557" i="2" s="1"/>
  <c r="R558" i="2" a="1"/>
  <c r="R558" i="2" s="1"/>
  <c r="R559" i="2" a="1"/>
  <c r="R559" i="2" s="1"/>
  <c r="R560" i="2" a="1"/>
  <c r="R560" i="2" s="1"/>
  <c r="R561" i="2" a="1"/>
  <c r="R561" i="2" s="1"/>
  <c r="R562" i="2" a="1"/>
  <c r="R562" i="2" s="1"/>
  <c r="R563" i="2" a="1"/>
  <c r="R563" i="2" s="1"/>
  <c r="R564" i="2" a="1"/>
  <c r="R564" i="2" s="1"/>
  <c r="R565" i="2" a="1"/>
  <c r="R565" i="2" s="1"/>
  <c r="R566" i="2" a="1"/>
  <c r="R566" i="2" s="1"/>
  <c r="R567" i="2" a="1"/>
  <c r="R567" i="2" s="1"/>
  <c r="R568" i="2" a="1"/>
  <c r="R568" i="2" s="1"/>
  <c r="R569" i="2" a="1"/>
  <c r="R569" i="2" s="1"/>
  <c r="R570" i="2" a="1"/>
  <c r="R570" i="2" s="1"/>
  <c r="R571" i="2" a="1"/>
  <c r="R571" i="2" s="1"/>
  <c r="R572" i="2" a="1"/>
  <c r="R572" i="2" s="1"/>
  <c r="R573" i="2" a="1"/>
  <c r="R573" i="2" s="1"/>
  <c r="R574" i="2" a="1"/>
  <c r="R574" i="2" s="1"/>
  <c r="R575" i="2" a="1"/>
  <c r="R575" i="2" s="1"/>
  <c r="R576" i="2" a="1"/>
  <c r="R576" i="2" s="1"/>
  <c r="R577" i="2" a="1"/>
  <c r="R577" i="2" s="1"/>
  <c r="R578" i="2" a="1"/>
  <c r="R578" i="2" s="1"/>
  <c r="R579" i="2" a="1"/>
  <c r="R579" i="2" s="1"/>
  <c r="R580" i="2" a="1"/>
  <c r="R580" i="2" s="1"/>
  <c r="R581" i="2" a="1"/>
  <c r="R581" i="2" s="1"/>
  <c r="R582" i="2" a="1"/>
  <c r="R582" i="2" s="1"/>
  <c r="R583" i="2" a="1"/>
  <c r="R583" i="2" s="1"/>
  <c r="R584" i="2" a="1"/>
  <c r="R584" i="2" s="1"/>
  <c r="R585" i="2" a="1"/>
  <c r="R585" i="2" s="1"/>
  <c r="R586" i="2" a="1"/>
  <c r="R586" i="2" s="1"/>
  <c r="R587" i="2" a="1"/>
  <c r="R587" i="2" s="1"/>
  <c r="R588" i="2" a="1"/>
  <c r="R588" i="2" s="1"/>
  <c r="R589" i="2" a="1"/>
  <c r="R589" i="2" s="1"/>
  <c r="R590" i="2" a="1"/>
  <c r="R590" i="2" s="1"/>
  <c r="R591" i="2" a="1"/>
  <c r="R591" i="2" s="1"/>
  <c r="R592" i="2" a="1"/>
  <c r="R592" i="2" s="1"/>
  <c r="R593" i="2" a="1"/>
  <c r="R593" i="2" s="1"/>
  <c r="R594" i="2" a="1"/>
  <c r="R594" i="2" s="1"/>
  <c r="R595" i="2" a="1"/>
  <c r="R595" i="2" s="1"/>
  <c r="R596" i="2" a="1"/>
  <c r="R596" i="2" s="1"/>
  <c r="R597" i="2" a="1"/>
  <c r="R597" i="2" s="1"/>
  <c r="R598" i="2" a="1"/>
  <c r="R598" i="2" s="1"/>
  <c r="R599" i="2" a="1"/>
  <c r="R599" i="2" s="1"/>
  <c r="R600" i="2" a="1"/>
  <c r="R600" i="2" s="1"/>
  <c r="R601" i="2" a="1"/>
  <c r="R601" i="2" s="1"/>
  <c r="R602" i="2" a="1"/>
  <c r="R602" i="2" s="1"/>
  <c r="R603" i="2" a="1"/>
  <c r="R603" i="2" s="1"/>
  <c r="R604" i="2" a="1"/>
  <c r="R604" i="2" s="1"/>
  <c r="R605" i="2" a="1"/>
  <c r="R605" i="2" s="1"/>
  <c r="R606" i="2" a="1"/>
  <c r="R606" i="2" s="1"/>
  <c r="R607" i="2" a="1"/>
  <c r="R607" i="2" s="1"/>
  <c r="R608" i="2" a="1"/>
  <c r="R608" i="2" s="1"/>
  <c r="R609" i="2" a="1"/>
  <c r="R609" i="2" s="1"/>
  <c r="R610" i="2" a="1"/>
  <c r="R610" i="2" s="1"/>
  <c r="R611" i="2" a="1"/>
  <c r="R611" i="2" s="1"/>
  <c r="R612" i="2" a="1"/>
  <c r="R612" i="2" s="1"/>
  <c r="R613" i="2" a="1"/>
  <c r="R613" i="2" s="1"/>
  <c r="R614" i="2" a="1"/>
  <c r="R614" i="2" s="1"/>
  <c r="R615" i="2" a="1"/>
  <c r="R615" i="2" s="1"/>
  <c r="R616" i="2" a="1"/>
  <c r="R616" i="2" s="1"/>
  <c r="R617" i="2" a="1"/>
  <c r="R617" i="2" s="1"/>
  <c r="R618" i="2" a="1"/>
  <c r="R618" i="2" s="1"/>
  <c r="R619" i="2" a="1"/>
  <c r="R619" i="2" s="1"/>
  <c r="R620" i="2" a="1"/>
  <c r="R620" i="2" s="1"/>
  <c r="R621" i="2" a="1"/>
  <c r="R621" i="2" s="1"/>
  <c r="R622" i="2" a="1"/>
  <c r="R622" i="2" s="1"/>
  <c r="R623" i="2" a="1"/>
  <c r="R623" i="2" s="1"/>
  <c r="R624" i="2" a="1"/>
  <c r="R624" i="2" s="1"/>
  <c r="R625" i="2" a="1"/>
  <c r="R625" i="2" s="1"/>
  <c r="R626" i="2" a="1"/>
  <c r="R626" i="2" s="1"/>
  <c r="R627" i="2" a="1"/>
  <c r="R627" i="2" s="1"/>
  <c r="R628" i="2" a="1"/>
  <c r="R628" i="2" s="1"/>
  <c r="R629" i="2" a="1"/>
  <c r="R629" i="2" s="1"/>
  <c r="R630" i="2" a="1"/>
  <c r="R630" i="2" s="1"/>
  <c r="R631" i="2" a="1"/>
  <c r="R631" i="2" s="1"/>
  <c r="R632" i="2" a="1"/>
  <c r="R632" i="2" s="1"/>
  <c r="R633" i="2" a="1"/>
  <c r="R633" i="2" s="1"/>
  <c r="R634" i="2" a="1"/>
  <c r="R634" i="2" s="1"/>
  <c r="R635" i="2" a="1"/>
  <c r="R635" i="2" s="1"/>
  <c r="R636" i="2" a="1"/>
  <c r="R636" i="2" s="1"/>
  <c r="R637" i="2" a="1"/>
  <c r="R637" i="2" s="1"/>
  <c r="R638" i="2" a="1"/>
  <c r="R638" i="2" s="1"/>
  <c r="R639" i="2" a="1"/>
  <c r="R639" i="2" s="1"/>
  <c r="R640" i="2" a="1"/>
  <c r="R640" i="2" s="1"/>
  <c r="R641" i="2" a="1"/>
  <c r="R641" i="2" s="1"/>
  <c r="R642" i="2" a="1"/>
  <c r="R642" i="2" s="1"/>
  <c r="R643" i="2" a="1"/>
  <c r="R643" i="2" s="1"/>
  <c r="R644" i="2" a="1"/>
  <c r="R644" i="2" s="1"/>
  <c r="R645" i="2" a="1"/>
  <c r="R645" i="2" s="1"/>
  <c r="R646" i="2" a="1"/>
  <c r="R646" i="2" s="1"/>
  <c r="R647" i="2" a="1"/>
  <c r="R647" i="2" s="1"/>
  <c r="R648" i="2" a="1"/>
  <c r="R648" i="2" s="1"/>
  <c r="R649" i="2" a="1"/>
  <c r="R649" i="2" s="1"/>
  <c r="R650" i="2" a="1"/>
  <c r="R650" i="2" s="1"/>
  <c r="R651" i="2" a="1"/>
  <c r="R651" i="2" s="1"/>
  <c r="R652" i="2" a="1"/>
  <c r="R652" i="2" s="1"/>
  <c r="R653" i="2" a="1"/>
  <c r="R653" i="2" s="1"/>
  <c r="R654" i="2" a="1"/>
  <c r="R654" i="2" s="1"/>
  <c r="R655" i="2" a="1"/>
  <c r="R655" i="2" s="1"/>
  <c r="R656" i="2" a="1"/>
  <c r="R656" i="2" s="1"/>
  <c r="R657" i="2" a="1"/>
  <c r="R657" i="2" s="1"/>
  <c r="R658" i="2" a="1"/>
  <c r="R658" i="2" s="1"/>
  <c r="R659" i="2" a="1"/>
  <c r="R659" i="2" s="1"/>
  <c r="R660" i="2" a="1"/>
  <c r="R660" i="2" s="1"/>
  <c r="R661" i="2" a="1"/>
  <c r="R661" i="2" s="1"/>
  <c r="R662" i="2" a="1"/>
  <c r="R662" i="2" s="1"/>
  <c r="R663" i="2" a="1"/>
  <c r="R663" i="2" s="1"/>
  <c r="R664" i="2" a="1"/>
  <c r="R664" i="2" s="1"/>
  <c r="R665" i="2" a="1"/>
  <c r="R665" i="2" s="1"/>
  <c r="R666" i="2" a="1"/>
  <c r="R666" i="2" s="1"/>
  <c r="R667" i="2" a="1"/>
  <c r="R667" i="2" s="1"/>
  <c r="R668" i="2" a="1"/>
  <c r="R668" i="2" s="1"/>
  <c r="R669" i="2" a="1"/>
  <c r="R669" i="2" s="1"/>
  <c r="R670" i="2" a="1"/>
  <c r="R670" i="2" s="1"/>
  <c r="R671" i="2" a="1"/>
  <c r="R671" i="2" s="1"/>
  <c r="R672" i="2" a="1"/>
  <c r="R672" i="2" s="1"/>
  <c r="R673" i="2" a="1"/>
  <c r="R673" i="2" s="1"/>
  <c r="R674" i="2" a="1"/>
  <c r="R674" i="2" s="1"/>
  <c r="R675" i="2" a="1"/>
  <c r="R675" i="2" s="1"/>
  <c r="R676" i="2" a="1"/>
  <c r="R676" i="2" s="1"/>
  <c r="R677" i="2" a="1"/>
  <c r="R677" i="2" s="1"/>
  <c r="R678" i="2" a="1"/>
  <c r="R678" i="2" s="1"/>
  <c r="R679" i="2" a="1"/>
  <c r="R679" i="2" s="1"/>
  <c r="R680" i="2" a="1"/>
  <c r="R680" i="2" s="1"/>
  <c r="R681" i="2" a="1"/>
  <c r="R681" i="2" s="1"/>
  <c r="R682" i="2" a="1"/>
  <c r="R682" i="2" s="1"/>
  <c r="R683" i="2" a="1"/>
  <c r="R683" i="2" s="1"/>
  <c r="R684" i="2" a="1"/>
  <c r="R684" i="2" s="1"/>
  <c r="R685" i="2" a="1"/>
  <c r="R685" i="2" s="1"/>
  <c r="R686" i="2" a="1"/>
  <c r="R686" i="2" s="1"/>
  <c r="R687" i="2" a="1"/>
  <c r="R687" i="2" s="1"/>
  <c r="R688" i="2" a="1"/>
  <c r="R688" i="2" s="1"/>
  <c r="R689" i="2" a="1"/>
  <c r="R689" i="2" s="1"/>
  <c r="R690" i="2" a="1"/>
  <c r="R690" i="2" s="1"/>
  <c r="R691" i="2" a="1"/>
  <c r="R691" i="2" s="1"/>
  <c r="R692" i="2" a="1"/>
  <c r="R692" i="2" s="1"/>
  <c r="R693" i="2" a="1"/>
  <c r="R693" i="2" s="1"/>
  <c r="R694" i="2" a="1"/>
  <c r="R694" i="2" s="1"/>
  <c r="R695" i="2" a="1"/>
  <c r="R695" i="2" s="1"/>
  <c r="R696" i="2" a="1"/>
  <c r="R696" i="2" s="1"/>
  <c r="R697" i="2" a="1"/>
  <c r="R697" i="2" s="1"/>
  <c r="R698" i="2" a="1"/>
  <c r="R698" i="2" s="1"/>
  <c r="R699" i="2" a="1"/>
  <c r="R699" i="2" s="1"/>
  <c r="R700" i="2" a="1"/>
  <c r="R700" i="2" s="1"/>
  <c r="R701" i="2" a="1"/>
  <c r="R701" i="2" s="1"/>
  <c r="R702" i="2" a="1"/>
  <c r="R702" i="2" s="1"/>
  <c r="R703" i="2" a="1"/>
  <c r="R703" i="2" s="1"/>
  <c r="R704" i="2" a="1"/>
  <c r="R704" i="2" s="1"/>
  <c r="R705" i="2" a="1"/>
  <c r="R705" i="2" s="1"/>
  <c r="R706" i="2" a="1"/>
  <c r="R706" i="2" s="1"/>
  <c r="R707" i="2" a="1"/>
  <c r="R707" i="2" s="1"/>
  <c r="R708" i="2" a="1"/>
  <c r="R708" i="2" s="1"/>
  <c r="R709" i="2" a="1"/>
  <c r="R709" i="2" s="1"/>
  <c r="R710" i="2" a="1"/>
  <c r="R710" i="2" s="1"/>
  <c r="R711" i="2" a="1"/>
  <c r="R711" i="2" s="1"/>
  <c r="R712" i="2" a="1"/>
  <c r="R712" i="2" s="1"/>
  <c r="R713" i="2" a="1"/>
  <c r="R713" i="2" s="1"/>
  <c r="R714" i="2" a="1"/>
  <c r="R714" i="2" s="1"/>
  <c r="R715" i="2" a="1"/>
  <c r="R715" i="2" s="1"/>
  <c r="R716" i="2" a="1"/>
  <c r="R716" i="2" s="1"/>
  <c r="R717" i="2" a="1"/>
  <c r="R717" i="2" s="1"/>
  <c r="R718" i="2" a="1"/>
  <c r="R718" i="2" s="1"/>
  <c r="R719" i="2" a="1"/>
  <c r="R719" i="2" s="1"/>
  <c r="R720" i="2" a="1"/>
  <c r="R720" i="2" s="1"/>
  <c r="R721" i="2" a="1"/>
  <c r="R721" i="2" s="1"/>
  <c r="R722" i="2" a="1"/>
  <c r="R722" i="2" s="1"/>
  <c r="R723" i="2" a="1"/>
  <c r="R723" i="2" s="1"/>
  <c r="R724" i="2" a="1"/>
  <c r="R724" i="2" s="1"/>
  <c r="R725" i="2" a="1"/>
  <c r="R725" i="2" s="1"/>
  <c r="R726" i="2" a="1"/>
  <c r="R726" i="2" s="1"/>
  <c r="R727" i="2" a="1"/>
  <c r="R727" i="2" s="1"/>
  <c r="R728" i="2" a="1"/>
  <c r="R728" i="2" s="1"/>
  <c r="R729" i="2" a="1"/>
  <c r="R729" i="2" s="1"/>
  <c r="R730" i="2" a="1"/>
  <c r="R730" i="2" s="1"/>
  <c r="R731" i="2" a="1"/>
  <c r="R731" i="2" s="1"/>
  <c r="R732" i="2" a="1"/>
  <c r="R732" i="2" s="1"/>
  <c r="R733" i="2" a="1"/>
  <c r="R733" i="2" s="1"/>
  <c r="R734" i="2" a="1"/>
  <c r="R734" i="2" s="1"/>
  <c r="R735" i="2" a="1"/>
  <c r="R735" i="2" s="1"/>
  <c r="R736" i="2" a="1"/>
  <c r="R736" i="2" s="1"/>
  <c r="R737" i="2" a="1"/>
  <c r="R737" i="2" s="1"/>
  <c r="R738" i="2" a="1"/>
  <c r="R738" i="2" s="1"/>
  <c r="R739" i="2" a="1"/>
  <c r="R739" i="2" s="1"/>
  <c r="R740" i="2" a="1"/>
  <c r="R740" i="2" s="1"/>
  <c r="R741" i="2" a="1"/>
  <c r="R741" i="2" s="1"/>
  <c r="R742" i="2" a="1"/>
  <c r="R742" i="2" s="1"/>
  <c r="R743" i="2" a="1"/>
  <c r="R743" i="2" s="1"/>
  <c r="R744" i="2" a="1"/>
  <c r="R744" i="2" s="1"/>
  <c r="R745" i="2" a="1"/>
  <c r="R745" i="2" s="1"/>
  <c r="R746" i="2" a="1"/>
  <c r="R746" i="2" s="1"/>
  <c r="R747" i="2" a="1"/>
  <c r="R747" i="2" s="1"/>
  <c r="R748" i="2" a="1"/>
  <c r="R748" i="2" s="1"/>
  <c r="R749" i="2" a="1"/>
  <c r="R749" i="2" s="1"/>
  <c r="R750" i="2" a="1"/>
  <c r="R750" i="2" s="1"/>
  <c r="R751" i="2" a="1"/>
  <c r="R751" i="2" s="1"/>
  <c r="R752" i="2" a="1"/>
  <c r="R752" i="2" s="1"/>
  <c r="R753" i="2" a="1"/>
  <c r="R753" i="2" s="1"/>
  <c r="R754" i="2" a="1"/>
  <c r="R754" i="2" s="1"/>
  <c r="R755" i="2" a="1"/>
  <c r="R755" i="2" s="1"/>
  <c r="R756" i="2" a="1"/>
  <c r="R756" i="2" s="1"/>
  <c r="R757" i="2" a="1"/>
  <c r="R757" i="2" s="1"/>
  <c r="R758" i="2" a="1"/>
  <c r="R758" i="2" s="1"/>
  <c r="R759" i="2" a="1"/>
  <c r="R759" i="2" s="1"/>
  <c r="R760" i="2" a="1"/>
  <c r="R760" i="2" s="1"/>
  <c r="R761" i="2" a="1"/>
  <c r="R761" i="2" s="1"/>
  <c r="R762" i="2" a="1"/>
  <c r="R762" i="2" s="1"/>
  <c r="R763" i="2" a="1"/>
  <c r="R763" i="2" s="1"/>
  <c r="R764" i="2" a="1"/>
  <c r="R764" i="2" s="1"/>
  <c r="R765" i="2" a="1"/>
  <c r="R765" i="2" s="1"/>
  <c r="R766" i="2" a="1"/>
  <c r="R766" i="2" s="1"/>
  <c r="R767" i="2" a="1"/>
  <c r="R767" i="2" s="1"/>
  <c r="R768" i="2" a="1"/>
  <c r="R768" i="2" s="1"/>
  <c r="R769" i="2" a="1"/>
  <c r="R769" i="2" s="1"/>
  <c r="R770" i="2" a="1"/>
  <c r="R770" i="2" s="1"/>
  <c r="R771" i="2" a="1"/>
  <c r="R771" i="2" s="1"/>
  <c r="R772" i="2" a="1"/>
  <c r="R772" i="2" s="1"/>
  <c r="R773" i="2" a="1"/>
  <c r="R773" i="2" s="1"/>
  <c r="R774" i="2" a="1"/>
  <c r="R774" i="2" s="1"/>
  <c r="R775" i="2" a="1"/>
  <c r="R775" i="2" s="1"/>
  <c r="R776" i="2" a="1"/>
  <c r="R776" i="2" s="1"/>
  <c r="R777" i="2" a="1"/>
  <c r="R777" i="2" s="1"/>
  <c r="R778" i="2" a="1"/>
  <c r="R778" i="2" s="1"/>
  <c r="R779" i="2" a="1"/>
  <c r="R779" i="2" s="1"/>
  <c r="R780" i="2" a="1"/>
  <c r="R780" i="2" s="1"/>
  <c r="R781" i="2" a="1"/>
  <c r="R781" i="2" s="1"/>
  <c r="R782" i="2" a="1"/>
  <c r="R782" i="2" s="1"/>
  <c r="R783" i="2" a="1"/>
  <c r="R783" i="2" s="1"/>
  <c r="R784" i="2" a="1"/>
  <c r="R784" i="2" s="1"/>
  <c r="R785" i="2" a="1"/>
  <c r="R785" i="2" s="1"/>
  <c r="R786" i="2" a="1"/>
  <c r="R786" i="2" s="1"/>
  <c r="R787" i="2" a="1"/>
  <c r="R787" i="2" s="1"/>
  <c r="R788" i="2" a="1"/>
  <c r="R788" i="2" s="1"/>
  <c r="R789" i="2" a="1"/>
  <c r="R789" i="2" s="1"/>
  <c r="R790" i="2" a="1"/>
  <c r="R790" i="2" s="1"/>
  <c r="R791" i="2" a="1"/>
  <c r="R791" i="2" s="1"/>
  <c r="R792" i="2" a="1"/>
  <c r="R792" i="2" s="1"/>
  <c r="R793" i="2" a="1"/>
  <c r="R793" i="2" s="1"/>
  <c r="R794" i="2" a="1"/>
  <c r="R794" i="2" s="1"/>
  <c r="R795" i="2" a="1"/>
  <c r="R795" i="2" s="1"/>
  <c r="R796" i="2" a="1"/>
  <c r="R796" i="2" s="1"/>
  <c r="R797" i="2" a="1"/>
  <c r="R797" i="2" s="1"/>
  <c r="R798" i="2" a="1"/>
  <c r="R798" i="2" s="1"/>
  <c r="R799" i="2" a="1"/>
  <c r="R799" i="2" s="1"/>
  <c r="R800" i="2" a="1"/>
  <c r="R800" i="2" s="1"/>
  <c r="R801" i="2" a="1"/>
  <c r="R801" i="2" s="1"/>
  <c r="R802" i="2" a="1"/>
  <c r="R802" i="2" s="1"/>
  <c r="R803" i="2" a="1"/>
  <c r="R803" i="2" s="1"/>
  <c r="R804" i="2" a="1"/>
  <c r="R804" i="2" s="1"/>
  <c r="R805" i="2" a="1"/>
  <c r="R805" i="2" s="1"/>
  <c r="R806" i="2" a="1"/>
  <c r="R806" i="2" s="1"/>
  <c r="R807" i="2" a="1"/>
  <c r="R807" i="2" s="1"/>
  <c r="R808" i="2" a="1"/>
  <c r="R808" i="2" s="1"/>
  <c r="R809" i="2" a="1"/>
  <c r="R809" i="2" s="1"/>
  <c r="R810" i="2" a="1"/>
  <c r="R810" i="2" s="1"/>
  <c r="R811" i="2" a="1"/>
  <c r="R811" i="2" s="1"/>
  <c r="R812" i="2" a="1"/>
  <c r="R812" i="2" s="1"/>
  <c r="R813" i="2" a="1"/>
  <c r="R813" i="2" s="1"/>
  <c r="R814" i="2" a="1"/>
  <c r="R814" i="2" s="1"/>
  <c r="R815" i="2" a="1"/>
  <c r="R815" i="2" s="1"/>
  <c r="R816" i="2" a="1"/>
  <c r="R816" i="2" s="1"/>
  <c r="R817" i="2" a="1"/>
  <c r="R817" i="2" s="1"/>
  <c r="R818" i="2" a="1"/>
  <c r="R818" i="2" s="1"/>
  <c r="R819" i="2" a="1"/>
  <c r="R819" i="2" s="1"/>
  <c r="R820" i="2" a="1"/>
  <c r="R820" i="2" s="1"/>
  <c r="R821" i="2" a="1"/>
  <c r="R821" i="2" s="1"/>
  <c r="R822" i="2" a="1"/>
  <c r="R822" i="2" s="1"/>
  <c r="R823" i="2" a="1"/>
  <c r="R823" i="2" s="1"/>
  <c r="R824" i="2" a="1"/>
  <c r="R824" i="2" s="1"/>
  <c r="R825" i="2" a="1"/>
  <c r="R825" i="2" s="1"/>
  <c r="R826" i="2" a="1"/>
  <c r="R826" i="2" s="1"/>
  <c r="R827" i="2" a="1"/>
  <c r="R827" i="2" s="1"/>
  <c r="R828" i="2" a="1"/>
  <c r="R828" i="2" s="1"/>
  <c r="R829" i="2" a="1"/>
  <c r="R829" i="2" s="1"/>
  <c r="R830" i="2" a="1"/>
  <c r="R830" i="2" s="1"/>
  <c r="R831" i="2" a="1"/>
  <c r="R831" i="2" s="1"/>
  <c r="R832" i="2" a="1"/>
  <c r="R832" i="2" s="1"/>
  <c r="R833" i="2" a="1"/>
  <c r="R833" i="2" s="1"/>
  <c r="R834" i="2" a="1"/>
  <c r="R834" i="2" s="1"/>
  <c r="R835" i="2" a="1"/>
  <c r="R835" i="2" s="1"/>
  <c r="R836" i="2" a="1"/>
  <c r="R836" i="2" s="1"/>
  <c r="R837" i="2" a="1"/>
  <c r="R837" i="2" s="1"/>
  <c r="R838" i="2" a="1"/>
  <c r="R838" i="2" s="1"/>
  <c r="R839" i="2" a="1"/>
  <c r="R839" i="2" s="1"/>
  <c r="R840" i="2" a="1"/>
  <c r="R840" i="2" s="1"/>
  <c r="R841" i="2" a="1"/>
  <c r="R841" i="2" s="1"/>
  <c r="R842" i="2" a="1"/>
  <c r="R842" i="2" s="1"/>
  <c r="R843" i="2" a="1"/>
  <c r="R843" i="2" s="1"/>
  <c r="R844" i="2" a="1"/>
  <c r="R844" i="2" s="1"/>
  <c r="R845" i="2" a="1"/>
  <c r="R845" i="2" s="1"/>
  <c r="R846" i="2" a="1"/>
  <c r="R846" i="2" s="1"/>
  <c r="R847" i="2" a="1"/>
  <c r="R847" i="2" s="1"/>
  <c r="R848" i="2" a="1"/>
  <c r="R848" i="2" s="1"/>
  <c r="R849" i="2" a="1"/>
  <c r="R849" i="2" s="1"/>
  <c r="R850" i="2" a="1"/>
  <c r="R850" i="2" s="1"/>
  <c r="R851" i="2" a="1"/>
  <c r="R851" i="2" s="1"/>
  <c r="R852" i="2" a="1"/>
  <c r="R852" i="2" s="1"/>
  <c r="R853" i="2" a="1"/>
  <c r="R853" i="2" s="1"/>
  <c r="R854" i="2" a="1"/>
  <c r="R854" i="2" s="1"/>
  <c r="R855" i="2" a="1"/>
  <c r="R855" i="2" s="1"/>
  <c r="R856" i="2" a="1"/>
  <c r="R856" i="2" s="1"/>
  <c r="R857" i="2" a="1"/>
  <c r="R857" i="2" s="1"/>
  <c r="R858" i="2" a="1"/>
  <c r="R858" i="2" s="1"/>
  <c r="R859" i="2" a="1"/>
  <c r="R859" i="2" s="1"/>
  <c r="R860" i="2" a="1"/>
  <c r="R860" i="2" s="1"/>
  <c r="R861" i="2" a="1"/>
  <c r="R861" i="2" s="1"/>
  <c r="R862" i="2" a="1"/>
  <c r="R862" i="2" s="1"/>
  <c r="R863" i="2" a="1"/>
  <c r="R863" i="2" s="1"/>
  <c r="R864" i="2" a="1"/>
  <c r="R864" i="2" s="1"/>
  <c r="R865" i="2" a="1"/>
  <c r="R865" i="2" s="1"/>
  <c r="R866" i="2" a="1"/>
  <c r="R866" i="2" s="1"/>
  <c r="R867" i="2" a="1"/>
  <c r="R867" i="2" s="1"/>
  <c r="R868" i="2" a="1"/>
  <c r="R868" i="2" s="1"/>
  <c r="R869" i="2" a="1"/>
  <c r="R869" i="2" s="1"/>
  <c r="R870" i="2" a="1"/>
  <c r="R870" i="2" s="1"/>
  <c r="R871" i="2" a="1"/>
  <c r="R871" i="2" s="1"/>
  <c r="R872" i="2" a="1"/>
  <c r="R872" i="2" s="1"/>
  <c r="R873" i="2" a="1"/>
  <c r="R873" i="2" s="1"/>
  <c r="R874" i="2" a="1"/>
  <c r="R874" i="2" s="1"/>
  <c r="R875" i="2" a="1"/>
  <c r="R875" i="2" s="1"/>
  <c r="R876" i="2" a="1"/>
  <c r="R876" i="2" s="1"/>
  <c r="R877" i="2" a="1"/>
  <c r="R877" i="2" s="1"/>
  <c r="R878" i="2" a="1"/>
  <c r="R878" i="2" s="1"/>
  <c r="R879" i="2" a="1"/>
  <c r="R879" i="2" s="1"/>
  <c r="R880" i="2" a="1"/>
  <c r="R880" i="2" s="1"/>
  <c r="R881" i="2" a="1"/>
  <c r="R881" i="2" s="1"/>
  <c r="R882" i="2" a="1"/>
  <c r="R882" i="2" s="1"/>
  <c r="R883" i="2" a="1"/>
  <c r="R883" i="2" s="1"/>
  <c r="R884" i="2" a="1"/>
  <c r="R884" i="2" s="1"/>
  <c r="R885" i="2" a="1"/>
  <c r="R885" i="2" s="1"/>
  <c r="R886" i="2" a="1"/>
  <c r="R886" i="2" s="1"/>
  <c r="R887" i="2" a="1"/>
  <c r="R887" i="2" s="1"/>
  <c r="R888" i="2" a="1"/>
  <c r="R888" i="2" s="1"/>
  <c r="R889" i="2" a="1"/>
  <c r="R889" i="2" s="1"/>
  <c r="R890" i="2" a="1"/>
  <c r="R890" i="2" s="1"/>
  <c r="R891" i="2" a="1"/>
  <c r="R891" i="2" s="1"/>
  <c r="R892" i="2" a="1"/>
  <c r="R892" i="2" s="1"/>
  <c r="R893" i="2" a="1"/>
  <c r="R893" i="2" s="1"/>
  <c r="R894" i="2" a="1"/>
  <c r="R894" i="2" s="1"/>
  <c r="R895" i="2" a="1"/>
  <c r="R895" i="2" s="1"/>
  <c r="R896" i="2" a="1"/>
  <c r="R896" i="2" s="1"/>
  <c r="R897" i="2" a="1"/>
  <c r="R897" i="2" s="1"/>
  <c r="R898" i="2" a="1"/>
  <c r="R898" i="2" s="1"/>
  <c r="R899" i="2" a="1"/>
  <c r="R899" i="2" s="1"/>
  <c r="R900" i="2" a="1"/>
  <c r="R900" i="2" s="1"/>
  <c r="R901" i="2" a="1"/>
  <c r="R901" i="2" s="1"/>
  <c r="R902" i="2" a="1"/>
  <c r="R902" i="2" s="1"/>
  <c r="R903" i="2" a="1"/>
  <c r="R903" i="2" s="1"/>
  <c r="R904" i="2" a="1"/>
  <c r="R904" i="2" s="1"/>
  <c r="R905" i="2" a="1"/>
  <c r="R905" i="2" s="1"/>
  <c r="R906" i="2" a="1"/>
  <c r="R906" i="2" s="1"/>
  <c r="R907" i="2" a="1"/>
  <c r="R907" i="2" s="1"/>
  <c r="R908" i="2" a="1"/>
  <c r="R908" i="2" s="1"/>
  <c r="R909" i="2" a="1"/>
  <c r="R909" i="2" s="1"/>
  <c r="R910" i="2" a="1"/>
  <c r="R910" i="2" s="1"/>
  <c r="R911" i="2" a="1"/>
  <c r="R911" i="2" s="1"/>
  <c r="R912" i="2" a="1"/>
  <c r="R912" i="2" s="1"/>
  <c r="R913" i="2" a="1"/>
  <c r="R913" i="2" s="1"/>
  <c r="R914" i="2" a="1"/>
  <c r="R914" i="2" s="1"/>
  <c r="R915" i="2" a="1"/>
  <c r="R915" i="2" s="1"/>
  <c r="R916" i="2" a="1"/>
  <c r="R916" i="2" s="1"/>
  <c r="R917" i="2" a="1"/>
  <c r="R917" i="2" s="1"/>
  <c r="R918" i="2" a="1"/>
  <c r="R918" i="2" s="1"/>
  <c r="R919" i="2" a="1"/>
  <c r="R919" i="2" s="1"/>
  <c r="R920" i="2" a="1"/>
  <c r="R920" i="2" s="1"/>
  <c r="R921" i="2" a="1"/>
  <c r="R921" i="2" s="1"/>
  <c r="R922" i="2" a="1"/>
  <c r="R922" i="2" s="1"/>
  <c r="R923" i="2" a="1"/>
  <c r="R923" i="2" s="1"/>
  <c r="R924" i="2" a="1"/>
  <c r="R924" i="2" s="1"/>
  <c r="R925" i="2" a="1"/>
  <c r="R925" i="2" s="1"/>
  <c r="R926" i="2" a="1"/>
  <c r="R926" i="2" s="1"/>
  <c r="R927" i="2" a="1"/>
  <c r="R927" i="2" s="1"/>
  <c r="R928" i="2" a="1"/>
  <c r="R928" i="2" s="1"/>
  <c r="R929" i="2" a="1"/>
  <c r="R929" i="2" s="1"/>
  <c r="R930" i="2" a="1"/>
  <c r="R930" i="2" s="1"/>
  <c r="R931" i="2" a="1"/>
  <c r="R931" i="2" s="1"/>
  <c r="R932" i="2" a="1"/>
  <c r="R932" i="2" s="1"/>
  <c r="R933" i="2" a="1"/>
  <c r="R933" i="2" s="1"/>
  <c r="R934" i="2" a="1"/>
  <c r="R934" i="2" s="1"/>
  <c r="R935" i="2" a="1"/>
  <c r="R935" i="2" s="1"/>
  <c r="R936" i="2" a="1"/>
  <c r="R936" i="2" s="1"/>
  <c r="R937" i="2" a="1"/>
  <c r="R937" i="2" s="1"/>
  <c r="R938" i="2" a="1"/>
  <c r="R938" i="2" s="1"/>
  <c r="R939" i="2" a="1"/>
  <c r="R939" i="2" s="1"/>
  <c r="R940" i="2" a="1"/>
  <c r="R940" i="2" s="1"/>
  <c r="R941" i="2" a="1"/>
  <c r="R941" i="2" s="1"/>
  <c r="R942" i="2" a="1"/>
  <c r="R942" i="2" s="1"/>
  <c r="R943" i="2" a="1"/>
  <c r="R943" i="2" s="1"/>
  <c r="R944" i="2" a="1"/>
  <c r="R944" i="2" s="1"/>
  <c r="R945" i="2" a="1"/>
  <c r="R945" i="2" s="1"/>
  <c r="R946" i="2" a="1"/>
  <c r="R946" i="2" s="1"/>
  <c r="R947" i="2" a="1"/>
  <c r="R947" i="2" s="1"/>
  <c r="R948" i="2" a="1"/>
  <c r="R948" i="2" s="1"/>
  <c r="R949" i="2" a="1"/>
  <c r="R949" i="2" s="1"/>
  <c r="R950" i="2" a="1"/>
  <c r="R950" i="2" s="1"/>
  <c r="R951" i="2" a="1"/>
  <c r="R951" i="2" s="1"/>
  <c r="R952" i="2" a="1"/>
  <c r="R952" i="2" s="1"/>
  <c r="R953" i="2" a="1"/>
  <c r="R953" i="2" s="1"/>
  <c r="R954" i="2" a="1"/>
  <c r="R954" i="2" s="1"/>
  <c r="R955" i="2" a="1"/>
  <c r="R955" i="2" s="1"/>
  <c r="R956" i="2" a="1"/>
  <c r="R956" i="2" s="1"/>
  <c r="R957" i="2" a="1"/>
  <c r="R957" i="2" s="1"/>
  <c r="R958" i="2" a="1"/>
  <c r="R958" i="2" s="1"/>
  <c r="R959" i="2" a="1"/>
  <c r="R959" i="2" s="1"/>
  <c r="R960" i="2" a="1"/>
  <c r="R960" i="2" s="1"/>
  <c r="R961" i="2" a="1"/>
  <c r="R961" i="2" s="1"/>
  <c r="R962" i="2" a="1"/>
  <c r="R962" i="2" s="1"/>
  <c r="R963" i="2" a="1"/>
  <c r="R963" i="2" s="1"/>
  <c r="R964" i="2" a="1"/>
  <c r="R964" i="2" s="1"/>
  <c r="R965" i="2" a="1"/>
  <c r="R965" i="2" s="1"/>
  <c r="R966" i="2" a="1"/>
  <c r="R966" i="2" s="1"/>
  <c r="R967" i="2" a="1"/>
  <c r="R967" i="2" s="1"/>
  <c r="R968" i="2" a="1"/>
  <c r="R968" i="2" s="1"/>
  <c r="R969" i="2" a="1"/>
  <c r="R969" i="2" s="1"/>
  <c r="R970" i="2" a="1"/>
  <c r="R970" i="2" s="1"/>
  <c r="R971" i="2" a="1"/>
  <c r="R971" i="2" s="1"/>
  <c r="R972" i="2" a="1"/>
  <c r="R972" i="2" s="1"/>
  <c r="R973" i="2" a="1"/>
  <c r="R973" i="2" s="1"/>
  <c r="R974" i="2" a="1"/>
  <c r="R974" i="2" s="1"/>
  <c r="R975" i="2" a="1"/>
  <c r="R975" i="2" s="1"/>
  <c r="R976" i="2" a="1"/>
  <c r="R976" i="2" s="1"/>
  <c r="R977" i="2" a="1"/>
  <c r="R977" i="2" s="1"/>
  <c r="R978" i="2" a="1"/>
  <c r="R978" i="2" s="1"/>
  <c r="R979" i="2" a="1"/>
  <c r="R979" i="2" s="1"/>
  <c r="R980" i="2" a="1"/>
  <c r="R980" i="2" s="1"/>
  <c r="R981" i="2" a="1"/>
  <c r="R981" i="2" s="1"/>
  <c r="R982" i="2" a="1"/>
  <c r="R982" i="2" s="1"/>
  <c r="R983" i="2" a="1"/>
  <c r="R983" i="2" s="1"/>
  <c r="R984" i="2" a="1"/>
  <c r="R984" i="2" s="1"/>
  <c r="R985" i="2" a="1"/>
  <c r="R985" i="2" s="1"/>
  <c r="R986" i="2" a="1"/>
  <c r="R986" i="2" s="1"/>
  <c r="R987" i="2" a="1"/>
  <c r="R987" i="2" s="1"/>
  <c r="R988" i="2" a="1"/>
  <c r="R988" i="2" s="1"/>
  <c r="R989" i="2" a="1"/>
  <c r="R989" i="2" s="1"/>
  <c r="R990" i="2" a="1"/>
  <c r="R990" i="2" s="1"/>
  <c r="R991" i="2" a="1"/>
  <c r="R991" i="2" s="1"/>
  <c r="R992" i="2" a="1"/>
  <c r="R992" i="2" s="1"/>
  <c r="R993" i="2" a="1"/>
  <c r="R993" i="2" s="1"/>
  <c r="R994" i="2" a="1"/>
  <c r="R994" i="2" s="1"/>
  <c r="R995" i="2" a="1"/>
  <c r="R995" i="2" s="1"/>
  <c r="R996" i="2" a="1"/>
  <c r="R996" i="2" s="1"/>
  <c r="R997" i="2" a="1"/>
  <c r="R997" i="2" s="1"/>
  <c r="R998" i="2" a="1"/>
  <c r="R998" i="2" s="1"/>
  <c r="R999" i="2" a="1"/>
  <c r="R999" i="2" s="1"/>
  <c r="R1000" i="2" a="1"/>
  <c r="R1000" i="2" s="1"/>
  <c r="R1001" i="2" a="1"/>
  <c r="R1001" i="2" s="1"/>
  <c r="R1002" i="2" a="1"/>
  <c r="R1002" i="2" s="1"/>
  <c r="R1003" i="2" a="1"/>
  <c r="R1003" i="2" s="1"/>
  <c r="R1004" i="2" a="1"/>
  <c r="R1004" i="2" s="1"/>
  <c r="R1005" i="2" a="1"/>
  <c r="R1005" i="2" s="1"/>
  <c r="R1006" i="2" a="1"/>
  <c r="R1006" i="2" s="1"/>
  <c r="R1007" i="2" a="1"/>
  <c r="R1007" i="2" s="1"/>
  <c r="R1008" i="2" a="1"/>
  <c r="R1008" i="2" s="1"/>
  <c r="R1009" i="2" a="1"/>
  <c r="R1009" i="2" s="1"/>
  <c r="R1010" i="2" a="1"/>
  <c r="R1010" i="2" s="1"/>
  <c r="R1011" i="2" a="1"/>
  <c r="R1011" i="2" s="1"/>
  <c r="R1012" i="2" a="1"/>
  <c r="R1012" i="2" s="1"/>
  <c r="R1013" i="2" a="1"/>
  <c r="R1013" i="2" s="1"/>
  <c r="R1014" i="2" a="1"/>
  <c r="R1014" i="2" s="1"/>
  <c r="R1015" i="2" a="1"/>
  <c r="R1015" i="2" s="1"/>
  <c r="R1016" i="2" a="1"/>
  <c r="R1016" i="2" s="1"/>
  <c r="R1017" i="2" a="1"/>
  <c r="R1017" i="2" s="1"/>
  <c r="R1018" i="2" a="1"/>
  <c r="R1018" i="2" s="1"/>
  <c r="R1019" i="2" a="1"/>
  <c r="R1019" i="2" s="1"/>
  <c r="R1020" i="2" a="1"/>
  <c r="R1020" i="2" s="1"/>
  <c r="R1021" i="2" a="1"/>
  <c r="R1021" i="2" s="1"/>
  <c r="R1022" i="2" a="1"/>
  <c r="R1022" i="2" s="1"/>
  <c r="R1023" i="2" a="1"/>
  <c r="R1023" i="2" s="1"/>
  <c r="R1024" i="2" a="1"/>
  <c r="R1024" i="2" s="1"/>
  <c r="R1025" i="2" a="1"/>
  <c r="R1025" i="2" s="1"/>
  <c r="R1026" i="2" a="1"/>
  <c r="R1026" i="2" s="1"/>
  <c r="R1027" i="2" a="1"/>
  <c r="R1027" i="2" s="1"/>
  <c r="R1028" i="2" a="1"/>
  <c r="R1028" i="2" s="1"/>
  <c r="R1029" i="2" a="1"/>
  <c r="R1029" i="2" s="1"/>
  <c r="R1030" i="2" a="1"/>
  <c r="R1030" i="2" s="1"/>
  <c r="R1031" i="2" a="1"/>
  <c r="R1031" i="2" s="1"/>
  <c r="R1032" i="2" a="1"/>
  <c r="R1032" i="2" s="1"/>
  <c r="R1033" i="2" a="1"/>
  <c r="R1033" i="2" s="1"/>
  <c r="R1034" i="2" a="1"/>
  <c r="R1034" i="2" s="1"/>
  <c r="R1035" i="2" a="1"/>
  <c r="R1035" i="2" s="1"/>
  <c r="R1036" i="2" a="1"/>
  <c r="R1036" i="2" s="1"/>
  <c r="R1037" i="2" a="1"/>
  <c r="R1037" i="2" s="1"/>
  <c r="R1038" i="2" a="1"/>
  <c r="R1038" i="2" s="1"/>
  <c r="R1039" i="2" a="1"/>
  <c r="R1039" i="2" s="1"/>
  <c r="R1040" i="2" a="1"/>
  <c r="R1040" i="2" s="1"/>
  <c r="R1041" i="2" a="1"/>
  <c r="R1041" i="2" s="1"/>
  <c r="R1042" i="2" a="1"/>
  <c r="R1042" i="2" s="1"/>
  <c r="R1043" i="2" a="1"/>
  <c r="R1043" i="2" s="1"/>
  <c r="R1044" i="2" a="1"/>
  <c r="R1044" i="2" s="1"/>
  <c r="R1045" i="2" a="1"/>
  <c r="R1045" i="2" s="1"/>
  <c r="R1046" i="2" a="1"/>
  <c r="R1046" i="2" s="1"/>
  <c r="R1047" i="2" a="1"/>
  <c r="R1047" i="2" s="1"/>
  <c r="R1048" i="2" a="1"/>
  <c r="R1048" i="2" s="1"/>
  <c r="R1049" i="2" a="1"/>
  <c r="R1049" i="2" s="1"/>
  <c r="R1050" i="2" a="1"/>
  <c r="R1050" i="2" s="1"/>
  <c r="R1051" i="2" a="1"/>
  <c r="R1051" i="2" s="1"/>
  <c r="R1052" i="2" a="1"/>
  <c r="R1052" i="2" s="1"/>
  <c r="R1053" i="2" a="1"/>
  <c r="R1053" i="2" s="1"/>
  <c r="R1054" i="2" a="1"/>
  <c r="R1054" i="2" s="1"/>
  <c r="R1055" i="2" a="1"/>
  <c r="R1055" i="2" s="1"/>
  <c r="R1056" i="2" a="1"/>
  <c r="R1056" i="2" s="1"/>
  <c r="R1057" i="2" a="1"/>
  <c r="R1057" i="2" s="1"/>
  <c r="R1058" i="2" a="1"/>
  <c r="R1058" i="2" s="1"/>
  <c r="R1059" i="2" a="1"/>
  <c r="R1059" i="2" s="1"/>
  <c r="R1060" i="2" a="1"/>
  <c r="R1060" i="2" s="1"/>
  <c r="R1061" i="2" a="1"/>
  <c r="R1061" i="2" s="1"/>
  <c r="R1062" i="2" a="1"/>
  <c r="R1062" i="2" s="1"/>
  <c r="R1063" i="2" a="1"/>
  <c r="R1063" i="2" s="1"/>
  <c r="R1064" i="2" a="1"/>
  <c r="R1064" i="2" s="1"/>
  <c r="R1065" i="2" a="1"/>
  <c r="R1065" i="2" s="1"/>
  <c r="R1066" i="2" a="1"/>
  <c r="R1066" i="2" s="1"/>
  <c r="R1067" i="2" a="1"/>
  <c r="R1067" i="2" s="1"/>
  <c r="R1068" i="2" a="1"/>
  <c r="R1068" i="2" s="1"/>
  <c r="R1069" i="2" a="1"/>
  <c r="R1069" i="2" s="1"/>
  <c r="R1070" i="2" a="1"/>
  <c r="R1070" i="2" s="1"/>
  <c r="R1071" i="2" a="1"/>
  <c r="R1071" i="2" s="1"/>
  <c r="R1072" i="2" a="1"/>
  <c r="R1072" i="2" s="1"/>
  <c r="R1073" i="2" a="1"/>
  <c r="R1073" i="2" s="1"/>
  <c r="R1074" i="2" a="1"/>
  <c r="R1074" i="2" s="1"/>
  <c r="R1075" i="2" a="1"/>
  <c r="R1075" i="2" s="1"/>
  <c r="R1076" i="2" a="1"/>
  <c r="R1076" i="2" s="1"/>
  <c r="R1077" i="2" a="1"/>
  <c r="R1077" i="2" s="1"/>
  <c r="R1078" i="2" a="1"/>
  <c r="R1078" i="2" s="1"/>
  <c r="R1079" i="2" a="1"/>
  <c r="R1079" i="2" s="1"/>
  <c r="R1080" i="2" a="1"/>
  <c r="R1080" i="2" s="1"/>
  <c r="R1081" i="2" a="1"/>
  <c r="R1081" i="2" s="1"/>
  <c r="R1082" i="2" a="1"/>
  <c r="R1082" i="2" s="1"/>
  <c r="R1083" i="2" a="1"/>
  <c r="R1083" i="2" s="1"/>
  <c r="R1084" i="2" a="1"/>
  <c r="R1084" i="2" s="1"/>
  <c r="R1085" i="2" a="1"/>
  <c r="R1085" i="2" s="1"/>
  <c r="R1086" i="2" a="1"/>
  <c r="R1086" i="2" s="1"/>
  <c r="R1087" i="2" a="1"/>
  <c r="R1087" i="2" s="1"/>
  <c r="R1088" i="2" a="1"/>
  <c r="R1088" i="2" s="1"/>
  <c r="R1089" i="2" a="1"/>
  <c r="R1089" i="2" s="1"/>
  <c r="R1090" i="2" a="1"/>
  <c r="R1090" i="2" s="1"/>
  <c r="R1091" i="2" a="1"/>
  <c r="R1091" i="2" s="1"/>
  <c r="R1092" i="2" a="1"/>
  <c r="R1092" i="2" s="1"/>
  <c r="R1093" i="2" a="1"/>
  <c r="R1093" i="2" s="1"/>
  <c r="R1094" i="2" a="1"/>
  <c r="R1094" i="2" s="1"/>
  <c r="R1095" i="2" a="1"/>
  <c r="R1095" i="2" s="1"/>
  <c r="R1096" i="2" a="1"/>
  <c r="R1096" i="2" s="1"/>
  <c r="R1097" i="2" a="1"/>
  <c r="R1097" i="2" s="1"/>
  <c r="R1098" i="2" a="1"/>
  <c r="R1098" i="2" s="1"/>
  <c r="R1099" i="2" a="1"/>
  <c r="R1099" i="2" s="1"/>
  <c r="R1100" i="2" a="1"/>
  <c r="R1100" i="2" s="1"/>
  <c r="R1101" i="2" a="1"/>
  <c r="R1101" i="2" s="1"/>
  <c r="R1102" i="2" a="1"/>
  <c r="R1102" i="2" s="1"/>
  <c r="R1103" i="2" a="1"/>
  <c r="R1103" i="2" s="1"/>
  <c r="R1104" i="2" a="1"/>
  <c r="R1104" i="2" s="1"/>
  <c r="R1105" i="2" a="1"/>
  <c r="R1105" i="2" s="1"/>
  <c r="R1106" i="2" a="1"/>
  <c r="R1106" i="2" s="1"/>
  <c r="R1107" i="2" a="1"/>
  <c r="R1107" i="2" s="1"/>
  <c r="R1108" i="2" a="1"/>
  <c r="R1108" i="2" s="1"/>
  <c r="R1109" i="2" a="1"/>
  <c r="R1109" i="2" s="1"/>
  <c r="R1110" i="2" a="1"/>
  <c r="R1110" i="2" s="1"/>
  <c r="R1111" i="2" a="1"/>
  <c r="R1111" i="2" s="1"/>
  <c r="R1112" i="2" a="1"/>
  <c r="R1112" i="2" s="1"/>
  <c r="R1113" i="2" a="1"/>
  <c r="R1113" i="2" s="1"/>
  <c r="R1114" i="2" a="1"/>
  <c r="R1114" i="2" s="1"/>
  <c r="R1115" i="2" a="1"/>
  <c r="R1115" i="2" s="1"/>
  <c r="R1116" i="2" a="1"/>
  <c r="R1116" i="2" s="1"/>
  <c r="R1117" i="2" a="1"/>
  <c r="R1117" i="2" s="1"/>
  <c r="R1118" i="2" a="1"/>
  <c r="R1118" i="2" s="1"/>
  <c r="R1119" i="2" a="1"/>
  <c r="R1119" i="2" s="1"/>
  <c r="R1120" i="2" a="1"/>
  <c r="R1120" i="2" s="1"/>
  <c r="R1121" i="2" a="1"/>
  <c r="R1121" i="2" s="1"/>
  <c r="R1122" i="2" a="1"/>
  <c r="R1122" i="2" s="1"/>
  <c r="R1123" i="2" a="1"/>
  <c r="R1123" i="2" s="1"/>
  <c r="R1124" i="2" a="1"/>
  <c r="R1124" i="2" s="1"/>
  <c r="R1125" i="2" a="1"/>
  <c r="R1125" i="2" s="1"/>
  <c r="R1126" i="2" a="1"/>
  <c r="R1126" i="2" s="1"/>
  <c r="R1127" i="2" a="1"/>
  <c r="R1127" i="2" s="1"/>
  <c r="R1128" i="2" a="1"/>
  <c r="R1128" i="2" s="1"/>
  <c r="R1129" i="2" a="1"/>
  <c r="R1129" i="2" s="1"/>
  <c r="R1130" i="2" a="1"/>
  <c r="R1130" i="2" s="1"/>
  <c r="R1131" i="2" a="1"/>
  <c r="R1131" i="2" s="1"/>
  <c r="R1132" i="2" a="1"/>
  <c r="R1132" i="2" s="1"/>
  <c r="R1133" i="2" a="1"/>
  <c r="R1133" i="2" s="1"/>
  <c r="R1134" i="2" a="1"/>
  <c r="R1134" i="2" s="1"/>
  <c r="R1135" i="2" a="1"/>
  <c r="R1135" i="2" s="1"/>
  <c r="R1136" i="2" a="1"/>
  <c r="R1136" i="2" s="1"/>
  <c r="R1137" i="2" a="1"/>
  <c r="R1137" i="2" s="1"/>
  <c r="R1138" i="2" a="1"/>
  <c r="R1138" i="2" s="1"/>
  <c r="R1139" i="2" a="1"/>
  <c r="R1139" i="2" s="1"/>
  <c r="R1140" i="2" a="1"/>
  <c r="R1140" i="2" s="1"/>
  <c r="R1141" i="2" a="1"/>
  <c r="R1141" i="2" s="1"/>
  <c r="R1142" i="2" a="1"/>
  <c r="R1142" i="2" s="1"/>
  <c r="R1143" i="2" a="1"/>
  <c r="R1143" i="2" s="1"/>
  <c r="R1144" i="2" a="1"/>
  <c r="R1144" i="2" s="1"/>
  <c r="R1145" i="2" a="1"/>
  <c r="R1145" i="2" s="1"/>
  <c r="R1146" i="2" a="1"/>
  <c r="R1146" i="2" s="1"/>
  <c r="R1147" i="2" a="1"/>
  <c r="R1147" i="2" s="1"/>
  <c r="R1148" i="2" a="1"/>
  <c r="R1148" i="2" s="1"/>
  <c r="R1149" i="2" a="1"/>
  <c r="R1149" i="2" s="1"/>
  <c r="R1150" i="2" a="1"/>
  <c r="R1150" i="2" s="1"/>
  <c r="R1151" i="2" a="1"/>
  <c r="R1151" i="2" s="1"/>
  <c r="R1152" i="2" a="1"/>
  <c r="R1152" i="2" s="1"/>
  <c r="R1153" i="2" a="1"/>
  <c r="R1153" i="2" s="1"/>
  <c r="R1154" i="2" a="1"/>
  <c r="R1154" i="2" s="1"/>
  <c r="R1155" i="2" a="1"/>
  <c r="R1155" i="2" s="1"/>
  <c r="R1156" i="2" a="1"/>
  <c r="R1156" i="2" s="1"/>
  <c r="R1157" i="2" a="1"/>
  <c r="R1157" i="2" s="1"/>
  <c r="R1158" i="2" a="1"/>
  <c r="R1158" i="2" s="1"/>
  <c r="R1159" i="2" a="1"/>
  <c r="R1159" i="2" s="1"/>
  <c r="R1160" i="2" a="1"/>
  <c r="R1160" i="2" s="1"/>
  <c r="R1161" i="2" a="1"/>
  <c r="R1161" i="2" s="1"/>
  <c r="R1162" i="2" a="1"/>
  <c r="R1162" i="2" s="1"/>
  <c r="R1163" i="2" a="1"/>
  <c r="R1163" i="2" s="1"/>
  <c r="R1164" i="2" a="1"/>
  <c r="R1164" i="2" s="1"/>
  <c r="R1165" i="2" a="1"/>
  <c r="R1165" i="2" s="1"/>
  <c r="R1166" i="2" a="1"/>
  <c r="R1166" i="2" s="1"/>
  <c r="R1167" i="2" a="1"/>
  <c r="R1167" i="2" s="1"/>
  <c r="R1168" i="2" a="1"/>
  <c r="R1168" i="2" s="1"/>
  <c r="R1169" i="2" a="1"/>
  <c r="R1169" i="2" s="1"/>
  <c r="R1170" i="2" a="1"/>
  <c r="R1170" i="2" s="1"/>
  <c r="R1171" i="2" a="1"/>
  <c r="R1171" i="2" s="1"/>
  <c r="R1172" i="2" a="1"/>
  <c r="R1172" i="2" s="1"/>
  <c r="R1173" i="2" a="1"/>
  <c r="R1173" i="2" s="1"/>
  <c r="R1174" i="2" a="1"/>
  <c r="R1174" i="2" s="1"/>
  <c r="R1175" i="2" a="1"/>
  <c r="R1175" i="2" s="1"/>
  <c r="R1176" i="2" a="1"/>
  <c r="R1176" i="2" s="1"/>
  <c r="R1177" i="2" a="1"/>
  <c r="R1177" i="2" s="1"/>
  <c r="R1178" i="2" a="1"/>
  <c r="R1178" i="2" s="1"/>
  <c r="R1179" i="2" a="1"/>
  <c r="R1179" i="2" s="1"/>
  <c r="R1180" i="2" a="1"/>
  <c r="R1180" i="2" s="1"/>
  <c r="R1181" i="2" a="1"/>
  <c r="R1181" i="2" s="1"/>
  <c r="R1182" i="2" a="1"/>
  <c r="R1182" i="2" s="1"/>
  <c r="R1183" i="2" a="1"/>
  <c r="R1183" i="2" s="1"/>
  <c r="R1184" i="2" a="1"/>
  <c r="R1184" i="2" s="1"/>
  <c r="R1185" i="2" a="1"/>
  <c r="R1185" i="2" s="1"/>
  <c r="R1186" i="2" a="1"/>
  <c r="R1186" i="2" s="1"/>
  <c r="R1187" i="2" a="1"/>
  <c r="R1187" i="2" s="1"/>
  <c r="R1188" i="2" a="1"/>
  <c r="R1188" i="2" s="1"/>
  <c r="R1189" i="2" a="1"/>
  <c r="R1189" i="2" s="1"/>
  <c r="R1190" i="2" a="1"/>
  <c r="R1190" i="2" s="1"/>
  <c r="R1191" i="2" a="1"/>
  <c r="R1191" i="2" s="1"/>
  <c r="R1192" i="2" a="1"/>
  <c r="R1192" i="2" s="1"/>
  <c r="R1193" i="2" a="1"/>
  <c r="R1193" i="2" s="1"/>
  <c r="R1194" i="2" a="1"/>
  <c r="R1194" i="2" s="1"/>
  <c r="R1195" i="2" a="1"/>
  <c r="R1195" i="2" s="1"/>
  <c r="R1196" i="2" a="1"/>
  <c r="R1196" i="2" s="1"/>
  <c r="R1197" i="2" a="1"/>
  <c r="R1197" i="2" s="1"/>
  <c r="R1198" i="2" a="1"/>
  <c r="R1198" i="2" s="1"/>
  <c r="R1199" i="2" a="1"/>
  <c r="R1199" i="2" s="1"/>
  <c r="R1200" i="2" a="1"/>
  <c r="R1200" i="2" s="1"/>
  <c r="R1201" i="2" a="1"/>
  <c r="R1201" i="2" s="1"/>
  <c r="R1202" i="2" a="1"/>
  <c r="R1202" i="2" s="1"/>
  <c r="R1203" i="2" a="1"/>
  <c r="R1203" i="2" s="1"/>
  <c r="R1204" i="2" a="1"/>
  <c r="R1204" i="2" s="1"/>
  <c r="R1205" i="2" a="1"/>
  <c r="R1205" i="2" s="1"/>
  <c r="R1206" i="2" a="1"/>
  <c r="R1206" i="2" s="1"/>
  <c r="R1207" i="2" a="1"/>
  <c r="R1207" i="2" s="1"/>
  <c r="R1208" i="2" a="1"/>
  <c r="R1208" i="2" s="1"/>
  <c r="R1209" i="2" a="1"/>
  <c r="R1209" i="2" s="1"/>
  <c r="R1210" i="2" a="1"/>
  <c r="R1210" i="2" s="1"/>
  <c r="R1211" i="2" a="1"/>
  <c r="R1211" i="2" s="1"/>
  <c r="R1212" i="2" a="1"/>
  <c r="R1212" i="2" s="1"/>
  <c r="R1213" i="2" a="1"/>
  <c r="R1213" i="2" s="1"/>
  <c r="R1214" i="2" a="1"/>
  <c r="R1214" i="2" s="1"/>
  <c r="R1215" i="2" a="1"/>
  <c r="R1215" i="2" s="1"/>
  <c r="R1216" i="2" a="1"/>
  <c r="R1216" i="2" s="1"/>
  <c r="R1217" i="2" a="1"/>
  <c r="R1217" i="2" s="1"/>
  <c r="R1218" i="2" a="1"/>
  <c r="R1218" i="2" s="1"/>
  <c r="R1219" i="2" a="1"/>
  <c r="R1219" i="2" s="1"/>
  <c r="R1220" i="2" a="1"/>
  <c r="R1220" i="2" s="1"/>
  <c r="R1221" i="2" a="1"/>
  <c r="R1221" i="2" s="1"/>
  <c r="R1222" i="2" a="1"/>
  <c r="R1222" i="2" s="1"/>
  <c r="R1223" i="2" a="1"/>
  <c r="R1223" i="2" s="1"/>
  <c r="R1224" i="2" a="1"/>
  <c r="R1224" i="2" s="1"/>
  <c r="R1225" i="2" a="1"/>
  <c r="R1225" i="2" s="1"/>
  <c r="R1226" i="2" a="1"/>
  <c r="R1226" i="2" s="1"/>
  <c r="R1227" i="2" a="1"/>
  <c r="R1227" i="2" s="1"/>
  <c r="R1228" i="2" a="1"/>
  <c r="R1228" i="2" s="1"/>
  <c r="R1229" i="2" a="1"/>
  <c r="R1229" i="2" s="1"/>
  <c r="R1230" i="2" a="1"/>
  <c r="R1230" i="2" s="1"/>
  <c r="R1231" i="2" a="1"/>
  <c r="R1231" i="2" s="1"/>
  <c r="R1232" i="2" a="1"/>
  <c r="R1232" i="2" s="1"/>
  <c r="R1233" i="2" a="1"/>
  <c r="R1233" i="2" s="1"/>
  <c r="R1234" i="2" a="1"/>
  <c r="R1234" i="2" s="1"/>
  <c r="R1235" i="2" a="1"/>
  <c r="R1235" i="2" s="1"/>
  <c r="R1236" i="2" a="1"/>
  <c r="R1236" i="2" s="1"/>
  <c r="R1237" i="2" a="1"/>
  <c r="R1237" i="2" s="1"/>
  <c r="R1238" i="2" a="1"/>
  <c r="R1238" i="2" s="1"/>
  <c r="R1239" i="2" a="1"/>
  <c r="R1239" i="2" s="1"/>
  <c r="R1240" i="2" a="1"/>
  <c r="R1240" i="2" s="1"/>
  <c r="R1241" i="2" a="1"/>
  <c r="R1241" i="2" s="1"/>
  <c r="R1242" i="2" a="1"/>
  <c r="R1242" i="2" s="1"/>
  <c r="R1243" i="2" a="1"/>
  <c r="R1243" i="2" s="1"/>
  <c r="R1244" i="2" a="1"/>
  <c r="R1244" i="2" s="1"/>
  <c r="R1245" i="2" a="1"/>
  <c r="R1245" i="2" s="1"/>
  <c r="R1246" i="2" a="1"/>
  <c r="R1246" i="2" s="1"/>
  <c r="R1247" i="2" a="1"/>
  <c r="R1247" i="2" s="1"/>
  <c r="R1248" i="2" a="1"/>
  <c r="R1248" i="2" s="1"/>
  <c r="R1249" i="2" a="1"/>
  <c r="R1249" i="2" s="1"/>
  <c r="R1250" i="2" a="1"/>
  <c r="R1250" i="2" s="1"/>
  <c r="R1251" i="2" a="1"/>
  <c r="R1251" i="2" s="1"/>
  <c r="R1252" i="2" a="1"/>
  <c r="R1252" i="2" s="1"/>
  <c r="R1253" i="2" a="1"/>
  <c r="R1253" i="2" s="1"/>
  <c r="R1254" i="2" a="1"/>
  <c r="R1254" i="2" s="1"/>
  <c r="R1255" i="2" a="1"/>
  <c r="R1255" i="2" s="1"/>
  <c r="R1256" i="2" a="1"/>
  <c r="R1256" i="2" s="1"/>
  <c r="R1257" i="2" a="1"/>
  <c r="R1257" i="2" s="1"/>
  <c r="R1258" i="2" a="1"/>
  <c r="R1258" i="2" s="1"/>
  <c r="R1259" i="2" a="1"/>
  <c r="R1259" i="2" s="1"/>
  <c r="R1260" i="2" a="1"/>
  <c r="R1260" i="2" s="1"/>
  <c r="R1261" i="2" a="1"/>
  <c r="R1261" i="2" s="1"/>
  <c r="R1262" i="2" a="1"/>
  <c r="R1262" i="2" s="1"/>
  <c r="R1263" i="2" a="1"/>
  <c r="R1263" i="2" s="1"/>
  <c r="R1264" i="2" a="1"/>
  <c r="R1264" i="2" s="1"/>
  <c r="R1265" i="2" a="1"/>
  <c r="R1265" i="2" s="1"/>
  <c r="R1266" i="2" a="1"/>
  <c r="R1266" i="2" s="1"/>
  <c r="R1267" i="2" a="1"/>
  <c r="R1267" i="2" s="1"/>
  <c r="R1268" i="2" a="1"/>
  <c r="R1268" i="2" s="1"/>
  <c r="R1269" i="2" a="1"/>
  <c r="R1269" i="2" s="1"/>
  <c r="R1270" i="2" a="1"/>
  <c r="R1270" i="2" s="1"/>
  <c r="R1271" i="2" a="1"/>
  <c r="R1271" i="2" s="1"/>
  <c r="R1272" i="2" a="1"/>
  <c r="R1272" i="2" s="1"/>
  <c r="R1273" i="2" a="1"/>
  <c r="R1273" i="2" s="1"/>
  <c r="R1274" i="2" a="1"/>
  <c r="R1274" i="2" s="1"/>
  <c r="R1275" i="2" a="1"/>
  <c r="R1275" i="2" s="1"/>
  <c r="R1276" i="2" a="1"/>
  <c r="R1276" i="2" s="1"/>
  <c r="R1277" i="2" a="1"/>
  <c r="R1277" i="2" s="1"/>
  <c r="R1278" i="2" a="1"/>
  <c r="R1278" i="2" s="1"/>
  <c r="R1279" i="2" a="1"/>
  <c r="R1279" i="2" s="1"/>
  <c r="R1280" i="2" a="1"/>
  <c r="R1280" i="2" s="1"/>
  <c r="R1281" i="2" a="1"/>
  <c r="R1281" i="2" s="1"/>
  <c r="R1282" i="2" a="1"/>
  <c r="R1282" i="2" s="1"/>
  <c r="R1283" i="2" a="1"/>
  <c r="R1283" i="2" s="1"/>
  <c r="R1284" i="2" a="1"/>
  <c r="R1284" i="2" s="1"/>
  <c r="R1285" i="2" a="1"/>
  <c r="R1285" i="2" s="1"/>
  <c r="R1286" i="2" a="1"/>
  <c r="R1286" i="2" s="1"/>
  <c r="R1287" i="2" a="1"/>
  <c r="R1287" i="2" s="1"/>
  <c r="R1288" i="2" a="1"/>
  <c r="R1288" i="2" s="1"/>
  <c r="R1289" i="2" a="1"/>
  <c r="R1289" i="2" s="1"/>
  <c r="R1290" i="2" a="1"/>
  <c r="R1290" i="2" s="1"/>
  <c r="R1291" i="2" a="1"/>
  <c r="R1291" i="2" s="1"/>
  <c r="R1292" i="2" a="1"/>
  <c r="R1292" i="2" s="1"/>
  <c r="R1293" i="2" a="1"/>
  <c r="R1293" i="2" s="1"/>
  <c r="R1294" i="2" a="1"/>
  <c r="R1294" i="2" s="1"/>
  <c r="R1295" i="2" a="1"/>
  <c r="R1295" i="2" s="1"/>
  <c r="R1296" i="2" a="1"/>
  <c r="R1296" i="2" s="1"/>
  <c r="R1297" i="2" a="1"/>
  <c r="R1297" i="2" s="1"/>
  <c r="R1298" i="2" a="1"/>
  <c r="R1298" i="2" s="1"/>
  <c r="R1299" i="2" a="1"/>
  <c r="R1299" i="2" s="1"/>
  <c r="R1300" i="2" a="1"/>
  <c r="R1300" i="2" s="1"/>
  <c r="R1301" i="2" a="1"/>
  <c r="R1301" i="2" s="1"/>
  <c r="R1302" i="2" a="1"/>
  <c r="R1302" i="2" s="1"/>
  <c r="R1303" i="2" a="1"/>
  <c r="R1303" i="2" s="1"/>
  <c r="R1304" i="2" a="1"/>
  <c r="R1304" i="2" s="1"/>
  <c r="R1305" i="2" a="1"/>
  <c r="R1305" i="2" s="1"/>
  <c r="R1306" i="2" a="1"/>
  <c r="R1306" i="2" s="1"/>
  <c r="R1307" i="2" a="1"/>
  <c r="R1307" i="2" s="1"/>
  <c r="R1308" i="2" a="1"/>
  <c r="R1308" i="2" s="1"/>
  <c r="R1309" i="2" a="1"/>
  <c r="R1309" i="2" s="1"/>
  <c r="R1310" i="2" a="1"/>
  <c r="R1310" i="2" s="1"/>
  <c r="R1311" i="2" a="1"/>
  <c r="R1311" i="2" s="1"/>
  <c r="R1312" i="2" a="1"/>
  <c r="R1312" i="2" s="1"/>
  <c r="R1313" i="2" a="1"/>
  <c r="R1313" i="2" s="1"/>
  <c r="R1314" i="2" a="1"/>
  <c r="R1314" i="2" s="1"/>
  <c r="R1315" i="2" a="1"/>
  <c r="R1315" i="2" s="1"/>
  <c r="R1316" i="2" a="1"/>
  <c r="R1316" i="2" s="1"/>
  <c r="R1317" i="2" a="1"/>
  <c r="R1317" i="2" s="1"/>
  <c r="R1318" i="2" a="1"/>
  <c r="R1318" i="2" s="1"/>
  <c r="R1319" i="2" a="1"/>
  <c r="R1319" i="2" s="1"/>
  <c r="R1320" i="2" a="1"/>
  <c r="R1320" i="2" s="1"/>
  <c r="R1321" i="2" a="1"/>
  <c r="R1321" i="2" s="1"/>
  <c r="R1322" i="2" a="1"/>
  <c r="R1322" i="2" s="1"/>
  <c r="R1323" i="2" a="1"/>
  <c r="R1323" i="2" s="1"/>
  <c r="R1324" i="2" a="1"/>
  <c r="R1324" i="2" s="1"/>
  <c r="R1325" i="2" a="1"/>
  <c r="R1325" i="2" s="1"/>
  <c r="R1326" i="2" a="1"/>
  <c r="R1326" i="2" s="1"/>
  <c r="R1327" i="2" a="1"/>
  <c r="R1327" i="2" s="1"/>
  <c r="R1328" i="2" a="1"/>
  <c r="R1328" i="2" s="1"/>
  <c r="R1329" i="2" a="1"/>
  <c r="R1329" i="2" s="1"/>
  <c r="R1330" i="2" a="1"/>
  <c r="R1330" i="2" s="1"/>
  <c r="R1331" i="2" a="1"/>
  <c r="R1331" i="2" s="1"/>
  <c r="R1332" i="2" a="1"/>
  <c r="R1332" i="2" s="1"/>
  <c r="R1333" i="2" a="1"/>
  <c r="R1333" i="2" s="1"/>
  <c r="R1334" i="2" a="1"/>
  <c r="R1334" i="2" s="1"/>
  <c r="R1335" i="2" a="1"/>
  <c r="R1335" i="2" s="1"/>
  <c r="R1336" i="2" a="1"/>
  <c r="R1336" i="2" s="1"/>
  <c r="R1337" i="2" a="1"/>
  <c r="R1337" i="2" s="1"/>
  <c r="R1338" i="2" a="1"/>
  <c r="R1338" i="2" s="1"/>
  <c r="R1339" i="2" a="1"/>
  <c r="R1339" i="2" s="1"/>
  <c r="R1340" i="2" a="1"/>
  <c r="R1340" i="2" s="1"/>
  <c r="R1341" i="2" a="1"/>
  <c r="R1341" i="2" s="1"/>
  <c r="R1342" i="2" a="1"/>
  <c r="R1342" i="2" s="1"/>
  <c r="R1343" i="2" a="1"/>
  <c r="R1343" i="2" s="1"/>
  <c r="R1344" i="2" a="1"/>
  <c r="R1344" i="2" s="1"/>
  <c r="R1345" i="2" a="1"/>
  <c r="R1345" i="2" s="1"/>
  <c r="R1346" i="2" a="1"/>
  <c r="R1346" i="2" s="1"/>
  <c r="R1347" i="2" a="1"/>
  <c r="R1347" i="2" s="1"/>
  <c r="R1348" i="2" a="1"/>
  <c r="R1348" i="2" s="1"/>
  <c r="R1349" i="2" a="1"/>
  <c r="R1349" i="2" s="1"/>
  <c r="R1350" i="2" a="1"/>
  <c r="R1350" i="2" s="1"/>
  <c r="R1351" i="2" a="1"/>
  <c r="R1351" i="2" s="1"/>
  <c r="R1352" i="2" a="1"/>
  <c r="R1352" i="2" s="1"/>
  <c r="R1353" i="2" a="1"/>
  <c r="R1353" i="2" s="1"/>
  <c r="R1354" i="2" a="1"/>
  <c r="R1354" i="2" s="1"/>
  <c r="R1355" i="2" a="1"/>
  <c r="R1355" i="2" s="1"/>
  <c r="R1356" i="2" a="1"/>
  <c r="R1356" i="2" s="1"/>
  <c r="R1357" i="2" a="1"/>
  <c r="R1357" i="2" s="1"/>
  <c r="R1358" i="2" a="1"/>
  <c r="R1358" i="2" s="1"/>
  <c r="R1359" i="2" a="1"/>
  <c r="R1359" i="2" s="1"/>
  <c r="R1360" i="2" a="1"/>
  <c r="R1360" i="2" s="1"/>
  <c r="R1361" i="2" a="1"/>
  <c r="R1361" i="2" s="1"/>
  <c r="R1362" i="2" a="1"/>
  <c r="R1362" i="2" s="1"/>
  <c r="R1363" i="2" a="1"/>
  <c r="R1363" i="2" s="1"/>
  <c r="R1364" i="2" a="1"/>
  <c r="R1364" i="2" s="1"/>
  <c r="R1365" i="2" a="1"/>
  <c r="R1365" i="2" s="1"/>
  <c r="R1366" i="2" a="1"/>
  <c r="R1366" i="2" s="1"/>
  <c r="R1367" i="2" a="1"/>
  <c r="R1367" i="2" s="1"/>
  <c r="R1368" i="2" a="1"/>
  <c r="R1368" i="2" s="1"/>
  <c r="R1369" i="2" a="1"/>
  <c r="R1369" i="2" s="1"/>
  <c r="R1370" i="2" a="1"/>
  <c r="R1370" i="2" s="1"/>
  <c r="R1371" i="2" a="1"/>
  <c r="R1371" i="2" s="1"/>
  <c r="R1372" i="2" a="1"/>
  <c r="R1372" i="2" s="1"/>
  <c r="R1373" i="2" a="1"/>
  <c r="R1373" i="2" s="1"/>
  <c r="R1374" i="2" a="1"/>
  <c r="R1374" i="2" s="1"/>
  <c r="R1375" i="2" a="1"/>
  <c r="R1375" i="2" s="1"/>
  <c r="R1376" i="2" a="1"/>
  <c r="R1376" i="2" s="1"/>
  <c r="R1377" i="2" a="1"/>
  <c r="R1377" i="2" s="1"/>
  <c r="R1378" i="2" a="1"/>
  <c r="R1378" i="2" s="1"/>
  <c r="R1379" i="2" a="1"/>
  <c r="R1379" i="2" s="1"/>
  <c r="R1380" i="2" a="1"/>
  <c r="R1380" i="2" s="1"/>
  <c r="R1381" i="2" a="1"/>
  <c r="R1381" i="2" s="1"/>
  <c r="R1382" i="2" a="1"/>
  <c r="R1382" i="2" s="1"/>
  <c r="R1383" i="2" a="1"/>
  <c r="R1383" i="2" s="1"/>
  <c r="R1384" i="2" a="1"/>
  <c r="R1384" i="2" s="1"/>
  <c r="R1385" i="2" a="1"/>
  <c r="R1385" i="2" s="1"/>
  <c r="R1386" i="2" a="1"/>
  <c r="R1386" i="2" s="1"/>
  <c r="R1387" i="2" a="1"/>
  <c r="R1387" i="2" s="1"/>
  <c r="R1388" i="2" a="1"/>
  <c r="R1388" i="2" s="1"/>
  <c r="R1389" i="2" a="1"/>
  <c r="R1389" i="2" s="1"/>
  <c r="R1390" i="2" a="1"/>
  <c r="R1390" i="2" s="1"/>
  <c r="R1391" i="2" a="1"/>
  <c r="R1391" i="2" s="1"/>
  <c r="R1392" i="2" a="1"/>
  <c r="R1392" i="2" s="1"/>
  <c r="R1393" i="2" a="1"/>
  <c r="R1393" i="2" s="1"/>
  <c r="R1394" i="2" a="1"/>
  <c r="R1394" i="2" s="1"/>
  <c r="R1395" i="2" a="1"/>
  <c r="R1395" i="2" s="1"/>
  <c r="R1396" i="2" a="1"/>
  <c r="R1396" i="2" s="1"/>
  <c r="R1397" i="2" a="1"/>
  <c r="R1397" i="2" s="1"/>
  <c r="R1398" i="2" a="1"/>
  <c r="R1398" i="2" s="1"/>
  <c r="R1399" i="2" a="1"/>
  <c r="R1399" i="2" s="1"/>
  <c r="R1400" i="2" a="1"/>
  <c r="R1400" i="2" s="1"/>
  <c r="R1401" i="2" a="1"/>
  <c r="R1401" i="2" s="1"/>
  <c r="R1402" i="2" a="1"/>
  <c r="R1402" i="2" s="1"/>
  <c r="R1403" i="2" a="1"/>
  <c r="R1403" i="2" s="1"/>
  <c r="R1404" i="2" a="1"/>
  <c r="R1404" i="2" s="1"/>
  <c r="R1405" i="2" a="1"/>
  <c r="R1405" i="2" s="1"/>
  <c r="R1406" i="2" a="1"/>
  <c r="R1406" i="2" s="1"/>
  <c r="R1407" i="2" a="1"/>
  <c r="R1407" i="2" s="1"/>
  <c r="R1408" i="2" a="1"/>
  <c r="R1408" i="2" s="1"/>
  <c r="R1409" i="2" a="1"/>
  <c r="R1409" i="2" s="1"/>
  <c r="R1410" i="2" a="1"/>
  <c r="R1410" i="2" s="1"/>
  <c r="R1411" i="2" a="1"/>
  <c r="R1411" i="2" s="1"/>
  <c r="R1412" i="2" a="1"/>
  <c r="R1412" i="2" s="1"/>
  <c r="R1413" i="2" a="1"/>
  <c r="R1413" i="2" s="1"/>
  <c r="R1414" i="2" a="1"/>
  <c r="R1414" i="2" s="1"/>
  <c r="R1415" i="2" a="1"/>
  <c r="R1415" i="2" s="1"/>
  <c r="R1416" i="2" a="1"/>
  <c r="R1416" i="2" s="1"/>
  <c r="R1417" i="2" a="1"/>
  <c r="R1417" i="2" s="1"/>
  <c r="R1418" i="2" a="1"/>
  <c r="R1418" i="2" s="1"/>
  <c r="R1419" i="2" a="1"/>
  <c r="R1419" i="2" s="1"/>
  <c r="R1420" i="2" a="1"/>
  <c r="R1420" i="2" s="1"/>
  <c r="R1421" i="2" a="1"/>
  <c r="R1421" i="2" s="1"/>
  <c r="R1422" i="2" a="1"/>
  <c r="R1422" i="2" s="1"/>
  <c r="R1423" i="2" a="1"/>
  <c r="R1423" i="2" s="1"/>
  <c r="R1424" i="2" a="1"/>
  <c r="R1424" i="2" s="1"/>
  <c r="R1425" i="2" a="1"/>
  <c r="R1425" i="2" s="1"/>
  <c r="R1426" i="2" a="1"/>
  <c r="R1426" i="2" s="1"/>
  <c r="R1427" i="2" a="1"/>
  <c r="R1427" i="2" s="1"/>
  <c r="R1428" i="2" a="1"/>
  <c r="R1428" i="2" s="1"/>
  <c r="R1429" i="2" a="1"/>
  <c r="R1429" i="2" s="1"/>
  <c r="R1430" i="2" a="1"/>
  <c r="R1430" i="2" s="1"/>
  <c r="R1431" i="2" a="1"/>
  <c r="R1431" i="2" s="1"/>
  <c r="R1432" i="2" a="1"/>
  <c r="R1432" i="2" s="1"/>
  <c r="R1433" i="2" a="1"/>
  <c r="R1433" i="2" s="1"/>
  <c r="R1434" i="2" a="1"/>
  <c r="R1434" i="2" s="1"/>
  <c r="R1435" i="2" a="1"/>
  <c r="R1435" i="2" s="1"/>
  <c r="R1436" i="2" a="1"/>
  <c r="R1436" i="2" s="1"/>
  <c r="R1437" i="2" a="1"/>
  <c r="R1437" i="2" s="1"/>
  <c r="R1438" i="2" a="1"/>
  <c r="R1438" i="2" s="1"/>
  <c r="R1439" i="2" a="1"/>
  <c r="R1439" i="2" s="1"/>
  <c r="R1440" i="2" a="1"/>
  <c r="R1440" i="2" s="1"/>
  <c r="R1441" i="2" a="1"/>
  <c r="R1441" i="2" s="1"/>
  <c r="R1442" i="2" a="1"/>
  <c r="R1442" i="2" s="1"/>
  <c r="R1443" i="2" a="1"/>
  <c r="R1443" i="2" s="1"/>
  <c r="R1444" i="2" a="1"/>
  <c r="R1444" i="2" s="1"/>
  <c r="R1445" i="2" a="1"/>
  <c r="R1445" i="2" s="1"/>
  <c r="R1446" i="2" a="1"/>
  <c r="R1446" i="2" s="1"/>
  <c r="R1447" i="2" a="1"/>
  <c r="R1447" i="2" s="1"/>
  <c r="R1448" i="2" a="1"/>
  <c r="R1448" i="2" s="1"/>
  <c r="R1449" i="2" a="1"/>
  <c r="R1449" i="2" s="1"/>
  <c r="R1450" i="2" a="1"/>
  <c r="R1450" i="2" s="1"/>
  <c r="R1451" i="2" a="1"/>
  <c r="R1451" i="2" s="1"/>
  <c r="R1452" i="2" a="1"/>
  <c r="R1452" i="2" s="1"/>
  <c r="R1453" i="2" a="1"/>
  <c r="R1453" i="2" s="1"/>
  <c r="R1454" i="2" a="1"/>
  <c r="R1454" i="2" s="1"/>
  <c r="R1455" i="2" a="1"/>
  <c r="R1455" i="2" s="1"/>
  <c r="R1456" i="2" a="1"/>
  <c r="R1456" i="2" s="1"/>
  <c r="R1457" i="2" a="1"/>
  <c r="R1457" i="2" s="1"/>
  <c r="R1458" i="2" a="1"/>
  <c r="R1458" i="2" s="1"/>
  <c r="R1459" i="2" a="1"/>
  <c r="R1459" i="2" s="1"/>
  <c r="R1460" i="2" a="1"/>
  <c r="R1460" i="2" s="1"/>
  <c r="R1461" i="2" a="1"/>
  <c r="R1461" i="2" s="1"/>
  <c r="R1462" i="2" a="1"/>
  <c r="R1462" i="2" s="1"/>
  <c r="R1463" i="2" a="1"/>
  <c r="R1463" i="2" s="1"/>
  <c r="R1464" i="2" a="1"/>
  <c r="R1464" i="2" s="1"/>
  <c r="R1465" i="2" a="1"/>
  <c r="R1465" i="2" s="1"/>
  <c r="R1466" i="2" a="1"/>
  <c r="R1466" i="2" s="1"/>
  <c r="R1467" i="2" a="1"/>
  <c r="R1467" i="2" s="1"/>
  <c r="R1468" i="2" a="1"/>
  <c r="R1468" i="2" s="1"/>
  <c r="R1469" i="2" a="1"/>
  <c r="R1469" i="2" s="1"/>
  <c r="R1470" i="2" a="1"/>
  <c r="R1470" i="2" s="1"/>
  <c r="R1471" i="2" a="1"/>
  <c r="R1471" i="2" s="1"/>
  <c r="R1472" i="2" a="1"/>
  <c r="R1472" i="2" s="1"/>
  <c r="R1473" i="2" a="1"/>
  <c r="R1473" i="2" s="1"/>
  <c r="R1474" i="2" a="1"/>
  <c r="R1474" i="2" s="1"/>
  <c r="R1475" i="2" a="1"/>
  <c r="R1475" i="2" s="1"/>
  <c r="R1476" i="2" a="1"/>
  <c r="R1476" i="2" s="1"/>
  <c r="R1477" i="2" a="1"/>
  <c r="R1477" i="2" s="1"/>
  <c r="R1478" i="2" a="1"/>
  <c r="R1478" i="2" s="1"/>
  <c r="R1479" i="2" a="1"/>
  <c r="R1479" i="2" s="1"/>
  <c r="R1480" i="2" a="1"/>
  <c r="R1480" i="2" s="1"/>
  <c r="R1481" i="2" a="1"/>
  <c r="R1481" i="2" s="1"/>
  <c r="R1482" i="2" a="1"/>
  <c r="R1482" i="2" s="1"/>
  <c r="R1483" i="2" a="1"/>
  <c r="R1483" i="2" s="1"/>
  <c r="R1484" i="2" a="1"/>
  <c r="R1484" i="2" s="1"/>
  <c r="R1485" i="2" a="1"/>
  <c r="R1485" i="2" s="1"/>
  <c r="R1486" i="2" a="1"/>
  <c r="R1486" i="2" s="1"/>
  <c r="R1487" i="2" a="1"/>
  <c r="R1487" i="2" s="1"/>
  <c r="R1488" i="2" a="1"/>
  <c r="R1488" i="2" s="1"/>
  <c r="R1489" i="2" a="1"/>
  <c r="R1489" i="2" s="1"/>
  <c r="R1490" i="2" a="1"/>
  <c r="R1490" i="2" s="1"/>
  <c r="R1491" i="2" a="1"/>
  <c r="R1491" i="2" s="1"/>
  <c r="R1492" i="2" a="1"/>
  <c r="R1492" i="2" s="1"/>
  <c r="R1493" i="2" a="1"/>
  <c r="R1493" i="2" s="1"/>
  <c r="R1494" i="2" a="1"/>
  <c r="R1494" i="2" s="1"/>
  <c r="R1495" i="2" a="1"/>
  <c r="R1495" i="2" s="1"/>
  <c r="R1496" i="2" a="1"/>
  <c r="R1496" i="2" s="1"/>
  <c r="R1497" i="2" a="1"/>
  <c r="R1497" i="2" s="1"/>
  <c r="R1498" i="2" a="1"/>
  <c r="R1498" i="2" s="1"/>
  <c r="R1499" i="2" a="1"/>
  <c r="R1499" i="2" s="1"/>
  <c r="R1500" i="2" a="1"/>
  <c r="R1500" i="2" s="1"/>
  <c r="R1501" i="2" a="1"/>
  <c r="R1501" i="2" s="1"/>
  <c r="R1502" i="2" a="1"/>
  <c r="R1502" i="2" s="1"/>
  <c r="R1503" i="2" a="1"/>
  <c r="R1503" i="2" s="1"/>
  <c r="R1504" i="2" a="1"/>
  <c r="R1504" i="2" s="1"/>
  <c r="R1505" i="2" a="1"/>
  <c r="R1505" i="2" s="1"/>
  <c r="R1506" i="2" a="1"/>
  <c r="R1506" i="2" s="1"/>
  <c r="R1507" i="2" a="1"/>
  <c r="R1507" i="2" s="1"/>
  <c r="R1508" i="2" a="1"/>
  <c r="R1508" i="2" s="1"/>
  <c r="R1509" i="2" a="1"/>
  <c r="R1509" i="2" s="1"/>
  <c r="R1510" i="2" a="1"/>
  <c r="R1510" i="2" s="1"/>
  <c r="R1511" i="2" a="1"/>
  <c r="R1511" i="2" s="1"/>
  <c r="R1512" i="2" a="1"/>
  <c r="R1512" i="2" s="1"/>
  <c r="R1513" i="2" a="1"/>
  <c r="R1513" i="2" s="1"/>
  <c r="R1514" i="2" a="1"/>
  <c r="R1514" i="2" s="1"/>
  <c r="R1515" i="2" a="1"/>
  <c r="R1515" i="2" s="1"/>
  <c r="R1516" i="2" a="1"/>
  <c r="R1516" i="2" s="1"/>
  <c r="R1517" i="2" a="1"/>
  <c r="R1517" i="2" s="1"/>
  <c r="R1518" i="2" a="1"/>
  <c r="R1518" i="2" s="1"/>
  <c r="R1519" i="2" a="1"/>
  <c r="R1519" i="2" s="1"/>
  <c r="R1520" i="2" a="1"/>
  <c r="R1520" i="2" s="1"/>
  <c r="R1521" i="2" a="1"/>
  <c r="R1521" i="2" s="1"/>
  <c r="R1522" i="2" a="1"/>
  <c r="R1522" i="2" s="1"/>
  <c r="R1523" i="2" a="1"/>
  <c r="R1523" i="2" s="1"/>
  <c r="R1524" i="2" a="1"/>
  <c r="R1524" i="2" s="1"/>
  <c r="R1525" i="2" a="1"/>
  <c r="R1525" i="2" s="1"/>
  <c r="R1526" i="2" a="1"/>
  <c r="R1526" i="2" s="1"/>
  <c r="R1527" i="2" a="1"/>
  <c r="R1527" i="2" s="1"/>
  <c r="R1528" i="2" a="1"/>
  <c r="R1528" i="2" s="1"/>
  <c r="R1529" i="2" a="1"/>
  <c r="R1529" i="2" s="1"/>
  <c r="R1530" i="2" a="1"/>
  <c r="R1530" i="2" s="1"/>
  <c r="R1531" i="2" a="1"/>
  <c r="R1531" i="2" s="1"/>
  <c r="R1532" i="2" a="1"/>
  <c r="R1532" i="2" s="1"/>
  <c r="R1533" i="2" a="1"/>
  <c r="R1533" i="2" s="1"/>
  <c r="R1534" i="2" a="1"/>
  <c r="R1534" i="2" s="1"/>
  <c r="R1535" i="2" a="1"/>
  <c r="R1535" i="2" s="1"/>
  <c r="R1536" i="2" a="1"/>
  <c r="R1536" i="2" s="1"/>
  <c r="R1537" i="2" a="1"/>
  <c r="R1537" i="2" s="1"/>
  <c r="R1538" i="2" a="1"/>
  <c r="R1538" i="2" s="1"/>
  <c r="R1539" i="2" a="1"/>
  <c r="R1539" i="2" s="1"/>
  <c r="R1540" i="2" a="1"/>
  <c r="R1540" i="2" s="1"/>
  <c r="R1541" i="2" a="1"/>
  <c r="R1541" i="2" s="1"/>
  <c r="R1542" i="2" a="1"/>
  <c r="R1542" i="2" s="1"/>
  <c r="R1543" i="2" a="1"/>
  <c r="R1543" i="2" s="1"/>
  <c r="R1544" i="2" a="1"/>
  <c r="R1544" i="2" s="1"/>
  <c r="R1545" i="2" a="1"/>
  <c r="R1545" i="2" s="1"/>
  <c r="R1546" i="2" a="1"/>
  <c r="R1546" i="2" s="1"/>
  <c r="R1547" i="2" a="1"/>
  <c r="R1547" i="2" s="1"/>
  <c r="R1548" i="2" a="1"/>
  <c r="R1548" i="2" s="1"/>
  <c r="R1549" i="2" a="1"/>
  <c r="R1549" i="2" s="1"/>
  <c r="R1550" i="2" a="1"/>
  <c r="R1550" i="2" s="1"/>
  <c r="R1551" i="2" a="1"/>
  <c r="R1551" i="2" s="1"/>
  <c r="R1552" i="2" a="1"/>
  <c r="R1552" i="2" s="1"/>
  <c r="R1553" i="2" a="1"/>
  <c r="R1553" i="2" s="1"/>
  <c r="R1554" i="2" a="1"/>
  <c r="R1554" i="2" s="1"/>
  <c r="R1555" i="2" a="1"/>
  <c r="R1555" i="2" s="1"/>
  <c r="R1556" i="2" a="1"/>
  <c r="R1556" i="2" s="1"/>
  <c r="R1557" i="2" a="1"/>
  <c r="R1557" i="2" s="1"/>
  <c r="R1558" i="2" a="1"/>
  <c r="R1558" i="2" s="1"/>
  <c r="R1559" i="2" a="1"/>
  <c r="R1559" i="2" s="1"/>
  <c r="R1560" i="2" a="1"/>
  <c r="R1560" i="2" s="1"/>
  <c r="R1561" i="2" a="1"/>
  <c r="R1561" i="2" s="1"/>
  <c r="R1562" i="2" a="1"/>
  <c r="R1562" i="2" s="1"/>
  <c r="R1563" i="2" a="1"/>
  <c r="R1563" i="2" s="1"/>
  <c r="R1564" i="2" a="1"/>
  <c r="R1564" i="2" s="1"/>
  <c r="R1565" i="2" a="1"/>
  <c r="R1565" i="2" s="1"/>
  <c r="R1566" i="2" a="1"/>
  <c r="R1566" i="2" s="1"/>
  <c r="R1567" i="2" a="1"/>
  <c r="R1567" i="2" s="1"/>
  <c r="R1568" i="2" a="1"/>
  <c r="R1568" i="2" s="1"/>
  <c r="R1569" i="2" a="1"/>
  <c r="R1569" i="2" s="1"/>
  <c r="R1570" i="2" a="1"/>
  <c r="R1570" i="2" s="1"/>
  <c r="R1571" i="2" a="1"/>
  <c r="R1571" i="2" s="1"/>
  <c r="R1572" i="2" a="1"/>
  <c r="R1572" i="2" s="1"/>
  <c r="R1573" i="2" a="1"/>
  <c r="R1573" i="2" s="1"/>
  <c r="R1574" i="2" a="1"/>
  <c r="R1574" i="2" s="1"/>
  <c r="R1575" i="2" a="1"/>
  <c r="R1575" i="2" s="1"/>
  <c r="R1576" i="2" a="1"/>
  <c r="R1576" i="2" s="1"/>
  <c r="R1577" i="2" a="1"/>
  <c r="R1577" i="2" s="1"/>
  <c r="R1578" i="2" a="1"/>
  <c r="R1578" i="2" s="1"/>
  <c r="R1579" i="2" a="1"/>
  <c r="R1579" i="2" s="1"/>
  <c r="R1580" i="2" a="1"/>
  <c r="R1580" i="2" s="1"/>
  <c r="R1581" i="2" a="1"/>
  <c r="R1581" i="2" s="1"/>
  <c r="R1582" i="2" a="1"/>
  <c r="R1582" i="2" s="1"/>
  <c r="R1583" i="2" a="1"/>
  <c r="R1583" i="2" s="1"/>
  <c r="R1584" i="2" a="1"/>
  <c r="R1584" i="2" s="1"/>
  <c r="R1585" i="2" a="1"/>
  <c r="R1585" i="2" s="1"/>
  <c r="R1586" i="2" a="1"/>
  <c r="R1586" i="2" s="1"/>
  <c r="R1587" i="2" a="1"/>
  <c r="R1587" i="2" s="1"/>
  <c r="R1588" i="2" a="1"/>
  <c r="R1588" i="2" s="1"/>
  <c r="R1589" i="2" a="1"/>
  <c r="R1589" i="2" s="1"/>
  <c r="R1590" i="2" a="1"/>
  <c r="R1590" i="2" s="1"/>
  <c r="R1591" i="2" a="1"/>
  <c r="R1591" i="2" s="1"/>
  <c r="R1592" i="2" a="1"/>
  <c r="R1592" i="2" s="1"/>
  <c r="R1593" i="2" a="1"/>
  <c r="R1593" i="2" s="1"/>
  <c r="R1594" i="2" a="1"/>
  <c r="R1594" i="2" s="1"/>
  <c r="R1595" i="2" a="1"/>
  <c r="R1595" i="2" s="1"/>
  <c r="R1596" i="2" a="1"/>
  <c r="R1596" i="2" s="1"/>
  <c r="R1597" i="2" a="1"/>
  <c r="R1597" i="2" s="1"/>
  <c r="R1598" i="2" a="1"/>
  <c r="R1598" i="2" s="1"/>
  <c r="R1599" i="2" a="1"/>
  <c r="R1599" i="2" s="1"/>
  <c r="R1600" i="2" a="1"/>
  <c r="R1600" i="2" s="1"/>
  <c r="R1601" i="2" a="1"/>
  <c r="R1601" i="2" s="1"/>
  <c r="R1602" i="2" a="1"/>
  <c r="R1602" i="2" s="1"/>
  <c r="R1603" i="2" a="1"/>
  <c r="R1603" i="2" s="1"/>
  <c r="R1604" i="2" a="1"/>
  <c r="R1604" i="2" s="1"/>
  <c r="R1605" i="2" a="1"/>
  <c r="R1605" i="2" s="1"/>
  <c r="R1606" i="2" a="1"/>
  <c r="R1606" i="2" s="1"/>
  <c r="R1607" i="2" a="1"/>
  <c r="R1607" i="2" s="1"/>
  <c r="R1608" i="2" a="1"/>
  <c r="R1608" i="2" s="1"/>
  <c r="R1609" i="2" a="1"/>
  <c r="R1609" i="2" s="1"/>
  <c r="R1610" i="2" a="1"/>
  <c r="R1610" i="2" s="1"/>
  <c r="R1611" i="2" a="1"/>
  <c r="R1611" i="2" s="1"/>
  <c r="R1612" i="2" a="1"/>
  <c r="R1612" i="2" s="1"/>
  <c r="R1613" i="2" a="1"/>
  <c r="R1613" i="2" s="1"/>
  <c r="R1614" i="2" a="1"/>
  <c r="R1614" i="2" s="1"/>
  <c r="R1615" i="2" a="1"/>
  <c r="R1615" i="2" s="1"/>
  <c r="R1616" i="2" a="1"/>
  <c r="R1616" i="2" s="1"/>
  <c r="R1617" i="2" a="1"/>
  <c r="R1617" i="2" s="1"/>
  <c r="R1618" i="2" a="1"/>
  <c r="R1618" i="2" s="1"/>
  <c r="R1619" i="2" a="1"/>
  <c r="R1619" i="2" s="1"/>
  <c r="R1620" i="2" a="1"/>
  <c r="R1620" i="2" s="1"/>
  <c r="R1621" i="2" a="1"/>
  <c r="R1621" i="2" s="1"/>
  <c r="R1622" i="2" a="1"/>
  <c r="R1622" i="2" s="1"/>
  <c r="R1623" i="2" a="1"/>
  <c r="R1623" i="2" s="1"/>
  <c r="R1624" i="2" a="1"/>
  <c r="R1624" i="2" s="1"/>
  <c r="R1625" i="2" a="1"/>
  <c r="R1625" i="2" s="1"/>
  <c r="R1626" i="2" a="1"/>
  <c r="R1626" i="2" s="1"/>
  <c r="R1627" i="2" a="1"/>
  <c r="R1627" i="2" s="1"/>
  <c r="R1628" i="2" a="1"/>
  <c r="R1628" i="2" s="1"/>
  <c r="R1629" i="2" a="1"/>
  <c r="R1629" i="2" s="1"/>
  <c r="R1630" i="2" a="1"/>
  <c r="R1630" i="2" s="1"/>
  <c r="R1631" i="2" a="1"/>
  <c r="R1631" i="2" s="1"/>
  <c r="R1632" i="2" a="1"/>
  <c r="R1632" i="2" s="1"/>
  <c r="R1633" i="2" a="1"/>
  <c r="R1633" i="2" s="1"/>
  <c r="R1634" i="2" a="1"/>
  <c r="R1634" i="2" s="1"/>
  <c r="R1635" i="2" a="1"/>
  <c r="R1635" i="2" s="1"/>
  <c r="R1636" i="2" a="1"/>
  <c r="R1636" i="2" s="1"/>
  <c r="R1637" i="2" a="1"/>
  <c r="R1637" i="2" s="1"/>
  <c r="R1638" i="2" a="1"/>
  <c r="R1638" i="2" s="1"/>
  <c r="R1639" i="2" a="1"/>
  <c r="R1639" i="2" s="1"/>
  <c r="R1640" i="2" a="1"/>
  <c r="R1640" i="2" s="1"/>
  <c r="R1641" i="2" a="1"/>
  <c r="R1641" i="2" s="1"/>
  <c r="R1642" i="2" a="1"/>
  <c r="R1642" i="2" s="1"/>
  <c r="R1643" i="2" a="1"/>
  <c r="R1643" i="2" s="1"/>
  <c r="R1644" i="2" a="1"/>
  <c r="R1644" i="2" s="1"/>
  <c r="R1645" i="2" a="1"/>
  <c r="R1645" i="2" s="1"/>
  <c r="R1646" i="2" a="1"/>
  <c r="R1646" i="2" s="1"/>
  <c r="R1647" i="2" a="1"/>
  <c r="R1647" i="2" s="1"/>
  <c r="R1648" i="2" a="1"/>
  <c r="R1648" i="2" s="1"/>
  <c r="R1649" i="2" a="1"/>
  <c r="R1649" i="2" s="1"/>
  <c r="R1650" i="2" a="1"/>
  <c r="R1650" i="2" s="1"/>
  <c r="R1651" i="2" a="1"/>
  <c r="R1651" i="2" s="1"/>
  <c r="R1652" i="2" a="1"/>
  <c r="R1652" i="2" s="1"/>
  <c r="R1653" i="2" a="1"/>
  <c r="R1653" i="2" s="1"/>
  <c r="R1654" i="2" a="1"/>
  <c r="R1654" i="2" s="1"/>
  <c r="R1655" i="2" a="1"/>
  <c r="R1655" i="2" s="1"/>
  <c r="R1656" i="2" a="1"/>
  <c r="R1656" i="2" s="1"/>
  <c r="R1657" i="2" a="1"/>
  <c r="R1657" i="2" s="1"/>
  <c r="R1658" i="2" a="1"/>
  <c r="R1658" i="2" s="1"/>
  <c r="R1659" i="2" a="1"/>
  <c r="R1659" i="2" s="1"/>
  <c r="R1660" i="2" a="1"/>
  <c r="R1660" i="2" s="1"/>
  <c r="R1661" i="2" a="1"/>
  <c r="R1661" i="2" s="1"/>
  <c r="R1662" i="2" a="1"/>
  <c r="R1662" i="2" s="1"/>
  <c r="R1663" i="2" a="1"/>
  <c r="R1663" i="2" s="1"/>
  <c r="R1664" i="2" a="1"/>
  <c r="R1664" i="2" s="1"/>
  <c r="R1665" i="2" a="1"/>
  <c r="R1665" i="2" s="1"/>
  <c r="R1666" i="2" a="1"/>
  <c r="R1666" i="2" s="1"/>
  <c r="R1667" i="2" a="1"/>
  <c r="R1667" i="2" s="1"/>
  <c r="R1668" i="2" a="1"/>
  <c r="R1668" i="2" s="1"/>
  <c r="R1669" i="2" a="1"/>
  <c r="R1669" i="2" s="1"/>
  <c r="R1670" i="2" a="1"/>
  <c r="R1670" i="2" s="1"/>
  <c r="R1671" i="2" a="1"/>
  <c r="R1671" i="2" s="1"/>
  <c r="R1672" i="2" a="1"/>
  <c r="R1672" i="2" s="1"/>
  <c r="R1673" i="2" a="1"/>
  <c r="R1673" i="2" s="1"/>
  <c r="R1674" i="2" a="1"/>
  <c r="R1674" i="2" s="1"/>
  <c r="R1675" i="2" a="1"/>
  <c r="R1675" i="2" s="1"/>
  <c r="R1676" i="2" a="1"/>
  <c r="R1676" i="2" s="1"/>
  <c r="R1677" i="2" a="1"/>
  <c r="R1677" i="2" s="1"/>
  <c r="R1678" i="2" a="1"/>
  <c r="R1678" i="2" s="1"/>
  <c r="R1679" i="2" a="1"/>
  <c r="R1679" i="2" s="1"/>
  <c r="R1680" i="2" a="1"/>
  <c r="R1680" i="2" s="1"/>
  <c r="R1681" i="2" a="1"/>
  <c r="R1681" i="2" s="1"/>
  <c r="R1682" i="2" a="1"/>
  <c r="R1682" i="2" s="1"/>
  <c r="R1683" i="2" a="1"/>
  <c r="R1683" i="2" s="1"/>
  <c r="R1684" i="2" a="1"/>
  <c r="R1684" i="2" s="1"/>
  <c r="R1685" i="2" a="1"/>
  <c r="R1685" i="2" s="1"/>
  <c r="R1686" i="2" a="1"/>
  <c r="R1686" i="2" s="1"/>
  <c r="R1687" i="2" a="1"/>
  <c r="R1687" i="2" s="1"/>
  <c r="R1688" i="2" a="1"/>
  <c r="R1688" i="2" s="1"/>
  <c r="R1689" i="2" a="1"/>
  <c r="R1689" i="2" s="1"/>
  <c r="R1690" i="2" a="1"/>
  <c r="R1690" i="2" s="1"/>
  <c r="R1691" i="2" a="1"/>
  <c r="R1691" i="2" s="1"/>
  <c r="R1692" i="2" a="1"/>
  <c r="R1692" i="2" s="1"/>
  <c r="R1693" i="2" a="1"/>
  <c r="R1693" i="2" s="1"/>
  <c r="R1694" i="2" a="1"/>
  <c r="R1694" i="2" s="1"/>
  <c r="R1695" i="2" a="1"/>
  <c r="R1695" i="2" s="1"/>
  <c r="R1696" i="2" a="1"/>
  <c r="R1696" i="2" s="1"/>
  <c r="R1697" i="2" a="1"/>
  <c r="R1697" i="2" s="1"/>
  <c r="R1698" i="2" a="1"/>
  <c r="R1698" i="2" s="1"/>
  <c r="R1699" i="2" a="1"/>
  <c r="R1699" i="2" s="1"/>
  <c r="R1700" i="2" a="1"/>
  <c r="R1700" i="2" s="1"/>
  <c r="R1701" i="2" a="1"/>
  <c r="R1701" i="2" s="1"/>
  <c r="R1702" i="2" a="1"/>
  <c r="R1702" i="2" s="1"/>
  <c r="R1703" i="2" a="1"/>
  <c r="R1703" i="2" s="1"/>
  <c r="R1704" i="2" a="1"/>
  <c r="R1704" i="2" s="1"/>
  <c r="R1705" i="2" a="1"/>
  <c r="R1705" i="2" s="1"/>
  <c r="R1706" i="2" a="1"/>
  <c r="R1706" i="2" s="1"/>
  <c r="R1707" i="2" a="1"/>
  <c r="R1707" i="2" s="1"/>
  <c r="R1708" i="2" a="1"/>
  <c r="R1708" i="2" s="1"/>
  <c r="R1709" i="2" a="1"/>
  <c r="R1709" i="2" s="1"/>
  <c r="R1710" i="2" a="1"/>
  <c r="R1710" i="2" s="1"/>
  <c r="R1711" i="2" a="1"/>
  <c r="R1711" i="2" s="1"/>
  <c r="R1712" i="2" a="1"/>
  <c r="R1712" i="2" s="1"/>
  <c r="R1713" i="2" a="1"/>
  <c r="R1713" i="2" s="1"/>
  <c r="R1714" i="2" a="1"/>
  <c r="R1714" i="2" s="1"/>
  <c r="R1715" i="2" a="1"/>
  <c r="R1715" i="2" s="1"/>
  <c r="R1716" i="2" a="1"/>
  <c r="R1716" i="2" s="1"/>
  <c r="R1717" i="2" a="1"/>
  <c r="R1717" i="2" s="1"/>
  <c r="R1718" i="2" a="1"/>
  <c r="R1718" i="2" s="1"/>
  <c r="R1719" i="2" a="1"/>
  <c r="R1719" i="2" s="1"/>
  <c r="R1720" i="2" a="1"/>
  <c r="R1720" i="2" s="1"/>
  <c r="R1721" i="2" a="1"/>
  <c r="R1721" i="2" s="1"/>
  <c r="R1722" i="2" a="1"/>
  <c r="R1722" i="2" s="1"/>
  <c r="R1723" i="2" a="1"/>
  <c r="R1723" i="2" s="1"/>
  <c r="R1724" i="2" a="1"/>
  <c r="R1724" i="2" s="1"/>
  <c r="R1725" i="2" a="1"/>
  <c r="R1725" i="2" s="1"/>
  <c r="R1726" i="2" a="1"/>
  <c r="R1726" i="2" s="1"/>
  <c r="R1727" i="2" a="1"/>
  <c r="R1727" i="2" s="1"/>
  <c r="R1728" i="2" a="1"/>
  <c r="R1728" i="2" s="1"/>
  <c r="R1729" i="2" a="1"/>
  <c r="R1729" i="2" s="1"/>
  <c r="R1730" i="2" a="1"/>
  <c r="R1730" i="2" s="1"/>
  <c r="R1731" i="2" a="1"/>
  <c r="R1731" i="2" s="1"/>
  <c r="R1732" i="2" a="1"/>
  <c r="R1732" i="2" s="1"/>
  <c r="R1733" i="2" a="1"/>
  <c r="R1733" i="2" s="1"/>
  <c r="R1734" i="2" a="1"/>
  <c r="R1734" i="2" s="1"/>
  <c r="R1735" i="2" a="1"/>
  <c r="R1735" i="2" s="1"/>
  <c r="R1736" i="2" a="1"/>
  <c r="R1736" i="2" s="1"/>
  <c r="R1737" i="2" a="1"/>
  <c r="R1737" i="2" s="1"/>
  <c r="R1738" i="2" a="1"/>
  <c r="R1738" i="2" s="1"/>
  <c r="R1739" i="2" a="1"/>
  <c r="R1739" i="2" s="1"/>
  <c r="R1740" i="2" a="1"/>
  <c r="R1740" i="2" s="1"/>
  <c r="R1741" i="2" a="1"/>
  <c r="R1741" i="2" s="1"/>
  <c r="R1742" i="2" a="1"/>
  <c r="R1742" i="2" s="1"/>
  <c r="R1743" i="2" a="1"/>
  <c r="R1743" i="2" s="1"/>
  <c r="R5" i="2" a="1"/>
  <c r="R5" i="2" s="1"/>
  <c r="Q6" i="2"/>
  <c r="Q7" i="2"/>
  <c r="Q8" i="2"/>
  <c r="Q9" i="2"/>
  <c r="Q10" i="2"/>
  <c r="Q11" i="2"/>
  <c r="Q1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95" i="2"/>
  <c r="Q196" i="2"/>
  <c r="Q197" i="2"/>
  <c r="Q198" i="2"/>
  <c r="Q199" i="2"/>
  <c r="Q200" i="2"/>
  <c r="Q201" i="2"/>
  <c r="Q20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Q728" i="2"/>
  <c r="Q729" i="2"/>
  <c r="Q730" i="2"/>
  <c r="Q731" i="2"/>
  <c r="Q732" i="2"/>
  <c r="Q733" i="2"/>
  <c r="Q734" i="2"/>
  <c r="Q735" i="2"/>
  <c r="Q736" i="2"/>
  <c r="Q737" i="2"/>
  <c r="Q738" i="2"/>
  <c r="Q739" i="2"/>
  <c r="Q740" i="2"/>
  <c r="Q741" i="2"/>
  <c r="Q742" i="2"/>
  <c r="Q743" i="2"/>
  <c r="Q744" i="2"/>
  <c r="Q745" i="2"/>
  <c r="Q746" i="2"/>
  <c r="Q747" i="2"/>
  <c r="Q748" i="2"/>
  <c r="Q749" i="2"/>
  <c r="Q750" i="2"/>
  <c r="Q751" i="2"/>
  <c r="Q752" i="2"/>
  <c r="Q753" i="2"/>
  <c r="Q754" i="2"/>
  <c r="Q755" i="2"/>
  <c r="Q756" i="2"/>
  <c r="Q757" i="2"/>
  <c r="Q758" i="2"/>
  <c r="Q759" i="2"/>
  <c r="Q760" i="2"/>
  <c r="Q761" i="2"/>
  <c r="Q762" i="2"/>
  <c r="Q763" i="2"/>
  <c r="Q764" i="2"/>
  <c r="Q765" i="2"/>
  <c r="Q766" i="2"/>
  <c r="Q767" i="2"/>
  <c r="Q768" i="2"/>
  <c r="Q769" i="2"/>
  <c r="Q770" i="2"/>
  <c r="Q771" i="2"/>
  <c r="Q772" i="2"/>
  <c r="Q773" i="2"/>
  <c r="Q774" i="2"/>
  <c r="Q775" i="2"/>
  <c r="Q776" i="2"/>
  <c r="Q777" i="2"/>
  <c r="Q778" i="2"/>
  <c r="Q779" i="2"/>
  <c r="Q780" i="2"/>
  <c r="Q781" i="2"/>
  <c r="Q782" i="2"/>
  <c r="Q783" i="2"/>
  <c r="Q784" i="2"/>
  <c r="Q785" i="2"/>
  <c r="Q786" i="2"/>
  <c r="Q787" i="2"/>
  <c r="Q788" i="2"/>
  <c r="Q789" i="2"/>
  <c r="Q790" i="2"/>
  <c r="Q791" i="2"/>
  <c r="Q792" i="2"/>
  <c r="Q793" i="2"/>
  <c r="Q794" i="2"/>
  <c r="Q795" i="2"/>
  <c r="Q796" i="2"/>
  <c r="Q797" i="2"/>
  <c r="Q798" i="2"/>
  <c r="Q799" i="2"/>
  <c r="Q800" i="2"/>
  <c r="Q801" i="2"/>
  <c r="Q802" i="2"/>
  <c r="Q803" i="2"/>
  <c r="Q804" i="2"/>
  <c r="Q805" i="2"/>
  <c r="Q806" i="2"/>
  <c r="Q807" i="2"/>
  <c r="Q808" i="2"/>
  <c r="Q809" i="2"/>
  <c r="Q810" i="2"/>
  <c r="Q811" i="2"/>
  <c r="Q812" i="2"/>
  <c r="Q813" i="2"/>
  <c r="Q814" i="2"/>
  <c r="Q815" i="2"/>
  <c r="Q816" i="2"/>
  <c r="Q817" i="2"/>
  <c r="Q818" i="2"/>
  <c r="Q819" i="2"/>
  <c r="Q820" i="2"/>
  <c r="Q821" i="2"/>
  <c r="Q822" i="2"/>
  <c r="Q823" i="2"/>
  <c r="Q824" i="2"/>
  <c r="Q825" i="2"/>
  <c r="Q826" i="2"/>
  <c r="Q827" i="2"/>
  <c r="Q828" i="2"/>
  <c r="Q829" i="2"/>
  <c r="Q830" i="2"/>
  <c r="Q831" i="2"/>
  <c r="Q832" i="2"/>
  <c r="Q833" i="2"/>
  <c r="Q834" i="2"/>
  <c r="Q835" i="2"/>
  <c r="Q836" i="2"/>
  <c r="Q837" i="2"/>
  <c r="Q838" i="2"/>
  <c r="Q839" i="2"/>
  <c r="Q840" i="2"/>
  <c r="Q841" i="2"/>
  <c r="Q842" i="2"/>
  <c r="Q843" i="2"/>
  <c r="Q844" i="2"/>
  <c r="Q845" i="2"/>
  <c r="Q846" i="2"/>
  <c r="Q847" i="2"/>
  <c r="Q848" i="2"/>
  <c r="Q849" i="2"/>
  <c r="Q850" i="2"/>
  <c r="Q851" i="2"/>
  <c r="Q852" i="2"/>
  <c r="Q853" i="2"/>
  <c r="Q854" i="2"/>
  <c r="Q855" i="2"/>
  <c r="Q856" i="2"/>
  <c r="Q857" i="2"/>
  <c r="Q858" i="2"/>
  <c r="Q859" i="2"/>
  <c r="Q860" i="2"/>
  <c r="Q861" i="2"/>
  <c r="Q862" i="2"/>
  <c r="Q863" i="2"/>
  <c r="Q864" i="2"/>
  <c r="Q865" i="2"/>
  <c r="Q866" i="2"/>
  <c r="Q867" i="2"/>
  <c r="Q868" i="2"/>
  <c r="Q869" i="2"/>
  <c r="Q870" i="2"/>
  <c r="Q871" i="2"/>
  <c r="Q872" i="2"/>
  <c r="Q873" i="2"/>
  <c r="Q874" i="2"/>
  <c r="Q875" i="2"/>
  <c r="Q876" i="2"/>
  <c r="Q877" i="2"/>
  <c r="Q878" i="2"/>
  <c r="Q879" i="2"/>
  <c r="Q880" i="2"/>
  <c r="Q881" i="2"/>
  <c r="Q882" i="2"/>
  <c r="Q883" i="2"/>
  <c r="Q884" i="2"/>
  <c r="Q885" i="2"/>
  <c r="Q886" i="2"/>
  <c r="Q887" i="2"/>
  <c r="Q888" i="2"/>
  <c r="Q889" i="2"/>
  <c r="Q890" i="2"/>
  <c r="Q891" i="2"/>
  <c r="Q892" i="2"/>
  <c r="Q893" i="2"/>
  <c r="Q894" i="2"/>
  <c r="Q895" i="2"/>
  <c r="Q896" i="2"/>
  <c r="Q897" i="2"/>
  <c r="Q898" i="2"/>
  <c r="Q899" i="2"/>
  <c r="Q900" i="2"/>
  <c r="Q901" i="2"/>
  <c r="Q902" i="2"/>
  <c r="Q903" i="2"/>
  <c r="Q904" i="2"/>
  <c r="Q905" i="2"/>
  <c r="Q906" i="2"/>
  <c r="Q907" i="2"/>
  <c r="Q908" i="2"/>
  <c r="Q909" i="2"/>
  <c r="Q910" i="2"/>
  <c r="Q911" i="2"/>
  <c r="Q912" i="2"/>
  <c r="Q913" i="2"/>
  <c r="Q914" i="2"/>
  <c r="Q915" i="2"/>
  <c r="Q916" i="2"/>
  <c r="Q917" i="2"/>
  <c r="Q918" i="2"/>
  <c r="Q919" i="2"/>
  <c r="Q920" i="2"/>
  <c r="Q921" i="2"/>
  <c r="Q922" i="2"/>
  <c r="Q923" i="2"/>
  <c r="Q924" i="2"/>
  <c r="Q925" i="2"/>
  <c r="Q926" i="2"/>
  <c r="Q927" i="2"/>
  <c r="Q928" i="2"/>
  <c r="Q929" i="2"/>
  <c r="Q930" i="2"/>
  <c r="Q931" i="2"/>
  <c r="Q932" i="2"/>
  <c r="Q933" i="2"/>
  <c r="Q934" i="2"/>
  <c r="Q935" i="2"/>
  <c r="Q936" i="2"/>
  <c r="Q937" i="2"/>
  <c r="Q938" i="2"/>
  <c r="Q939" i="2"/>
  <c r="Q940" i="2"/>
  <c r="Q941" i="2"/>
  <c r="Q942" i="2"/>
  <c r="Q943" i="2"/>
  <c r="Q944" i="2"/>
  <c r="Q945" i="2"/>
  <c r="Q946" i="2"/>
  <c r="Q947" i="2"/>
  <c r="Q948" i="2"/>
  <c r="Q949" i="2"/>
  <c r="Q950" i="2"/>
  <c r="Q951" i="2"/>
  <c r="Q952" i="2"/>
  <c r="Q953" i="2"/>
  <c r="Q954" i="2"/>
  <c r="Q955" i="2"/>
  <c r="Q956" i="2"/>
  <c r="Q957" i="2"/>
  <c r="Q958" i="2"/>
  <c r="Q959" i="2"/>
  <c r="Q960" i="2"/>
  <c r="Q961" i="2"/>
  <c r="Q962" i="2"/>
  <c r="Q963" i="2"/>
  <c r="Q964" i="2"/>
  <c r="Q965" i="2"/>
  <c r="Q966" i="2"/>
  <c r="Q967" i="2"/>
  <c r="Q968" i="2"/>
  <c r="Q969" i="2"/>
  <c r="Q970" i="2"/>
  <c r="Q971" i="2"/>
  <c r="Q972" i="2"/>
  <c r="Q973" i="2"/>
  <c r="Q974" i="2"/>
  <c r="Q975" i="2"/>
  <c r="Q976" i="2"/>
  <c r="Q977" i="2"/>
  <c r="Q978" i="2"/>
  <c r="Q979" i="2"/>
  <c r="Q980" i="2"/>
  <c r="Q981" i="2"/>
  <c r="Q982" i="2"/>
  <c r="Q983" i="2"/>
  <c r="Q984" i="2"/>
  <c r="Q985" i="2"/>
  <c r="Q986" i="2"/>
  <c r="Q987" i="2"/>
  <c r="Q988" i="2"/>
  <c r="Q989" i="2"/>
  <c r="Q990" i="2"/>
  <c r="Q991" i="2"/>
  <c r="Q992" i="2"/>
  <c r="Q993" i="2"/>
  <c r="Q994" i="2"/>
  <c r="Q995" i="2"/>
  <c r="Q996" i="2"/>
  <c r="Q997" i="2"/>
  <c r="Q998" i="2"/>
  <c r="Q999" i="2"/>
  <c r="Q1000" i="2"/>
  <c r="Q1001" i="2"/>
  <c r="Q1002" i="2"/>
  <c r="Q1003" i="2"/>
  <c r="Q1004" i="2"/>
  <c r="Q1005" i="2"/>
  <c r="Q1006" i="2"/>
  <c r="Q1007" i="2"/>
  <c r="Q1008" i="2"/>
  <c r="Q1009" i="2"/>
  <c r="Q1010" i="2"/>
  <c r="Q1011" i="2"/>
  <c r="Q1012" i="2"/>
  <c r="Q1013" i="2"/>
  <c r="Q1014" i="2"/>
  <c r="Q1015" i="2"/>
  <c r="Q1016" i="2"/>
  <c r="Q1017" i="2"/>
  <c r="Q1018" i="2"/>
  <c r="Q1019" i="2"/>
  <c r="Q1020" i="2"/>
  <c r="Q1021" i="2"/>
  <c r="Q1022" i="2"/>
  <c r="Q1023" i="2"/>
  <c r="Q1024" i="2"/>
  <c r="Q1025" i="2"/>
  <c r="Q1026" i="2"/>
  <c r="Q1027" i="2"/>
  <c r="Q1028" i="2"/>
  <c r="Q1029" i="2"/>
  <c r="Q1030" i="2"/>
  <c r="Q1031" i="2"/>
  <c r="Q1032" i="2"/>
  <c r="Q1033" i="2"/>
  <c r="Q1034" i="2"/>
  <c r="Q1035" i="2"/>
  <c r="Q1036" i="2"/>
  <c r="Q1037" i="2"/>
  <c r="Q1038" i="2"/>
  <c r="Q1039" i="2"/>
  <c r="Q1040" i="2"/>
  <c r="Q1041" i="2"/>
  <c r="Q1042" i="2"/>
  <c r="Q1043" i="2"/>
  <c r="Q1044" i="2"/>
  <c r="Q1045" i="2"/>
  <c r="Q1046" i="2"/>
  <c r="Q1047" i="2"/>
  <c r="Q1048" i="2"/>
  <c r="Q1049" i="2"/>
  <c r="Q1050" i="2"/>
  <c r="Q1051" i="2"/>
  <c r="Q1052" i="2"/>
  <c r="Q1053" i="2"/>
  <c r="Q1054" i="2"/>
  <c r="Q1055" i="2"/>
  <c r="Q1056" i="2"/>
  <c r="Q1057" i="2"/>
  <c r="Q1058" i="2"/>
  <c r="Q1059" i="2"/>
  <c r="Q1060" i="2"/>
  <c r="Q1061" i="2"/>
  <c r="Q1062" i="2"/>
  <c r="Q1063" i="2"/>
  <c r="Q1064" i="2"/>
  <c r="Q1065" i="2"/>
  <c r="Q1066" i="2"/>
  <c r="Q1067" i="2"/>
  <c r="Q1068" i="2"/>
  <c r="Q1069" i="2"/>
  <c r="Q1070" i="2"/>
  <c r="Q1071" i="2"/>
  <c r="Q1072" i="2"/>
  <c r="Q1073" i="2"/>
  <c r="Q1074" i="2"/>
  <c r="Q1075" i="2"/>
  <c r="Q1076" i="2"/>
  <c r="Q1077" i="2"/>
  <c r="Q1078" i="2"/>
  <c r="Q1079" i="2"/>
  <c r="Q1080" i="2"/>
  <c r="Q1081" i="2"/>
  <c r="Q1082" i="2"/>
  <c r="Q1083" i="2"/>
  <c r="Q1084" i="2"/>
  <c r="Q1085" i="2"/>
  <c r="Q1086" i="2"/>
  <c r="Q1087" i="2"/>
  <c r="Q1088" i="2"/>
  <c r="Q1089" i="2"/>
  <c r="Q1090" i="2"/>
  <c r="Q1091" i="2"/>
  <c r="Q1092" i="2"/>
  <c r="Q1093" i="2"/>
  <c r="Q1094" i="2"/>
  <c r="Q1095" i="2"/>
  <c r="Q1096" i="2"/>
  <c r="Q1097" i="2"/>
  <c r="Q1098" i="2"/>
  <c r="Q1099" i="2"/>
  <c r="Q1100" i="2"/>
  <c r="Q1101" i="2"/>
  <c r="Q1102" i="2"/>
  <c r="Q1103" i="2"/>
  <c r="Q1104" i="2"/>
  <c r="Q1105" i="2"/>
  <c r="Q1106" i="2"/>
  <c r="Q1107" i="2"/>
  <c r="Q1108" i="2"/>
  <c r="Q1109" i="2"/>
  <c r="Q1110" i="2"/>
  <c r="Q1111" i="2"/>
  <c r="Q1112" i="2"/>
  <c r="Q1113" i="2"/>
  <c r="Q1114" i="2"/>
  <c r="Q1115" i="2"/>
  <c r="Q1116" i="2"/>
  <c r="Q1117" i="2"/>
  <c r="Q1118" i="2"/>
  <c r="Q1119" i="2"/>
  <c r="Q1120" i="2"/>
  <c r="Q1121" i="2"/>
  <c r="Q1122" i="2"/>
  <c r="Q1123" i="2"/>
  <c r="Q1124" i="2"/>
  <c r="Q1125" i="2"/>
  <c r="Q1126" i="2"/>
  <c r="Q1127" i="2"/>
  <c r="Q1128" i="2"/>
  <c r="Q1129" i="2"/>
  <c r="Q1130" i="2"/>
  <c r="Q1131" i="2"/>
  <c r="Q1132" i="2"/>
  <c r="Q1133" i="2"/>
  <c r="Q1134" i="2"/>
  <c r="Q1135" i="2"/>
  <c r="Q1136" i="2"/>
  <c r="Q1137" i="2"/>
  <c r="Q1138" i="2"/>
  <c r="Q1139" i="2"/>
  <c r="Q1140" i="2"/>
  <c r="Q1141" i="2"/>
  <c r="Q1142" i="2"/>
  <c r="Q1143" i="2"/>
  <c r="Q1144" i="2"/>
  <c r="Q1145" i="2"/>
  <c r="Q1146" i="2"/>
  <c r="Q1147" i="2"/>
  <c r="Q1148" i="2"/>
  <c r="Q1149" i="2"/>
  <c r="Q1150" i="2"/>
  <c r="Q1151" i="2"/>
  <c r="Q1152" i="2"/>
  <c r="Q1153" i="2"/>
  <c r="Q1154" i="2"/>
  <c r="Q1155" i="2"/>
  <c r="Q1156" i="2"/>
  <c r="Q1157" i="2"/>
  <c r="Q1158" i="2"/>
  <c r="Q1159" i="2"/>
  <c r="Q1160" i="2"/>
  <c r="Q1161" i="2"/>
  <c r="Q1162" i="2"/>
  <c r="Q1163" i="2"/>
  <c r="Q1164" i="2"/>
  <c r="Q1165" i="2"/>
  <c r="Q1166" i="2"/>
  <c r="Q1167" i="2"/>
  <c r="Q1168" i="2"/>
  <c r="Q1169" i="2"/>
  <c r="Q1170" i="2"/>
  <c r="Q1171" i="2"/>
  <c r="Q1172" i="2"/>
  <c r="Q1173" i="2"/>
  <c r="Q1174" i="2"/>
  <c r="Q1175" i="2"/>
  <c r="Q1176" i="2"/>
  <c r="Q1177" i="2"/>
  <c r="Q1178" i="2"/>
  <c r="Q1179" i="2"/>
  <c r="Q1180" i="2"/>
  <c r="Q1181" i="2"/>
  <c r="Q1182" i="2"/>
  <c r="Q1183" i="2"/>
  <c r="Q1184" i="2"/>
  <c r="Q1185" i="2"/>
  <c r="Q1186" i="2"/>
  <c r="Q1187" i="2"/>
  <c r="Q1188" i="2"/>
  <c r="Q1189" i="2"/>
  <c r="Q1190" i="2"/>
  <c r="Q1191" i="2"/>
  <c r="Q1192" i="2"/>
  <c r="Q1193" i="2"/>
  <c r="Q1194" i="2"/>
  <c r="Q1195" i="2"/>
  <c r="Q1196" i="2"/>
  <c r="Q1197" i="2"/>
  <c r="Q1198" i="2"/>
  <c r="Q1199" i="2"/>
  <c r="Q1200" i="2"/>
  <c r="Q1201" i="2"/>
  <c r="Q1202" i="2"/>
  <c r="Q1203" i="2"/>
  <c r="Q1204" i="2"/>
  <c r="Q1205" i="2"/>
  <c r="Q1206" i="2"/>
  <c r="Q1207" i="2"/>
  <c r="Q1208" i="2"/>
  <c r="Q1209" i="2"/>
  <c r="Q1210" i="2"/>
  <c r="Q1211" i="2"/>
  <c r="Q1212" i="2"/>
  <c r="Q1213" i="2"/>
  <c r="Q1214" i="2"/>
  <c r="Q1215" i="2"/>
  <c r="Q1216" i="2"/>
  <c r="Q1217" i="2"/>
  <c r="Q1218" i="2"/>
  <c r="Q1219" i="2"/>
  <c r="Q1220" i="2"/>
  <c r="Q1221" i="2"/>
  <c r="Q1222" i="2"/>
  <c r="Q1223" i="2"/>
  <c r="Q1224" i="2"/>
  <c r="Q1225" i="2"/>
  <c r="Q1226" i="2"/>
  <c r="Q1227" i="2"/>
  <c r="Q1228" i="2"/>
  <c r="Q1229" i="2"/>
  <c r="Q1230" i="2"/>
  <c r="Q1231" i="2"/>
  <c r="Q1232" i="2"/>
  <c r="Q1233" i="2"/>
  <c r="Q1234" i="2"/>
  <c r="Q1235" i="2"/>
  <c r="Q1236" i="2"/>
  <c r="Q1237" i="2"/>
  <c r="Q1238" i="2"/>
  <c r="Q1239" i="2"/>
  <c r="Q1240" i="2"/>
  <c r="Q1241" i="2"/>
  <c r="Q1242" i="2"/>
  <c r="Q1243" i="2"/>
  <c r="Q1244" i="2"/>
  <c r="Q1245" i="2"/>
  <c r="Q1246" i="2"/>
  <c r="Q1247" i="2"/>
  <c r="Q1248" i="2"/>
  <c r="Q1249" i="2"/>
  <c r="Q1250" i="2"/>
  <c r="Q1251" i="2"/>
  <c r="Q1252" i="2"/>
  <c r="Q1253" i="2"/>
  <c r="Q1254" i="2"/>
  <c r="Q1255" i="2"/>
  <c r="Q1256" i="2"/>
  <c r="Q1257" i="2"/>
  <c r="Q1258" i="2"/>
  <c r="Q1259" i="2"/>
  <c r="Q1260" i="2"/>
  <c r="Q1261" i="2"/>
  <c r="Q1262" i="2"/>
  <c r="Q1263" i="2"/>
  <c r="Q1264" i="2"/>
  <c r="Q1265" i="2"/>
  <c r="Q1266" i="2"/>
  <c r="Q1267" i="2"/>
  <c r="Q1268" i="2"/>
  <c r="Q1269" i="2"/>
  <c r="Q1270" i="2"/>
  <c r="Q1271" i="2"/>
  <c r="Q1272" i="2"/>
  <c r="Q1273" i="2"/>
  <c r="Q1274" i="2"/>
  <c r="Q1275" i="2"/>
  <c r="Q1276" i="2"/>
  <c r="Q1277" i="2"/>
  <c r="Q1278" i="2"/>
  <c r="Q1279" i="2"/>
  <c r="Q1280" i="2"/>
  <c r="Q1281" i="2"/>
  <c r="Q1282" i="2"/>
  <c r="Q1283" i="2"/>
  <c r="Q1284" i="2"/>
  <c r="Q1285" i="2"/>
  <c r="Q1286" i="2"/>
  <c r="Q1287" i="2"/>
  <c r="Q1288" i="2"/>
  <c r="Q1289" i="2"/>
  <c r="Q1290" i="2"/>
  <c r="Q1291" i="2"/>
  <c r="Q1292" i="2"/>
  <c r="Q1293" i="2"/>
  <c r="Q1294" i="2"/>
  <c r="Q1295" i="2"/>
  <c r="Q1296" i="2"/>
  <c r="Q1297" i="2"/>
  <c r="Q1298" i="2"/>
  <c r="Q1299" i="2"/>
  <c r="Q1300" i="2"/>
  <c r="Q1301" i="2"/>
  <c r="Q1302" i="2"/>
  <c r="Q1303" i="2"/>
  <c r="Q1304" i="2"/>
  <c r="Q1305" i="2"/>
  <c r="Q1306" i="2"/>
  <c r="Q1307" i="2"/>
  <c r="Q1308" i="2"/>
  <c r="Q1309" i="2"/>
  <c r="Q1310" i="2"/>
  <c r="Q1311" i="2"/>
  <c r="Q1312" i="2"/>
  <c r="Q1313" i="2"/>
  <c r="Q1314" i="2"/>
  <c r="Q1315" i="2"/>
  <c r="Q1316" i="2"/>
  <c r="Q1317" i="2"/>
  <c r="Q1318" i="2"/>
  <c r="Q1319" i="2"/>
  <c r="Q1320" i="2"/>
  <c r="Q1321" i="2"/>
  <c r="Q1322" i="2"/>
  <c r="Q1323" i="2"/>
  <c r="Q1324" i="2"/>
  <c r="Q1325" i="2"/>
  <c r="Q1326" i="2"/>
  <c r="Q1327" i="2"/>
  <c r="Q1328" i="2"/>
  <c r="Q1329" i="2"/>
  <c r="Q1330" i="2"/>
  <c r="Q1331" i="2"/>
  <c r="Q1332" i="2"/>
  <c r="Q1333" i="2"/>
  <c r="Q1334" i="2"/>
  <c r="Q1335" i="2"/>
  <c r="Q1336" i="2"/>
  <c r="Q1337" i="2"/>
  <c r="Q1338" i="2"/>
  <c r="Q1339" i="2"/>
  <c r="Q1340" i="2"/>
  <c r="Q1341" i="2"/>
  <c r="Q1342" i="2"/>
  <c r="Q1343" i="2"/>
  <c r="Q1344" i="2"/>
  <c r="Q1345" i="2"/>
  <c r="Q1346" i="2"/>
  <c r="Q1347" i="2"/>
  <c r="Q1348" i="2"/>
  <c r="Q1349" i="2"/>
  <c r="Q1350" i="2"/>
  <c r="Q1351" i="2"/>
  <c r="Q1352" i="2"/>
  <c r="Q1353" i="2"/>
  <c r="Q1354" i="2"/>
  <c r="Q1355" i="2"/>
  <c r="Q1356" i="2"/>
  <c r="Q1357" i="2"/>
  <c r="Q1358" i="2"/>
  <c r="Q1359" i="2"/>
  <c r="Q1360" i="2"/>
  <c r="Q1361" i="2"/>
  <c r="Q1362" i="2"/>
  <c r="Q1363" i="2"/>
  <c r="Q1364" i="2"/>
  <c r="Q1365" i="2"/>
  <c r="Q1366" i="2"/>
  <c r="Q1367" i="2"/>
  <c r="Q1368" i="2"/>
  <c r="Q1369" i="2"/>
  <c r="Q1370" i="2"/>
  <c r="Q1371" i="2"/>
  <c r="Q1372" i="2"/>
  <c r="Q1373" i="2"/>
  <c r="Q1374" i="2"/>
  <c r="Q1375" i="2"/>
  <c r="Q1376" i="2"/>
  <c r="Q1377" i="2"/>
  <c r="Q1378" i="2"/>
  <c r="Q1379" i="2"/>
  <c r="Q1380" i="2"/>
  <c r="Q1381" i="2"/>
  <c r="Q1382" i="2"/>
  <c r="Q1383" i="2"/>
  <c r="Q1384" i="2"/>
  <c r="Q1385" i="2"/>
  <c r="Q1386" i="2"/>
  <c r="Q1387" i="2"/>
  <c r="Q1388" i="2"/>
  <c r="Q1389" i="2"/>
  <c r="Q1390" i="2"/>
  <c r="Q1391" i="2"/>
  <c r="Q1392" i="2"/>
  <c r="Q1393" i="2"/>
  <c r="Q1394" i="2"/>
  <c r="Q1395" i="2"/>
  <c r="Q1396" i="2"/>
  <c r="Q1397" i="2"/>
  <c r="Q1398" i="2"/>
  <c r="Q1399" i="2"/>
  <c r="Q1400" i="2"/>
  <c r="Q1401" i="2"/>
  <c r="Q1402" i="2"/>
  <c r="Q1403" i="2"/>
  <c r="Q1404" i="2"/>
  <c r="Q1405" i="2"/>
  <c r="Q1406" i="2"/>
  <c r="Q1407" i="2"/>
  <c r="Q1408" i="2"/>
  <c r="Q1409" i="2"/>
  <c r="Q1410" i="2"/>
  <c r="Q1411" i="2"/>
  <c r="Q1412" i="2"/>
  <c r="Q1413" i="2"/>
  <c r="Q1414" i="2"/>
  <c r="Q1415" i="2"/>
  <c r="Q1416" i="2"/>
  <c r="Q1417" i="2"/>
  <c r="Q1418" i="2"/>
  <c r="Q1419" i="2"/>
  <c r="Q1420" i="2"/>
  <c r="Q1421" i="2"/>
  <c r="Q1422" i="2"/>
  <c r="Q1423" i="2"/>
  <c r="Q1424" i="2"/>
  <c r="Q1425" i="2"/>
  <c r="Q1426" i="2"/>
  <c r="Q1427" i="2"/>
  <c r="Q1428" i="2"/>
  <c r="Q1429" i="2"/>
  <c r="Q1430" i="2"/>
  <c r="Q1431" i="2"/>
  <c r="Q1432" i="2"/>
  <c r="Q1433" i="2"/>
  <c r="Q1434" i="2"/>
  <c r="Q1435" i="2"/>
  <c r="Q1436" i="2"/>
  <c r="Q1437" i="2"/>
  <c r="Q1438" i="2"/>
  <c r="Q1439" i="2"/>
  <c r="Q1440" i="2"/>
  <c r="Q1441" i="2"/>
  <c r="Q1442" i="2"/>
  <c r="Q1443" i="2"/>
  <c r="Q1444" i="2"/>
  <c r="Q1445" i="2"/>
  <c r="Q1446" i="2"/>
  <c r="Q1447" i="2"/>
  <c r="Q1448" i="2"/>
  <c r="Q1449" i="2"/>
  <c r="Q1450" i="2"/>
  <c r="Q1451" i="2"/>
  <c r="Q1452" i="2"/>
  <c r="Q1453" i="2"/>
  <c r="Q1454" i="2"/>
  <c r="Q1455" i="2"/>
  <c r="Q1456" i="2"/>
  <c r="Q1457" i="2"/>
  <c r="Q1458" i="2"/>
  <c r="Q1459" i="2"/>
  <c r="Q1460" i="2"/>
  <c r="Q1461" i="2"/>
  <c r="Q1462" i="2"/>
  <c r="Q1463" i="2"/>
  <c r="Q1464" i="2"/>
  <c r="Q1465" i="2"/>
  <c r="Q1466" i="2"/>
  <c r="Q1467" i="2"/>
  <c r="Q1468" i="2"/>
  <c r="Q1469" i="2"/>
  <c r="Q1470" i="2"/>
  <c r="Q1471" i="2"/>
  <c r="Q1472" i="2"/>
  <c r="Q1473" i="2"/>
  <c r="Q1474" i="2"/>
  <c r="Q1475" i="2"/>
  <c r="Q1476" i="2"/>
  <c r="Q1477" i="2"/>
  <c r="Q1478" i="2"/>
  <c r="Q1479" i="2"/>
  <c r="Q1480" i="2"/>
  <c r="Q1481" i="2"/>
  <c r="Q1482" i="2"/>
  <c r="Q1483" i="2"/>
  <c r="Q1484" i="2"/>
  <c r="Q1485" i="2"/>
  <c r="Q1486" i="2"/>
  <c r="Q1487" i="2"/>
  <c r="Q1488" i="2"/>
  <c r="Q1489" i="2"/>
  <c r="Q1490" i="2"/>
  <c r="Q1491" i="2"/>
  <c r="Q1492" i="2"/>
  <c r="Q1493" i="2"/>
  <c r="Q1494" i="2"/>
  <c r="Q1495" i="2"/>
  <c r="Q1496" i="2"/>
  <c r="Q1497" i="2"/>
  <c r="Q1498" i="2"/>
  <c r="Q1499" i="2"/>
  <c r="Q1500" i="2"/>
  <c r="Q1501" i="2"/>
  <c r="Q1502" i="2"/>
  <c r="Q1503" i="2"/>
  <c r="Q1504" i="2"/>
  <c r="Q1505" i="2"/>
  <c r="Q1506" i="2"/>
  <c r="Q1507" i="2"/>
  <c r="Q1508" i="2"/>
  <c r="Q1509" i="2"/>
  <c r="Q1510" i="2"/>
  <c r="Q1511" i="2"/>
  <c r="Q1512" i="2"/>
  <c r="Q1513" i="2"/>
  <c r="Q1514" i="2"/>
  <c r="Q1515" i="2"/>
  <c r="Q1516" i="2"/>
  <c r="Q1517" i="2"/>
  <c r="Q1518" i="2"/>
  <c r="Q1519" i="2"/>
  <c r="Q1520" i="2"/>
  <c r="Q1521" i="2"/>
  <c r="Q1522" i="2"/>
  <c r="Q1523" i="2"/>
  <c r="Q1524" i="2"/>
  <c r="Q1525" i="2"/>
  <c r="Q1526" i="2"/>
  <c r="Q1527" i="2"/>
  <c r="Q1528" i="2"/>
  <c r="Q1529" i="2"/>
  <c r="Q1530" i="2"/>
  <c r="Q1531" i="2"/>
  <c r="Q1532" i="2"/>
  <c r="Q1533" i="2"/>
  <c r="Q1534" i="2"/>
  <c r="Q1535" i="2"/>
  <c r="Q1536" i="2"/>
  <c r="Q1537" i="2"/>
  <c r="Q1538" i="2"/>
  <c r="Q1539" i="2"/>
  <c r="Q1540" i="2"/>
  <c r="Q1541" i="2"/>
  <c r="Q1542" i="2"/>
  <c r="Q1543" i="2"/>
  <c r="Q1544" i="2"/>
  <c r="Q1545" i="2"/>
  <c r="Q1546" i="2"/>
  <c r="Q1547" i="2"/>
  <c r="Q1548" i="2"/>
  <c r="Q1549" i="2"/>
  <c r="Q1550" i="2"/>
  <c r="Q1551" i="2"/>
  <c r="Q1552" i="2"/>
  <c r="Q1553" i="2"/>
  <c r="Q1554" i="2"/>
  <c r="Q1555" i="2"/>
  <c r="Q1556" i="2"/>
  <c r="Q1557" i="2"/>
  <c r="Q1558" i="2"/>
  <c r="Q1559" i="2"/>
  <c r="Q1560" i="2"/>
  <c r="Q1561" i="2"/>
  <c r="Q1562" i="2"/>
  <c r="Q1563" i="2"/>
  <c r="Q1564" i="2"/>
  <c r="Q1565" i="2"/>
  <c r="Q1566" i="2"/>
  <c r="Q1567" i="2"/>
  <c r="Q1568" i="2"/>
  <c r="Q1569" i="2"/>
  <c r="Q1570" i="2"/>
  <c r="Q1571" i="2"/>
  <c r="Q1572" i="2"/>
  <c r="Q1573" i="2"/>
  <c r="Q1574" i="2"/>
  <c r="Q1575" i="2"/>
  <c r="Q1576" i="2"/>
  <c r="Q1577" i="2"/>
  <c r="Q1578" i="2"/>
  <c r="Q1579" i="2"/>
  <c r="Q1580" i="2"/>
  <c r="Q1581" i="2"/>
  <c r="Q1582" i="2"/>
  <c r="Q1583" i="2"/>
  <c r="Q1584" i="2"/>
  <c r="Q1585" i="2"/>
  <c r="Q1586" i="2"/>
  <c r="Q1587" i="2"/>
  <c r="Q1588" i="2"/>
  <c r="Q1589" i="2"/>
  <c r="Q1590" i="2"/>
  <c r="Q1591" i="2"/>
  <c r="Q1592" i="2"/>
  <c r="Q1593" i="2"/>
  <c r="Q1594" i="2"/>
  <c r="Q1595" i="2"/>
  <c r="Q1596" i="2"/>
  <c r="Q1597" i="2"/>
  <c r="Q1598" i="2"/>
  <c r="Q1599" i="2"/>
  <c r="Q1600" i="2"/>
  <c r="Q1601" i="2"/>
  <c r="Q1602" i="2"/>
  <c r="Q1603" i="2"/>
  <c r="Q1604" i="2"/>
  <c r="Q1605" i="2"/>
  <c r="Q1606" i="2"/>
  <c r="Q1607" i="2"/>
  <c r="Q1608" i="2"/>
  <c r="Q1609" i="2"/>
  <c r="Q1610" i="2"/>
  <c r="Q1611" i="2"/>
  <c r="Q1612" i="2"/>
  <c r="Q1613" i="2"/>
  <c r="Q1614" i="2"/>
  <c r="Q1615" i="2"/>
  <c r="Q1616" i="2"/>
  <c r="Q1617" i="2"/>
  <c r="Q1618" i="2"/>
  <c r="Q1619" i="2"/>
  <c r="Q1620" i="2"/>
  <c r="Q1621" i="2"/>
  <c r="Q1622" i="2"/>
  <c r="Q1623" i="2"/>
  <c r="Q1624" i="2"/>
  <c r="Q1625" i="2"/>
  <c r="Q1626" i="2"/>
  <c r="Q1627" i="2"/>
  <c r="Q1628" i="2"/>
  <c r="Q1629" i="2"/>
  <c r="Q1630" i="2"/>
  <c r="Q1631" i="2"/>
  <c r="Q1632" i="2"/>
  <c r="Q1633" i="2"/>
  <c r="Q1634" i="2"/>
  <c r="Q1635" i="2"/>
  <c r="Q1636" i="2"/>
  <c r="Q1637" i="2"/>
  <c r="Q1638" i="2"/>
  <c r="Q1639" i="2"/>
  <c r="Q1640" i="2"/>
  <c r="Q1641" i="2"/>
  <c r="Q1642" i="2"/>
  <c r="Q1643" i="2"/>
  <c r="Q1644" i="2"/>
  <c r="Q1645" i="2"/>
  <c r="Q1646" i="2"/>
  <c r="Q1647" i="2"/>
  <c r="Q1648" i="2"/>
  <c r="Q1649" i="2"/>
  <c r="Q1650" i="2"/>
  <c r="Q1651" i="2"/>
  <c r="Q1652" i="2"/>
  <c r="Q1653" i="2"/>
  <c r="Q1654" i="2"/>
  <c r="Q1655" i="2"/>
  <c r="Q1656" i="2"/>
  <c r="Q1657" i="2"/>
  <c r="Q1658" i="2"/>
  <c r="Q1659" i="2"/>
  <c r="Q1660" i="2"/>
  <c r="Q1661" i="2"/>
  <c r="Q1662" i="2"/>
  <c r="Q1663" i="2"/>
  <c r="Q1664" i="2"/>
  <c r="Q1665" i="2"/>
  <c r="Q1666" i="2"/>
  <c r="Q1667" i="2"/>
  <c r="Q1668" i="2"/>
  <c r="Q1669" i="2"/>
  <c r="Q1670" i="2"/>
  <c r="Q1671" i="2"/>
  <c r="Q1672" i="2"/>
  <c r="Q1673" i="2"/>
  <c r="Q1674" i="2"/>
  <c r="Q1675" i="2"/>
  <c r="Q1676" i="2"/>
  <c r="Q1677" i="2"/>
  <c r="Q1678" i="2"/>
  <c r="Q1679" i="2"/>
  <c r="Q1680" i="2"/>
  <c r="Q1681" i="2"/>
  <c r="Q1682" i="2"/>
  <c r="Q1683" i="2"/>
  <c r="Q1684" i="2"/>
  <c r="Q1685" i="2"/>
  <c r="Q1686" i="2"/>
  <c r="Q1687" i="2"/>
  <c r="Q1688" i="2"/>
  <c r="Q1689" i="2"/>
  <c r="Q1690" i="2"/>
  <c r="Q1691" i="2"/>
  <c r="Q1692" i="2"/>
  <c r="Q1693" i="2"/>
  <c r="Q1694" i="2"/>
  <c r="Q1695" i="2"/>
  <c r="Q1696" i="2"/>
  <c r="Q1697" i="2"/>
  <c r="Q1698" i="2"/>
  <c r="Q1699" i="2"/>
  <c r="Q1700" i="2"/>
  <c r="Q1701" i="2"/>
  <c r="Q1702" i="2"/>
  <c r="Q1703" i="2"/>
  <c r="Q1704" i="2"/>
  <c r="Q1705" i="2"/>
  <c r="Q1706" i="2"/>
  <c r="Q1707" i="2"/>
  <c r="Q1708" i="2"/>
  <c r="Q1709" i="2"/>
  <c r="Q1710" i="2"/>
  <c r="Q1711" i="2"/>
  <c r="Q1712" i="2"/>
  <c r="Q1713" i="2"/>
  <c r="Q1714" i="2"/>
  <c r="Q1715" i="2"/>
  <c r="Q1716" i="2"/>
  <c r="Q1717" i="2"/>
  <c r="Q1718" i="2"/>
  <c r="Q1719" i="2"/>
  <c r="Q1720" i="2"/>
  <c r="Q1721" i="2"/>
  <c r="Q1722" i="2"/>
  <c r="Q1723" i="2"/>
  <c r="Q1724" i="2"/>
  <c r="Q1725" i="2"/>
  <c r="Q1726" i="2"/>
  <c r="Q1727" i="2"/>
  <c r="Q1728" i="2"/>
  <c r="Q1729" i="2"/>
  <c r="Q1730" i="2"/>
  <c r="Q1731" i="2"/>
  <c r="Q1732" i="2"/>
  <c r="Q1733" i="2"/>
  <c r="Q1734" i="2"/>
  <c r="Q1735" i="2"/>
  <c r="Q1736" i="2"/>
  <c r="Q1737" i="2"/>
  <c r="Q1738" i="2"/>
  <c r="Q1739" i="2"/>
  <c r="Q1740" i="2"/>
  <c r="Q1741" i="2"/>
  <c r="Q1742" i="2"/>
  <c r="Q1743" i="2"/>
  <c r="Q5" i="2"/>
  <c r="H175" i="11" l="1"/>
  <c r="J172" i="11"/>
  <c r="L169" i="11"/>
  <c r="H167" i="11"/>
  <c r="J164" i="11"/>
  <c r="L161" i="11"/>
  <c r="H159" i="11"/>
  <c r="J156" i="11"/>
  <c r="L153" i="11"/>
  <c r="H151" i="11"/>
  <c r="J148" i="11"/>
  <c r="L145" i="11"/>
  <c r="H143" i="11"/>
  <c r="J140" i="11"/>
  <c r="L137" i="11"/>
  <c r="H135" i="11"/>
  <c r="J132" i="11"/>
  <c r="L129" i="11"/>
  <c r="H127" i="11"/>
  <c r="J124" i="11"/>
  <c r="L121" i="11"/>
  <c r="H119" i="11"/>
  <c r="J116" i="11"/>
  <c r="L113" i="11"/>
  <c r="H111" i="11"/>
  <c r="J108" i="11"/>
  <c r="L105" i="11"/>
  <c r="H103" i="11"/>
  <c r="J100" i="11"/>
  <c r="L97" i="11"/>
  <c r="H95" i="11"/>
  <c r="J92" i="11"/>
  <c r="L89" i="11"/>
  <c r="H87" i="11"/>
  <c r="J84" i="11"/>
  <c r="L81" i="11"/>
  <c r="H79" i="11"/>
  <c r="J76" i="11"/>
  <c r="L73" i="11"/>
  <c r="G175" i="11"/>
  <c r="I172" i="11"/>
  <c r="K169" i="11"/>
  <c r="G167" i="11"/>
  <c r="I164" i="11"/>
  <c r="K161" i="11"/>
  <c r="G159" i="11"/>
  <c r="I156" i="11"/>
  <c r="K153" i="11"/>
  <c r="G151" i="11"/>
  <c r="I148" i="11"/>
  <c r="K145" i="11"/>
  <c r="G143" i="11"/>
  <c r="I140" i="11"/>
  <c r="K137" i="11"/>
  <c r="G135" i="11"/>
  <c r="I132" i="11"/>
  <c r="K129" i="11"/>
  <c r="G127" i="11"/>
  <c r="I124" i="11"/>
  <c r="K121" i="11"/>
  <c r="G119" i="11"/>
  <c r="I116" i="11"/>
  <c r="K113" i="11"/>
  <c r="G111" i="11"/>
  <c r="I108" i="11"/>
  <c r="K105" i="11"/>
  <c r="G103" i="11"/>
  <c r="I100" i="11"/>
  <c r="K97" i="11"/>
  <c r="G95" i="11"/>
  <c r="I92" i="11"/>
  <c r="K89" i="11"/>
  <c r="G87" i="11"/>
  <c r="I84" i="11"/>
  <c r="K81" i="11"/>
  <c r="G79" i="11"/>
  <c r="I76" i="11"/>
  <c r="K73" i="11"/>
  <c r="H114" i="11"/>
  <c r="L174" i="11"/>
  <c r="H172" i="11"/>
  <c r="J169" i="11"/>
  <c r="L166" i="11"/>
  <c r="H164" i="11"/>
  <c r="J161" i="11"/>
  <c r="L158" i="11"/>
  <c r="H156" i="11"/>
  <c r="J153" i="11"/>
  <c r="L150" i="11"/>
  <c r="H148" i="11"/>
  <c r="J145" i="11"/>
  <c r="L142" i="11"/>
  <c r="H140" i="11"/>
  <c r="J137" i="11"/>
  <c r="L134" i="11"/>
  <c r="H132" i="11"/>
  <c r="J129" i="11"/>
  <c r="L126" i="11"/>
  <c r="H124" i="11"/>
  <c r="J121" i="11"/>
  <c r="L118" i="11"/>
  <c r="H116" i="11"/>
  <c r="J113" i="11"/>
  <c r="L110" i="11"/>
  <c r="H108" i="11"/>
  <c r="J105" i="11"/>
  <c r="L102" i="11"/>
  <c r="H100" i="11"/>
  <c r="J97" i="11"/>
  <c r="L94" i="11"/>
  <c r="H92" i="11"/>
  <c r="J89" i="11"/>
  <c r="L86" i="11"/>
  <c r="H84" i="11"/>
  <c r="J81" i="11"/>
  <c r="L78" i="11"/>
  <c r="H76" i="11"/>
  <c r="J73" i="11"/>
  <c r="K174" i="11"/>
  <c r="G172" i="11"/>
  <c r="I169" i="11"/>
  <c r="K166" i="11"/>
  <c r="G164" i="11"/>
  <c r="I161" i="11"/>
  <c r="K158" i="11"/>
  <c r="G156" i="11"/>
  <c r="I153" i="11"/>
  <c r="K150" i="11"/>
  <c r="G148" i="11"/>
  <c r="I145" i="11"/>
  <c r="K142" i="11"/>
  <c r="G140" i="11"/>
  <c r="I137" i="11"/>
  <c r="K134" i="11"/>
  <c r="G132" i="11"/>
  <c r="I129" i="11"/>
  <c r="K126" i="11"/>
  <c r="G124" i="11"/>
  <c r="I121" i="11"/>
  <c r="K118" i="11"/>
  <c r="G116" i="11"/>
  <c r="I113" i="11"/>
  <c r="K110" i="11"/>
  <c r="G108" i="11"/>
  <c r="I105" i="11"/>
  <c r="K102" i="11"/>
  <c r="G100" i="11"/>
  <c r="I97" i="11"/>
  <c r="K94" i="11"/>
  <c r="G92" i="11"/>
  <c r="I89" i="11"/>
  <c r="K86" i="11"/>
  <c r="G84" i="11"/>
  <c r="I81" i="11"/>
  <c r="K78" i="11"/>
  <c r="G76" i="11"/>
  <c r="I73" i="11"/>
  <c r="J174" i="11"/>
  <c r="L171" i="11"/>
  <c r="H169" i="11"/>
  <c r="J166" i="11"/>
  <c r="L163" i="11"/>
  <c r="H161" i="11"/>
  <c r="J158" i="11"/>
  <c r="L155" i="11"/>
  <c r="H153" i="11"/>
  <c r="J150" i="11"/>
  <c r="L147" i="11"/>
  <c r="H145" i="11"/>
  <c r="J142" i="11"/>
  <c r="L139" i="11"/>
  <c r="H137" i="11"/>
  <c r="J134" i="11"/>
  <c r="L131" i="11"/>
  <c r="H129" i="11"/>
  <c r="J126" i="11"/>
  <c r="L123" i="11"/>
  <c r="H121" i="11"/>
  <c r="J118" i="11"/>
  <c r="L115" i="11"/>
  <c r="H113" i="11"/>
  <c r="J110" i="11"/>
  <c r="L107" i="11"/>
  <c r="H105" i="11"/>
  <c r="J102" i="11"/>
  <c r="L99" i="11"/>
  <c r="H97" i="11"/>
  <c r="J94" i="11"/>
  <c r="L91" i="11"/>
  <c r="H89" i="11"/>
  <c r="J86" i="11"/>
  <c r="L83" i="11"/>
  <c r="H81" i="11"/>
  <c r="J78" i="11"/>
  <c r="L75" i="11"/>
  <c r="H73" i="11"/>
  <c r="I174" i="11"/>
  <c r="K171" i="11"/>
  <c r="G169" i="11"/>
  <c r="I166" i="11"/>
  <c r="K163" i="11"/>
  <c r="G161" i="11"/>
  <c r="I158" i="11"/>
  <c r="K155" i="11"/>
  <c r="G153" i="11"/>
  <c r="I150" i="11"/>
  <c r="K147" i="11"/>
  <c r="G145" i="11"/>
  <c r="I142" i="11"/>
  <c r="K139" i="11"/>
  <c r="G137" i="11"/>
  <c r="I134" i="11"/>
  <c r="K131" i="11"/>
  <c r="G129" i="11"/>
  <c r="I126" i="11"/>
  <c r="K123" i="11"/>
  <c r="G121" i="11"/>
  <c r="I118" i="11"/>
  <c r="K115" i="11"/>
  <c r="G113" i="11"/>
  <c r="I110" i="11"/>
  <c r="K107" i="11"/>
  <c r="G105" i="11"/>
  <c r="I102" i="11"/>
  <c r="K99" i="11"/>
  <c r="G97" i="11"/>
  <c r="I94" i="11"/>
  <c r="K91" i="11"/>
  <c r="G89" i="11"/>
  <c r="I86" i="11"/>
  <c r="K83" i="11"/>
  <c r="G81" i="11"/>
  <c r="I78" i="11"/>
  <c r="K75" i="11"/>
  <c r="G73" i="11"/>
  <c r="L176" i="11"/>
  <c r="H174" i="11"/>
  <c r="J171" i="11"/>
  <c r="L168" i="11"/>
  <c r="H166" i="11"/>
  <c r="J163" i="11"/>
  <c r="L160" i="11"/>
  <c r="H158" i="11"/>
  <c r="J155" i="11"/>
  <c r="L152" i="11"/>
  <c r="H150" i="11"/>
  <c r="J147" i="11"/>
  <c r="L144" i="11"/>
  <c r="H142" i="11"/>
  <c r="J139" i="11"/>
  <c r="L136" i="11"/>
  <c r="H134" i="11"/>
  <c r="J131" i="11"/>
  <c r="L128" i="11"/>
  <c r="H126" i="11"/>
  <c r="J123" i="11"/>
  <c r="L120" i="11"/>
  <c r="H118" i="11"/>
  <c r="J115" i="11"/>
  <c r="L112" i="11"/>
  <c r="H110" i="11"/>
  <c r="J107" i="11"/>
  <c r="L104" i="11"/>
  <c r="H102" i="11"/>
  <c r="J99" i="11"/>
  <c r="L96" i="11"/>
  <c r="H94" i="11"/>
  <c r="J91" i="11"/>
  <c r="L88" i="11"/>
  <c r="H86" i="11"/>
  <c r="J83" i="11"/>
  <c r="L80" i="11"/>
  <c r="H78" i="11"/>
  <c r="J75" i="11"/>
  <c r="K176" i="11"/>
  <c r="G174" i="11"/>
  <c r="I171" i="11"/>
  <c r="K168" i="11"/>
  <c r="G166" i="11"/>
  <c r="I163" i="11"/>
  <c r="K160" i="11"/>
  <c r="G158" i="11"/>
  <c r="I155" i="11"/>
  <c r="K152" i="11"/>
  <c r="G150" i="11"/>
  <c r="I147" i="11"/>
  <c r="K144" i="11"/>
  <c r="G142" i="11"/>
  <c r="I139" i="11"/>
  <c r="K136" i="11"/>
  <c r="G134" i="11"/>
  <c r="I131" i="11"/>
  <c r="K128" i="11"/>
  <c r="G126" i="11"/>
  <c r="I123" i="11"/>
  <c r="K120" i="11"/>
  <c r="G118" i="11"/>
  <c r="I115" i="11"/>
  <c r="K112" i="11"/>
  <c r="G110" i="11"/>
  <c r="I107" i="11"/>
  <c r="K104" i="11"/>
  <c r="G102" i="11"/>
  <c r="I99" i="11"/>
  <c r="K96" i="11"/>
  <c r="G94" i="11"/>
  <c r="I91" i="11"/>
  <c r="K88" i="11"/>
  <c r="G86" i="11"/>
  <c r="I83" i="11"/>
  <c r="K80" i="11"/>
  <c r="G78" i="11"/>
  <c r="I75" i="11"/>
  <c r="J176" i="11"/>
  <c r="L173" i="11"/>
  <c r="H171" i="11"/>
  <c r="J168" i="11"/>
  <c r="L165" i="11"/>
  <c r="H163" i="11"/>
  <c r="J160" i="11"/>
  <c r="L157" i="11"/>
  <c r="H155" i="11"/>
  <c r="J152" i="11"/>
  <c r="L149" i="11"/>
  <c r="H147" i="11"/>
  <c r="J144" i="11"/>
  <c r="L141" i="11"/>
  <c r="H139" i="11"/>
  <c r="J136" i="11"/>
  <c r="L133" i="11"/>
  <c r="H131" i="11"/>
  <c r="J128" i="11"/>
  <c r="L125" i="11"/>
  <c r="H123" i="11"/>
  <c r="J120" i="11"/>
  <c r="L117" i="11"/>
  <c r="H115" i="11"/>
  <c r="J112" i="11"/>
  <c r="L109" i="11"/>
  <c r="H107" i="11"/>
  <c r="J104" i="11"/>
  <c r="L101" i="11"/>
  <c r="H99" i="11"/>
  <c r="J96" i="11"/>
  <c r="L93" i="11"/>
  <c r="H91" i="11"/>
  <c r="J88" i="11"/>
  <c r="L85" i="11"/>
  <c r="H83" i="11"/>
  <c r="J80" i="11"/>
  <c r="L77" i="11"/>
  <c r="H75" i="11"/>
  <c r="G74" i="11"/>
  <c r="K76" i="11"/>
  <c r="I79" i="11"/>
  <c r="G82" i="11"/>
  <c r="K84" i="11"/>
  <c r="I87" i="11"/>
  <c r="G90" i="11"/>
  <c r="K92" i="11"/>
  <c r="I95" i="11"/>
  <c r="G98" i="11"/>
  <c r="K100" i="11"/>
  <c r="I103" i="11"/>
  <c r="G106" i="11"/>
  <c r="K108" i="11"/>
  <c r="I111" i="11"/>
  <c r="G114" i="11"/>
  <c r="K116" i="11"/>
  <c r="I119" i="11"/>
  <c r="G122" i="11"/>
  <c r="K124" i="11"/>
  <c r="I127" i="11"/>
  <c r="G130" i="11"/>
  <c r="K132" i="11"/>
  <c r="I135" i="11"/>
  <c r="G138" i="11"/>
  <c r="K140" i="11"/>
  <c r="I143" i="11"/>
  <c r="G146" i="11"/>
  <c r="K148" i="11"/>
  <c r="I151" i="11"/>
  <c r="G154" i="11"/>
  <c r="K156" i="11"/>
  <c r="I159" i="11"/>
  <c r="G162" i="11"/>
  <c r="K164" i="11"/>
  <c r="I167" i="11"/>
  <c r="G170" i="11"/>
  <c r="K172" i="11"/>
  <c r="I175" i="11"/>
  <c r="H74" i="11"/>
  <c r="J79" i="11"/>
  <c r="L84" i="11"/>
  <c r="H90" i="11"/>
  <c r="J95" i="11"/>
  <c r="L100" i="11"/>
  <c r="L108" i="11"/>
  <c r="J119" i="11"/>
  <c r="L124" i="11"/>
  <c r="H130" i="11"/>
  <c r="J135" i="11"/>
  <c r="L140" i="11"/>
  <c r="H146" i="11"/>
  <c r="J151" i="11"/>
  <c r="H154" i="11"/>
  <c r="J159" i="11"/>
  <c r="L164" i="11"/>
  <c r="H170" i="11"/>
  <c r="L172" i="11"/>
  <c r="I74" i="11"/>
  <c r="G77" i="11"/>
  <c r="K79" i="11"/>
  <c r="I82" i="11"/>
  <c r="G85" i="11"/>
  <c r="K87" i="11"/>
  <c r="I90" i="11"/>
  <c r="G93" i="11"/>
  <c r="K95" i="11"/>
  <c r="I98" i="11"/>
  <c r="G101" i="11"/>
  <c r="K103" i="11"/>
  <c r="I106" i="11"/>
  <c r="G109" i="11"/>
  <c r="K111" i="11"/>
  <c r="I114" i="11"/>
  <c r="G117" i="11"/>
  <c r="K119" i="11"/>
  <c r="I122" i="11"/>
  <c r="G125" i="11"/>
  <c r="K127" i="11"/>
  <c r="I130" i="11"/>
  <c r="G133" i="11"/>
  <c r="K135" i="11"/>
  <c r="I138" i="11"/>
  <c r="G141" i="11"/>
  <c r="K143" i="11"/>
  <c r="I146" i="11"/>
  <c r="G149" i="11"/>
  <c r="K151" i="11"/>
  <c r="I154" i="11"/>
  <c r="G157" i="11"/>
  <c r="K159" i="11"/>
  <c r="I162" i="11"/>
  <c r="G165" i="11"/>
  <c r="K167" i="11"/>
  <c r="I170" i="11"/>
  <c r="G173" i="11"/>
  <c r="K175" i="11"/>
  <c r="J74" i="11"/>
  <c r="H77" i="11"/>
  <c r="L79" i="11"/>
  <c r="J82" i="11"/>
  <c r="H85" i="11"/>
  <c r="L87" i="11"/>
  <c r="J90" i="11"/>
  <c r="H93" i="11"/>
  <c r="L95" i="11"/>
  <c r="J98" i="11"/>
  <c r="H101" i="11"/>
  <c r="L103" i="11"/>
  <c r="J106" i="11"/>
  <c r="H109" i="11"/>
  <c r="L111" i="11"/>
  <c r="J114" i="11"/>
  <c r="H117" i="11"/>
  <c r="L119" i="11"/>
  <c r="J122" i="11"/>
  <c r="H125" i="11"/>
  <c r="L127" i="11"/>
  <c r="J130" i="11"/>
  <c r="H133" i="11"/>
  <c r="L135" i="11"/>
  <c r="J138" i="11"/>
  <c r="H141" i="11"/>
  <c r="L143" i="11"/>
  <c r="J146" i="11"/>
  <c r="H149" i="11"/>
  <c r="L151" i="11"/>
  <c r="J154" i="11"/>
  <c r="H157" i="11"/>
  <c r="L159" i="11"/>
  <c r="J162" i="11"/>
  <c r="H165" i="11"/>
  <c r="L167" i="11"/>
  <c r="J170" i="11"/>
  <c r="H173" i="11"/>
  <c r="L175" i="11"/>
  <c r="K74" i="11"/>
  <c r="I77" i="11"/>
  <c r="G80" i="11"/>
  <c r="K82" i="11"/>
  <c r="I85" i="11"/>
  <c r="G88" i="11"/>
  <c r="K90" i="11"/>
  <c r="I93" i="11"/>
  <c r="G96" i="11"/>
  <c r="K98" i="11"/>
  <c r="I101" i="11"/>
  <c r="G104" i="11"/>
  <c r="K106" i="11"/>
  <c r="I109" i="11"/>
  <c r="G112" i="11"/>
  <c r="K114" i="11"/>
  <c r="I117" i="11"/>
  <c r="G120" i="11"/>
  <c r="K122" i="11"/>
  <c r="I125" i="11"/>
  <c r="G128" i="11"/>
  <c r="K130" i="11"/>
  <c r="I133" i="11"/>
  <c r="G136" i="11"/>
  <c r="K138" i="11"/>
  <c r="I141" i="11"/>
  <c r="G144" i="11"/>
  <c r="K146" i="11"/>
  <c r="I149" i="11"/>
  <c r="G152" i="11"/>
  <c r="K154" i="11"/>
  <c r="I157" i="11"/>
  <c r="G160" i="11"/>
  <c r="K162" i="11"/>
  <c r="I165" i="11"/>
  <c r="G168" i="11"/>
  <c r="K170" i="11"/>
  <c r="I173" i="11"/>
  <c r="G176" i="11"/>
  <c r="L76" i="11"/>
  <c r="H82" i="11"/>
  <c r="J87" i="11"/>
  <c r="L92" i="11"/>
  <c r="H98" i="11"/>
  <c r="J103" i="11"/>
  <c r="H106" i="11"/>
  <c r="J111" i="11"/>
  <c r="L116" i="11"/>
  <c r="H122" i="11"/>
  <c r="J127" i="11"/>
  <c r="L132" i="11"/>
  <c r="H138" i="11"/>
  <c r="J143" i="11"/>
  <c r="L148" i="11"/>
  <c r="L156" i="11"/>
  <c r="H162" i="11"/>
  <c r="J167" i="11"/>
  <c r="J175" i="11"/>
  <c r="L74" i="11"/>
  <c r="J77" i="11"/>
  <c r="H80" i="11"/>
  <c r="L82" i="11"/>
  <c r="J85" i="11"/>
  <c r="H88" i="11"/>
  <c r="L90" i="11"/>
  <c r="J93" i="11"/>
  <c r="H96" i="11"/>
  <c r="L98" i="11"/>
  <c r="J101" i="11"/>
  <c r="H104" i="11"/>
  <c r="L106" i="11"/>
  <c r="J109" i="11"/>
  <c r="H112" i="11"/>
  <c r="L114" i="11"/>
  <c r="J117" i="11"/>
  <c r="H120" i="11"/>
  <c r="L122" i="11"/>
  <c r="J125" i="11"/>
  <c r="H128" i="11"/>
  <c r="L130" i="11"/>
  <c r="J133" i="11"/>
  <c r="H136" i="11"/>
  <c r="L138" i="11"/>
  <c r="J141" i="11"/>
  <c r="H144" i="11"/>
  <c r="L146" i="11"/>
  <c r="J149" i="11"/>
  <c r="H152" i="11"/>
  <c r="L154" i="11"/>
  <c r="J157" i="11"/>
  <c r="H160" i="11"/>
  <c r="L162" i="11"/>
  <c r="J165" i="11"/>
  <c r="H168" i="11"/>
  <c r="L170" i="11"/>
  <c r="J173" i="11"/>
  <c r="H176" i="11"/>
  <c r="G75" i="11"/>
  <c r="K77" i="11"/>
  <c r="I80" i="11"/>
  <c r="G83" i="11"/>
  <c r="K85" i="11"/>
  <c r="I88" i="11"/>
  <c r="G91" i="11"/>
  <c r="K93" i="11"/>
  <c r="I96" i="11"/>
  <c r="G99" i="11"/>
  <c r="K101" i="11"/>
  <c r="I104" i="11"/>
  <c r="G107" i="11"/>
  <c r="K109" i="11"/>
  <c r="I112" i="11"/>
  <c r="G115" i="11"/>
  <c r="K117" i="11"/>
  <c r="I120" i="11"/>
  <c r="G123" i="11"/>
  <c r="K125" i="11"/>
  <c r="I128" i="11"/>
  <c r="G131" i="11"/>
  <c r="K133" i="11"/>
  <c r="I136" i="11"/>
  <c r="G139" i="11"/>
  <c r="K141" i="11"/>
  <c r="I144" i="11"/>
  <c r="G147" i="11"/>
  <c r="K149" i="11"/>
  <c r="I152" i="11"/>
  <c r="G155" i="11"/>
  <c r="K157" i="11"/>
  <c r="I160" i="11"/>
  <c r="G163" i="11"/>
  <c r="K165" i="11"/>
  <c r="I168" i="11"/>
  <c r="G171" i="11"/>
  <c r="K173" i="11"/>
  <c r="I176" i="11"/>
  <c r="G6" i="2"/>
  <c r="G5" i="2" a="1"/>
  <c r="G5" i="2" s="1"/>
  <c r="H5" i="2"/>
  <c r="J206" i="2"/>
  <c r="J208" i="2"/>
  <c r="J209" i="2"/>
  <c r="J205" i="2"/>
  <c r="J189" i="2"/>
  <c r="J190" i="2"/>
  <c r="J192" i="2"/>
  <c r="J193" i="2"/>
  <c r="J191" i="2"/>
  <c r="J207" i="2"/>
  <c r="J194" i="2"/>
  <c r="J210" i="2"/>
  <c r="J211" i="2"/>
  <c r="J212" i="2"/>
  <c r="J506" i="2"/>
  <c r="J203" i="2"/>
  <c r="J204" i="2"/>
  <c r="S189" i="2"/>
  <c r="S194" i="2"/>
  <c r="S207" i="2"/>
  <c r="S193" i="2"/>
  <c r="S206" i="2"/>
  <c r="S211" i="2"/>
  <c r="S192" i="2"/>
  <c r="S205" i="2"/>
  <c r="S210" i="2"/>
  <c r="S208" i="2"/>
  <c r="S191" i="2"/>
  <c r="S204" i="2"/>
  <c r="S209" i="2"/>
  <c r="S190" i="2"/>
  <c r="H211" i="2"/>
  <c r="I211" i="2" s="1"/>
  <c r="H212" i="2"/>
  <c r="I212" i="2" s="1"/>
  <c r="H203" i="2"/>
  <c r="I203" i="2" s="1"/>
  <c r="H204" i="2"/>
  <c r="I204" i="2" s="1"/>
  <c r="H189" i="2"/>
  <c r="I189" i="2" s="1"/>
  <c r="H205" i="2"/>
  <c r="I205" i="2" s="1"/>
  <c r="H190" i="2"/>
  <c r="I190" i="2" s="1"/>
  <c r="H206" i="2"/>
  <c r="I206" i="2" s="1"/>
  <c r="H191" i="2"/>
  <c r="I191" i="2" s="1"/>
  <c r="H207" i="2"/>
  <c r="I207" i="2" s="1"/>
  <c r="H192" i="2"/>
  <c r="I192" i="2" s="1"/>
  <c r="H208" i="2"/>
  <c r="I208" i="2" s="1"/>
  <c r="H193" i="2"/>
  <c r="I193" i="2" s="1"/>
  <c r="H209" i="2"/>
  <c r="I209" i="2" s="1"/>
  <c r="H194" i="2"/>
  <c r="I194" i="2" s="1"/>
  <c r="H210" i="2"/>
  <c r="I210" i="2" s="1"/>
  <c r="P13" i="2"/>
  <c r="P12" i="2"/>
  <c r="H12" i="2" s="1"/>
  <c r="I12" i="2" s="1"/>
  <c r="P11" i="2"/>
  <c r="P10" i="2"/>
  <c r="H10" i="2" s="1"/>
  <c r="I10" i="2" s="1"/>
  <c r="P9" i="2"/>
  <c r="P8" i="2"/>
  <c r="P7" i="2"/>
  <c r="P6" i="2"/>
  <c r="P5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H26" i="2" s="1"/>
  <c r="I26" i="2" s="1"/>
  <c r="P27" i="2"/>
  <c r="H27" i="2" s="1"/>
  <c r="I27" i="2" s="1"/>
  <c r="P28" i="2"/>
  <c r="H28" i="2" s="1"/>
  <c r="I28" i="2" s="1"/>
  <c r="P29" i="2"/>
  <c r="P30" i="2"/>
  <c r="P31" i="2"/>
  <c r="P32" i="2"/>
  <c r="P33" i="2"/>
  <c r="P34" i="2"/>
  <c r="P35" i="2"/>
  <c r="P36" i="2"/>
  <c r="P37" i="2"/>
  <c r="P38" i="2"/>
  <c r="P39" i="2"/>
  <c r="H39" i="2" s="1"/>
  <c r="I39" i="2" s="1"/>
  <c r="P40" i="2"/>
  <c r="P41" i="2"/>
  <c r="P42" i="2"/>
  <c r="H42" i="2" s="1"/>
  <c r="I42" i="2" s="1"/>
  <c r="P43" i="2"/>
  <c r="J43" i="2" s="1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H57" i="2" s="1"/>
  <c r="I57" i="2" s="1"/>
  <c r="P58" i="2"/>
  <c r="H58" i="2" s="1"/>
  <c r="I58" i="2" s="1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H71" i="2" s="1"/>
  <c r="I71" i="2" s="1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H88" i="2" s="1"/>
  <c r="I88" i="2" s="1"/>
  <c r="P89" i="2"/>
  <c r="P90" i="2"/>
  <c r="P91" i="2"/>
  <c r="H91" i="2" s="1"/>
  <c r="I91" i="2" s="1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H120" i="2" s="1"/>
  <c r="I120" i="2" s="1"/>
  <c r="P121" i="2"/>
  <c r="H121" i="2" s="1"/>
  <c r="I121" i="2" s="1"/>
  <c r="P122" i="2"/>
  <c r="P123" i="2"/>
  <c r="H123" i="2" s="1"/>
  <c r="I123" i="2" s="1"/>
  <c r="P124" i="2"/>
  <c r="P125" i="2"/>
  <c r="P126" i="2"/>
  <c r="P127" i="2"/>
  <c r="J127" i="2" s="1"/>
  <c r="P128" i="2"/>
  <c r="P129" i="2"/>
  <c r="P130" i="2"/>
  <c r="P131" i="2"/>
  <c r="P132" i="2"/>
  <c r="P133" i="2"/>
  <c r="P134" i="2"/>
  <c r="P135" i="2"/>
  <c r="P136" i="2"/>
  <c r="P137" i="2"/>
  <c r="P138" i="2"/>
  <c r="P139" i="2"/>
  <c r="H139" i="2" s="1"/>
  <c r="I139" i="2" s="1"/>
  <c r="P140" i="2"/>
  <c r="H140" i="2" s="1"/>
  <c r="I140" i="2" s="1"/>
  <c r="P141" i="2"/>
  <c r="P142" i="2"/>
  <c r="P143" i="2"/>
  <c r="P144" i="2"/>
  <c r="P145" i="2"/>
  <c r="P146" i="2"/>
  <c r="P147" i="2"/>
  <c r="H147" i="2" s="1"/>
  <c r="I147" i="2" s="1"/>
  <c r="P148" i="2"/>
  <c r="P149" i="2"/>
  <c r="P150" i="2"/>
  <c r="P151" i="2"/>
  <c r="P152" i="2"/>
  <c r="P153" i="2"/>
  <c r="H153" i="2" s="1"/>
  <c r="I153" i="2" s="1"/>
  <c r="P154" i="2"/>
  <c r="P155" i="2"/>
  <c r="H155" i="2" s="1"/>
  <c r="I155" i="2" s="1"/>
  <c r="P156" i="2"/>
  <c r="P157" i="2"/>
  <c r="P158" i="2"/>
  <c r="P159" i="2"/>
  <c r="P160" i="2"/>
  <c r="H160" i="2" s="1"/>
  <c r="I160" i="2" s="1"/>
  <c r="P161" i="2"/>
  <c r="P162" i="2"/>
  <c r="P163" i="2"/>
  <c r="P164" i="2"/>
  <c r="P165" i="2"/>
  <c r="P166" i="2"/>
  <c r="P167" i="2"/>
  <c r="P168" i="2"/>
  <c r="H168" i="2" s="1"/>
  <c r="I168" i="2" s="1"/>
  <c r="P169" i="2"/>
  <c r="H169" i="2" s="1"/>
  <c r="I169" i="2" s="1"/>
  <c r="P170" i="2"/>
  <c r="H170" i="2" s="1"/>
  <c r="I170" i="2" s="1"/>
  <c r="P171" i="2"/>
  <c r="H171" i="2" s="1"/>
  <c r="I171" i="2" s="1"/>
  <c r="P172" i="2"/>
  <c r="P173" i="2"/>
  <c r="P174" i="2"/>
  <c r="P175" i="2"/>
  <c r="P176" i="2"/>
  <c r="P177" i="2"/>
  <c r="P178" i="2"/>
  <c r="P179" i="2"/>
  <c r="H179" i="2" s="1"/>
  <c r="I179" i="2" s="1"/>
  <c r="P180" i="2"/>
  <c r="P181" i="2"/>
  <c r="J181" i="2" s="1"/>
  <c r="P182" i="2"/>
  <c r="J182" i="2" s="1"/>
  <c r="P183" i="2"/>
  <c r="J183" i="2" s="1"/>
  <c r="P184" i="2"/>
  <c r="J184" i="2" s="1"/>
  <c r="P185" i="2"/>
  <c r="J185" i="2" s="1"/>
  <c r="P186" i="2"/>
  <c r="J186" i="2" s="1"/>
  <c r="P187" i="2"/>
  <c r="J187" i="2" s="1"/>
  <c r="P188" i="2"/>
  <c r="J188" i="2" s="1"/>
  <c r="P195" i="2"/>
  <c r="J195" i="2" s="1"/>
  <c r="P196" i="2"/>
  <c r="J196" i="2" s="1"/>
  <c r="P197" i="2"/>
  <c r="J197" i="2" s="1"/>
  <c r="P198" i="2"/>
  <c r="J198" i="2" s="1"/>
  <c r="P199" i="2"/>
  <c r="J199" i="2" s="1"/>
  <c r="P200" i="2"/>
  <c r="J200" i="2" s="1"/>
  <c r="P201" i="2"/>
  <c r="J201" i="2" s="1"/>
  <c r="P202" i="2"/>
  <c r="J202" i="2" s="1"/>
  <c r="P213" i="2"/>
  <c r="H213" i="2" s="1"/>
  <c r="I213" i="2" s="1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H234" i="2" s="1"/>
  <c r="I234" i="2" s="1"/>
  <c r="P235" i="2"/>
  <c r="P236" i="2"/>
  <c r="H236" i="2" s="1"/>
  <c r="I236" i="2" s="1"/>
  <c r="P237" i="2"/>
  <c r="P238" i="2"/>
  <c r="P239" i="2"/>
  <c r="P240" i="2"/>
  <c r="P241" i="2"/>
  <c r="H241" i="2" s="1"/>
  <c r="I241" i="2" s="1"/>
  <c r="P242" i="2"/>
  <c r="P243" i="2"/>
  <c r="P244" i="2"/>
  <c r="P245" i="2"/>
  <c r="P246" i="2"/>
  <c r="P247" i="2"/>
  <c r="P248" i="2"/>
  <c r="P249" i="2"/>
  <c r="P250" i="2"/>
  <c r="P251" i="2"/>
  <c r="P252" i="2"/>
  <c r="H252" i="2" s="1"/>
  <c r="I252" i="2" s="1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H266" i="2" s="1"/>
  <c r="I266" i="2" s="1"/>
  <c r="P267" i="2"/>
  <c r="P268" i="2"/>
  <c r="H268" i="2" s="1"/>
  <c r="I268" i="2" s="1"/>
  <c r="P269" i="2"/>
  <c r="P270" i="2"/>
  <c r="P271" i="2"/>
  <c r="P272" i="2"/>
  <c r="J272" i="2" s="1"/>
  <c r="P273" i="2"/>
  <c r="P274" i="2"/>
  <c r="P275" i="2"/>
  <c r="P276" i="2"/>
  <c r="H276" i="2" s="1"/>
  <c r="I276" i="2" s="1"/>
  <c r="P277" i="2"/>
  <c r="H277" i="2" s="1"/>
  <c r="I277" i="2" s="1"/>
  <c r="P278" i="2"/>
  <c r="H278" i="2" s="1"/>
  <c r="I278" i="2" s="1"/>
  <c r="P279" i="2"/>
  <c r="H279" i="2" s="1"/>
  <c r="I279" i="2" s="1"/>
  <c r="P280" i="2"/>
  <c r="P281" i="2"/>
  <c r="P282" i="2"/>
  <c r="H282" i="2" s="1"/>
  <c r="I282" i="2" s="1"/>
  <c r="P283" i="2"/>
  <c r="H283" i="2" s="1"/>
  <c r="I283" i="2" s="1"/>
  <c r="P284" i="2"/>
  <c r="H284" i="2" s="1"/>
  <c r="I284" i="2" s="1"/>
  <c r="P285" i="2"/>
  <c r="P286" i="2"/>
  <c r="P287" i="2"/>
  <c r="P288" i="2"/>
  <c r="P289" i="2"/>
  <c r="P290" i="2"/>
  <c r="P291" i="2"/>
  <c r="P292" i="2"/>
  <c r="P293" i="2"/>
  <c r="P294" i="2"/>
  <c r="H294" i="2" s="1"/>
  <c r="I294" i="2" s="1"/>
  <c r="P295" i="2"/>
  <c r="P296" i="2"/>
  <c r="P297" i="2"/>
  <c r="P298" i="2"/>
  <c r="H298" i="2" s="1"/>
  <c r="I298" i="2" s="1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H313" i="2" s="1"/>
  <c r="I313" i="2" s="1"/>
  <c r="P314" i="2"/>
  <c r="H314" i="2" s="1"/>
  <c r="I314" i="2" s="1"/>
  <c r="P315" i="2"/>
  <c r="P316" i="2"/>
  <c r="P317" i="2"/>
  <c r="P318" i="2"/>
  <c r="P319" i="2"/>
  <c r="P320" i="2"/>
  <c r="P321" i="2"/>
  <c r="H321" i="2" s="1"/>
  <c r="I321" i="2" s="1"/>
  <c r="P322" i="2"/>
  <c r="H322" i="2" s="1"/>
  <c r="I322" i="2" s="1"/>
  <c r="P323" i="2"/>
  <c r="P324" i="2"/>
  <c r="P325" i="2"/>
  <c r="P326" i="2"/>
  <c r="H326" i="2" s="1"/>
  <c r="I326" i="2" s="1"/>
  <c r="P327" i="2"/>
  <c r="P328" i="2"/>
  <c r="P329" i="2"/>
  <c r="P330" i="2"/>
  <c r="P331" i="2"/>
  <c r="P332" i="2"/>
  <c r="P333" i="2"/>
  <c r="P334" i="2"/>
  <c r="P335" i="2"/>
  <c r="P336" i="2"/>
  <c r="P337" i="2"/>
  <c r="P338" i="2"/>
  <c r="H338" i="2" s="1"/>
  <c r="I338" i="2" s="1"/>
  <c r="P339" i="2"/>
  <c r="P340" i="2"/>
  <c r="P341" i="2"/>
  <c r="P342" i="2"/>
  <c r="H342" i="2" s="1"/>
  <c r="I342" i="2" s="1"/>
  <c r="P343" i="2"/>
  <c r="P344" i="2"/>
  <c r="P345" i="2"/>
  <c r="P346" i="2"/>
  <c r="P347" i="2"/>
  <c r="H347" i="2" s="1"/>
  <c r="I347" i="2" s="1"/>
  <c r="P348" i="2"/>
  <c r="P349" i="2"/>
  <c r="P350" i="2"/>
  <c r="P351" i="2"/>
  <c r="P352" i="2"/>
  <c r="H352" i="2" s="1"/>
  <c r="I352" i="2" s="1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H377" i="2" s="1"/>
  <c r="I377" i="2" s="1"/>
  <c r="P378" i="2"/>
  <c r="P379" i="2"/>
  <c r="H379" i="2" s="1"/>
  <c r="I379" i="2" s="1"/>
  <c r="P380" i="2"/>
  <c r="P381" i="2"/>
  <c r="P382" i="2"/>
  <c r="P383" i="2"/>
  <c r="P384" i="2"/>
  <c r="P385" i="2"/>
  <c r="J385" i="2" s="1"/>
  <c r="P386" i="2"/>
  <c r="P387" i="2"/>
  <c r="P388" i="2"/>
  <c r="P389" i="2"/>
  <c r="P390" i="2"/>
  <c r="H390" i="2" s="1"/>
  <c r="I390" i="2" s="1"/>
  <c r="P391" i="2"/>
  <c r="P392" i="2"/>
  <c r="P393" i="2"/>
  <c r="P394" i="2"/>
  <c r="P395" i="2"/>
  <c r="P396" i="2"/>
  <c r="P397" i="2"/>
  <c r="P398" i="2"/>
  <c r="P399" i="2"/>
  <c r="P400" i="2"/>
  <c r="P401" i="2"/>
  <c r="H401" i="2" s="1"/>
  <c r="I401" i="2" s="1"/>
  <c r="P402" i="2"/>
  <c r="P403" i="2"/>
  <c r="P404" i="2"/>
  <c r="H404" i="2" s="1"/>
  <c r="I404" i="2" s="1"/>
  <c r="P405" i="2"/>
  <c r="P406" i="2"/>
  <c r="P407" i="2"/>
  <c r="H407" i="2" s="1"/>
  <c r="I407" i="2" s="1"/>
  <c r="P408" i="2"/>
  <c r="H408" i="2" s="1"/>
  <c r="I408" i="2" s="1"/>
  <c r="P409" i="2"/>
  <c r="P410" i="2"/>
  <c r="P411" i="2"/>
  <c r="P412" i="2"/>
  <c r="P413" i="2"/>
  <c r="P414" i="2"/>
  <c r="P415" i="2"/>
  <c r="P416" i="2"/>
  <c r="H416" i="2" s="1"/>
  <c r="I416" i="2" s="1"/>
  <c r="P417" i="2"/>
  <c r="H417" i="2" s="1"/>
  <c r="I417" i="2" s="1"/>
  <c r="P418" i="2"/>
  <c r="P419" i="2"/>
  <c r="P420" i="2"/>
  <c r="H420" i="2" s="1"/>
  <c r="I420" i="2" s="1"/>
  <c r="P421" i="2"/>
  <c r="P422" i="2"/>
  <c r="P423" i="2"/>
  <c r="P424" i="2"/>
  <c r="H424" i="2" s="1"/>
  <c r="I424" i="2" s="1"/>
  <c r="P425" i="2"/>
  <c r="P426" i="2"/>
  <c r="P427" i="2"/>
  <c r="P428" i="2"/>
  <c r="P429" i="2"/>
  <c r="P430" i="2"/>
  <c r="P431" i="2"/>
  <c r="H431" i="2" s="1"/>
  <c r="I431" i="2" s="1"/>
  <c r="P432" i="2"/>
  <c r="P433" i="2"/>
  <c r="P434" i="2"/>
  <c r="P435" i="2"/>
  <c r="H435" i="2" s="1"/>
  <c r="I435" i="2" s="1"/>
  <c r="P436" i="2"/>
  <c r="P437" i="2"/>
  <c r="H437" i="2" s="1"/>
  <c r="I437" i="2" s="1"/>
  <c r="P438" i="2"/>
  <c r="P439" i="2"/>
  <c r="P440" i="2"/>
  <c r="P441" i="2"/>
  <c r="P442" i="2"/>
  <c r="P443" i="2"/>
  <c r="P444" i="2"/>
  <c r="P445" i="2"/>
  <c r="P446" i="2"/>
  <c r="P447" i="2"/>
  <c r="P448" i="2"/>
  <c r="P449" i="2"/>
  <c r="P450" i="2"/>
  <c r="P451" i="2"/>
  <c r="H451" i="2" s="1"/>
  <c r="I451" i="2" s="1"/>
  <c r="P452" i="2"/>
  <c r="H452" i="2" s="1"/>
  <c r="I452" i="2" s="1"/>
  <c r="P453" i="2"/>
  <c r="P454" i="2"/>
  <c r="P455" i="2"/>
  <c r="P456" i="2"/>
  <c r="H456" i="2" s="1"/>
  <c r="I456" i="2" s="1"/>
  <c r="P457" i="2"/>
  <c r="P458" i="2"/>
  <c r="P459" i="2"/>
  <c r="H459" i="2" s="1"/>
  <c r="I459" i="2" s="1"/>
  <c r="P460" i="2"/>
  <c r="P461" i="2"/>
  <c r="J461" i="2" s="1"/>
  <c r="P462" i="2"/>
  <c r="P463" i="2"/>
  <c r="P464" i="2"/>
  <c r="P465" i="2"/>
  <c r="H465" i="2" s="1"/>
  <c r="I465" i="2" s="1"/>
  <c r="P466" i="2"/>
  <c r="P467" i="2"/>
  <c r="H467" i="2" s="1"/>
  <c r="I467" i="2" s="1"/>
  <c r="P468" i="2"/>
  <c r="P469" i="2"/>
  <c r="P470" i="2"/>
  <c r="P471" i="2"/>
  <c r="H471" i="2" s="1"/>
  <c r="I471" i="2" s="1"/>
  <c r="P472" i="2"/>
  <c r="P473" i="2"/>
  <c r="P474" i="2"/>
  <c r="P475" i="2"/>
  <c r="H475" i="2" s="1"/>
  <c r="I475" i="2" s="1"/>
  <c r="P476" i="2"/>
  <c r="P477" i="2"/>
  <c r="P478" i="2"/>
  <c r="P479" i="2"/>
  <c r="P480" i="2"/>
  <c r="P481" i="2"/>
  <c r="P482" i="2"/>
  <c r="P483" i="2"/>
  <c r="H483" i="2" s="1"/>
  <c r="I483" i="2" s="1"/>
  <c r="P484" i="2"/>
  <c r="J484" i="2" s="1"/>
  <c r="P485" i="2"/>
  <c r="P486" i="2"/>
  <c r="P487" i="2"/>
  <c r="P488" i="2"/>
  <c r="H488" i="2" s="1"/>
  <c r="I488" i="2" s="1"/>
  <c r="P489" i="2"/>
  <c r="P490" i="2"/>
  <c r="P491" i="2"/>
  <c r="P492" i="2"/>
  <c r="P493" i="2"/>
  <c r="P494" i="2"/>
  <c r="P495" i="2"/>
  <c r="P496" i="2"/>
  <c r="P497" i="2"/>
  <c r="P498" i="2"/>
  <c r="P499" i="2"/>
  <c r="P500" i="2"/>
  <c r="P501" i="2"/>
  <c r="P502" i="2"/>
  <c r="P503" i="2"/>
  <c r="P504" i="2"/>
  <c r="P505" i="2"/>
  <c r="P506" i="2"/>
  <c r="H506" i="2" s="1"/>
  <c r="I506" i="2" s="1"/>
  <c r="P507" i="2"/>
  <c r="H507" i="2" s="1"/>
  <c r="I507" i="2" s="1"/>
  <c r="P508" i="2"/>
  <c r="P509" i="2"/>
  <c r="P510" i="2"/>
  <c r="P511" i="2"/>
  <c r="P512" i="2"/>
  <c r="P513" i="2"/>
  <c r="P514" i="2"/>
  <c r="P515" i="2"/>
  <c r="H515" i="2" s="1"/>
  <c r="I515" i="2" s="1"/>
  <c r="P516" i="2"/>
  <c r="H516" i="2" s="1"/>
  <c r="I516" i="2" s="1"/>
  <c r="P517" i="2"/>
  <c r="P518" i="2"/>
  <c r="H518" i="2" s="1"/>
  <c r="I518" i="2" s="1"/>
  <c r="P519" i="2"/>
  <c r="P520" i="2"/>
  <c r="P521" i="2"/>
  <c r="P522" i="2"/>
  <c r="H522" i="2" s="1"/>
  <c r="I522" i="2" s="1"/>
  <c r="P523" i="2"/>
  <c r="P524" i="2"/>
  <c r="P525" i="2"/>
  <c r="P526" i="2"/>
  <c r="P527" i="2"/>
  <c r="P528" i="2"/>
  <c r="H528" i="2" s="1"/>
  <c r="I528" i="2" s="1"/>
  <c r="P529" i="2"/>
  <c r="H529" i="2" s="1"/>
  <c r="I529" i="2" s="1"/>
  <c r="P530" i="2"/>
  <c r="H530" i="2" s="1"/>
  <c r="I530" i="2" s="1"/>
  <c r="P531" i="2"/>
  <c r="P532" i="2"/>
  <c r="J532" i="2" s="1"/>
  <c r="P533" i="2"/>
  <c r="P534" i="2"/>
  <c r="H534" i="2" s="1"/>
  <c r="I534" i="2" s="1"/>
  <c r="P535" i="2"/>
  <c r="P536" i="2"/>
  <c r="P537" i="2"/>
  <c r="P538" i="2"/>
  <c r="P539" i="2"/>
  <c r="P540" i="2"/>
  <c r="P541" i="2"/>
  <c r="H541" i="2" s="1"/>
  <c r="I541" i="2" s="1"/>
  <c r="P542" i="2"/>
  <c r="P543" i="2"/>
  <c r="P544" i="2"/>
  <c r="P545" i="2"/>
  <c r="P546" i="2"/>
  <c r="P547" i="2"/>
  <c r="P548" i="2"/>
  <c r="J548" i="2" s="1"/>
  <c r="P549" i="2"/>
  <c r="H549" i="2" s="1"/>
  <c r="I549" i="2" s="1"/>
  <c r="P550" i="2"/>
  <c r="P551" i="2"/>
  <c r="P552" i="2"/>
  <c r="P553" i="2"/>
  <c r="P554" i="2"/>
  <c r="H554" i="2" s="1"/>
  <c r="I554" i="2" s="1"/>
  <c r="P555" i="2"/>
  <c r="P556" i="2"/>
  <c r="P557" i="2"/>
  <c r="P558" i="2"/>
  <c r="P559" i="2"/>
  <c r="P560" i="2"/>
  <c r="P561" i="2"/>
  <c r="P562" i="2"/>
  <c r="H562" i="2" s="1"/>
  <c r="I562" i="2" s="1"/>
  <c r="P563" i="2"/>
  <c r="P564" i="2"/>
  <c r="P565" i="2"/>
  <c r="H565" i="2" s="1"/>
  <c r="I565" i="2" s="1"/>
  <c r="P566" i="2"/>
  <c r="H566" i="2" s="1"/>
  <c r="I566" i="2" s="1"/>
  <c r="P567" i="2"/>
  <c r="P568" i="2"/>
  <c r="P569" i="2"/>
  <c r="P570" i="2"/>
  <c r="P571" i="2"/>
  <c r="H571" i="2" s="1"/>
  <c r="I571" i="2" s="1"/>
  <c r="P572" i="2"/>
  <c r="P573" i="2"/>
  <c r="P574" i="2"/>
  <c r="P575" i="2"/>
  <c r="P576" i="2"/>
  <c r="P577" i="2"/>
  <c r="P578" i="2"/>
  <c r="H578" i="2" s="1"/>
  <c r="I578" i="2" s="1"/>
  <c r="P579" i="2"/>
  <c r="H579" i="2" s="1"/>
  <c r="I579" i="2" s="1"/>
  <c r="P580" i="2"/>
  <c r="P581" i="2"/>
  <c r="P582" i="2"/>
  <c r="P583" i="2"/>
  <c r="H583" i="2" s="1"/>
  <c r="I583" i="2" s="1"/>
  <c r="P584" i="2"/>
  <c r="P585" i="2"/>
  <c r="P586" i="2"/>
  <c r="H586" i="2" s="1"/>
  <c r="I586" i="2" s="1"/>
  <c r="P587" i="2"/>
  <c r="P588" i="2"/>
  <c r="P589" i="2"/>
  <c r="H589" i="2" s="1"/>
  <c r="I589" i="2" s="1"/>
  <c r="P590" i="2"/>
  <c r="P591" i="2"/>
  <c r="P592" i="2"/>
  <c r="P593" i="2"/>
  <c r="P594" i="2"/>
  <c r="H594" i="2" s="1"/>
  <c r="I594" i="2" s="1"/>
  <c r="P595" i="2"/>
  <c r="P596" i="2"/>
  <c r="P597" i="2"/>
  <c r="H597" i="2" s="1"/>
  <c r="I597" i="2" s="1"/>
  <c r="P598" i="2"/>
  <c r="H598" i="2" s="1"/>
  <c r="I598" i="2" s="1"/>
  <c r="P599" i="2"/>
  <c r="H599" i="2" s="1"/>
  <c r="I599" i="2" s="1"/>
  <c r="P600" i="2"/>
  <c r="P601" i="2"/>
  <c r="H601" i="2" s="1"/>
  <c r="I601" i="2" s="1"/>
  <c r="P602" i="2"/>
  <c r="P603" i="2"/>
  <c r="P604" i="2"/>
  <c r="H604" i="2" s="1"/>
  <c r="I604" i="2" s="1"/>
  <c r="P605" i="2"/>
  <c r="P606" i="2"/>
  <c r="H606" i="2" s="1"/>
  <c r="I606" i="2" s="1"/>
  <c r="P607" i="2"/>
  <c r="P608" i="2"/>
  <c r="P609" i="2"/>
  <c r="H609" i="2" s="1"/>
  <c r="I609" i="2" s="1"/>
  <c r="P610" i="2"/>
  <c r="P611" i="2"/>
  <c r="P612" i="2"/>
  <c r="P613" i="2"/>
  <c r="P614" i="2"/>
  <c r="P615" i="2"/>
  <c r="P616" i="2"/>
  <c r="P617" i="2"/>
  <c r="H617" i="2" s="1"/>
  <c r="I617" i="2" s="1"/>
  <c r="P618" i="2"/>
  <c r="P619" i="2"/>
  <c r="P620" i="2"/>
  <c r="H620" i="2" s="1"/>
  <c r="I620" i="2" s="1"/>
  <c r="P621" i="2"/>
  <c r="P622" i="2"/>
  <c r="H622" i="2" s="1"/>
  <c r="I622" i="2" s="1"/>
  <c r="P623" i="2"/>
  <c r="P624" i="2"/>
  <c r="P625" i="2"/>
  <c r="P626" i="2"/>
  <c r="P627" i="2"/>
  <c r="P628" i="2"/>
  <c r="H628" i="2" s="1"/>
  <c r="I628" i="2" s="1"/>
  <c r="P629" i="2"/>
  <c r="H629" i="2" s="1"/>
  <c r="I629" i="2" s="1"/>
  <c r="P630" i="2"/>
  <c r="P631" i="2"/>
  <c r="P632" i="2"/>
  <c r="P633" i="2"/>
  <c r="P634" i="2"/>
  <c r="P635" i="2"/>
  <c r="P636" i="2"/>
  <c r="P637" i="2"/>
  <c r="P638" i="2"/>
  <c r="P639" i="2"/>
  <c r="P640" i="2"/>
  <c r="P641" i="2"/>
  <c r="P642" i="2"/>
  <c r="P643" i="2"/>
  <c r="P644" i="2"/>
  <c r="H644" i="2" s="1"/>
  <c r="I644" i="2" s="1"/>
  <c r="P645" i="2"/>
  <c r="P646" i="2"/>
  <c r="P647" i="2"/>
  <c r="P648" i="2"/>
  <c r="P649" i="2"/>
  <c r="H649" i="2" s="1"/>
  <c r="I649" i="2" s="1"/>
  <c r="P650" i="2"/>
  <c r="P651" i="2"/>
  <c r="P652" i="2"/>
  <c r="H652" i="2" s="1"/>
  <c r="I652" i="2" s="1"/>
  <c r="P653" i="2"/>
  <c r="P654" i="2"/>
  <c r="H654" i="2" s="1"/>
  <c r="I654" i="2" s="1"/>
  <c r="P655" i="2"/>
  <c r="P656" i="2"/>
  <c r="P657" i="2"/>
  <c r="P658" i="2"/>
  <c r="P659" i="2"/>
  <c r="P660" i="2"/>
  <c r="H660" i="2" s="1"/>
  <c r="I660" i="2" s="1"/>
  <c r="P661" i="2"/>
  <c r="P662" i="2"/>
  <c r="H662" i="2" s="1"/>
  <c r="I662" i="2" s="1"/>
  <c r="P663" i="2"/>
  <c r="H663" i="2" s="1"/>
  <c r="I663" i="2" s="1"/>
  <c r="P664" i="2"/>
  <c r="P665" i="2"/>
  <c r="P666" i="2"/>
  <c r="P667" i="2"/>
  <c r="P668" i="2"/>
  <c r="P669" i="2"/>
  <c r="P670" i="2"/>
  <c r="P671" i="2"/>
  <c r="P672" i="2"/>
  <c r="P673" i="2"/>
  <c r="P674" i="2"/>
  <c r="P675" i="2"/>
  <c r="P676" i="2"/>
  <c r="H676" i="2" s="1"/>
  <c r="I676" i="2" s="1"/>
  <c r="P677" i="2"/>
  <c r="P678" i="2"/>
  <c r="P679" i="2"/>
  <c r="P680" i="2"/>
  <c r="P681" i="2"/>
  <c r="H681" i="2" s="1"/>
  <c r="I681" i="2" s="1"/>
  <c r="P682" i="2"/>
  <c r="P683" i="2"/>
  <c r="P684" i="2"/>
  <c r="H684" i="2" s="1"/>
  <c r="I684" i="2" s="1"/>
  <c r="P685" i="2"/>
  <c r="P686" i="2"/>
  <c r="P687" i="2"/>
  <c r="P688" i="2"/>
  <c r="H688" i="2" s="1"/>
  <c r="I688" i="2" s="1"/>
  <c r="P689" i="2"/>
  <c r="P690" i="2"/>
  <c r="H690" i="2" s="1"/>
  <c r="I690" i="2" s="1"/>
  <c r="P691" i="2"/>
  <c r="H691" i="2" s="1"/>
  <c r="I691" i="2" s="1"/>
  <c r="P692" i="2"/>
  <c r="P693" i="2"/>
  <c r="H693" i="2" s="1"/>
  <c r="I693" i="2" s="1"/>
  <c r="P694" i="2"/>
  <c r="P695" i="2"/>
  <c r="H695" i="2" s="1"/>
  <c r="I695" i="2" s="1"/>
  <c r="P696" i="2"/>
  <c r="H696" i="2" s="1"/>
  <c r="I696" i="2" s="1"/>
  <c r="P697" i="2"/>
  <c r="P698" i="2"/>
  <c r="P699" i="2"/>
  <c r="P700" i="2"/>
  <c r="P701" i="2"/>
  <c r="P702" i="2"/>
  <c r="P703" i="2"/>
  <c r="P704" i="2"/>
  <c r="P705" i="2"/>
  <c r="P706" i="2"/>
  <c r="H706" i="2" s="1"/>
  <c r="I706" i="2" s="1"/>
  <c r="P707" i="2"/>
  <c r="H707" i="2" s="1"/>
  <c r="I707" i="2" s="1"/>
  <c r="P708" i="2"/>
  <c r="H708" i="2" s="1"/>
  <c r="I708" i="2" s="1"/>
  <c r="P709" i="2"/>
  <c r="P710" i="2"/>
  <c r="P711" i="2"/>
  <c r="P712" i="2"/>
  <c r="H712" i="2" s="1"/>
  <c r="I712" i="2" s="1"/>
  <c r="P713" i="2"/>
  <c r="P714" i="2"/>
  <c r="P715" i="2"/>
  <c r="P716" i="2"/>
  <c r="P717" i="2"/>
  <c r="P718" i="2"/>
  <c r="P719" i="2"/>
  <c r="P720" i="2"/>
  <c r="P721" i="2"/>
  <c r="P722" i="2"/>
  <c r="H722" i="2" s="1"/>
  <c r="I722" i="2" s="1"/>
  <c r="P723" i="2"/>
  <c r="H723" i="2" s="1"/>
  <c r="I723" i="2" s="1"/>
  <c r="P724" i="2"/>
  <c r="P725" i="2"/>
  <c r="P726" i="2"/>
  <c r="P727" i="2"/>
  <c r="P728" i="2"/>
  <c r="P729" i="2"/>
  <c r="P730" i="2"/>
  <c r="P731" i="2"/>
  <c r="P732" i="2"/>
  <c r="P733" i="2"/>
  <c r="P734" i="2"/>
  <c r="P735" i="2"/>
  <c r="P736" i="2"/>
  <c r="P737" i="2"/>
  <c r="P738" i="2"/>
  <c r="P739" i="2"/>
  <c r="H739" i="2" s="1"/>
  <c r="I739" i="2" s="1"/>
  <c r="P740" i="2"/>
  <c r="P741" i="2"/>
  <c r="P742" i="2"/>
  <c r="P743" i="2"/>
  <c r="P744" i="2"/>
  <c r="H744" i="2" s="1"/>
  <c r="I744" i="2" s="1"/>
  <c r="P745" i="2"/>
  <c r="P746" i="2"/>
  <c r="P747" i="2"/>
  <c r="P748" i="2"/>
  <c r="P749" i="2"/>
  <c r="P750" i="2"/>
  <c r="P751" i="2"/>
  <c r="H751" i="2" s="1"/>
  <c r="I751" i="2" s="1"/>
  <c r="P752" i="2"/>
  <c r="P753" i="2"/>
  <c r="H753" i="2" s="1"/>
  <c r="I753" i="2" s="1"/>
  <c r="P754" i="2"/>
  <c r="P755" i="2"/>
  <c r="P756" i="2"/>
  <c r="P757" i="2"/>
  <c r="P758" i="2"/>
  <c r="P759" i="2"/>
  <c r="P760" i="2"/>
  <c r="P761" i="2"/>
  <c r="P762" i="2"/>
  <c r="P763" i="2"/>
  <c r="P764" i="2"/>
  <c r="P765" i="2"/>
  <c r="P766" i="2"/>
  <c r="P767" i="2"/>
  <c r="H767" i="2" s="1"/>
  <c r="I767" i="2" s="1"/>
  <c r="P768" i="2"/>
  <c r="P769" i="2"/>
  <c r="P770" i="2"/>
  <c r="H770" i="2" s="1"/>
  <c r="I770" i="2" s="1"/>
  <c r="P771" i="2"/>
  <c r="H771" i="2" s="1"/>
  <c r="I771" i="2" s="1"/>
  <c r="P772" i="2"/>
  <c r="H772" i="2" s="1"/>
  <c r="I772" i="2" s="1"/>
  <c r="P773" i="2"/>
  <c r="P774" i="2"/>
  <c r="P775" i="2"/>
  <c r="P776" i="2"/>
  <c r="H776" i="2" s="1"/>
  <c r="I776" i="2" s="1"/>
  <c r="P777" i="2"/>
  <c r="P778" i="2"/>
  <c r="P779" i="2"/>
  <c r="P780" i="2"/>
  <c r="P781" i="2"/>
  <c r="P782" i="2"/>
  <c r="P783" i="2"/>
  <c r="P784" i="2"/>
  <c r="P785" i="2"/>
  <c r="P786" i="2"/>
  <c r="P787" i="2"/>
  <c r="P788" i="2"/>
  <c r="P789" i="2"/>
  <c r="P790" i="2"/>
  <c r="H790" i="2" s="1"/>
  <c r="I790" i="2" s="1"/>
  <c r="P791" i="2"/>
  <c r="P792" i="2"/>
  <c r="P793" i="2"/>
  <c r="P794" i="2"/>
  <c r="P795" i="2"/>
  <c r="P796" i="2"/>
  <c r="P797" i="2"/>
  <c r="P798" i="2"/>
  <c r="P799" i="2"/>
  <c r="H799" i="2" s="1"/>
  <c r="I799" i="2" s="1"/>
  <c r="P800" i="2"/>
  <c r="P801" i="2"/>
  <c r="P802" i="2"/>
  <c r="P803" i="2"/>
  <c r="P804" i="2"/>
  <c r="P805" i="2"/>
  <c r="H805" i="2" s="1"/>
  <c r="I805" i="2" s="1"/>
  <c r="P806" i="2"/>
  <c r="H806" i="2" s="1"/>
  <c r="I806" i="2" s="1"/>
  <c r="P807" i="2"/>
  <c r="P808" i="2"/>
  <c r="P809" i="2"/>
  <c r="P810" i="2"/>
  <c r="H810" i="2" s="1"/>
  <c r="I810" i="2" s="1"/>
  <c r="P811" i="2"/>
  <c r="P812" i="2"/>
  <c r="P813" i="2"/>
  <c r="P814" i="2"/>
  <c r="P815" i="2"/>
  <c r="P816" i="2"/>
  <c r="P817" i="2"/>
  <c r="P818" i="2"/>
  <c r="P819" i="2"/>
  <c r="P820" i="2"/>
  <c r="P821" i="2"/>
  <c r="H821" i="2" s="1"/>
  <c r="I821" i="2" s="1"/>
  <c r="P822" i="2"/>
  <c r="P823" i="2"/>
  <c r="P824" i="2"/>
  <c r="P825" i="2"/>
  <c r="P826" i="2"/>
  <c r="H826" i="2" s="1"/>
  <c r="I826" i="2" s="1"/>
  <c r="P827" i="2"/>
  <c r="H827" i="2" s="1"/>
  <c r="I827" i="2" s="1"/>
  <c r="P828" i="2"/>
  <c r="P829" i="2"/>
  <c r="P830" i="2"/>
  <c r="P831" i="2"/>
  <c r="P832" i="2"/>
  <c r="P833" i="2"/>
  <c r="P834" i="2"/>
  <c r="P835" i="2"/>
  <c r="H835" i="2" s="1"/>
  <c r="I835" i="2" s="1"/>
  <c r="P836" i="2"/>
  <c r="P837" i="2"/>
  <c r="P838" i="2"/>
  <c r="H838" i="2" s="1"/>
  <c r="I838" i="2" s="1"/>
  <c r="P839" i="2"/>
  <c r="P840" i="2"/>
  <c r="P841" i="2"/>
  <c r="P842" i="2"/>
  <c r="P843" i="2"/>
  <c r="H843" i="2" s="1"/>
  <c r="I843" i="2" s="1"/>
  <c r="P844" i="2"/>
  <c r="P845" i="2"/>
  <c r="H845" i="2" s="1"/>
  <c r="I845" i="2" s="1"/>
  <c r="P846" i="2"/>
  <c r="P847" i="2"/>
  <c r="P848" i="2"/>
  <c r="P849" i="2"/>
  <c r="P850" i="2"/>
  <c r="P851" i="2"/>
  <c r="P852" i="2"/>
  <c r="P853" i="2"/>
  <c r="H853" i="2" s="1"/>
  <c r="I853" i="2" s="1"/>
  <c r="P854" i="2"/>
  <c r="P855" i="2"/>
  <c r="P856" i="2"/>
  <c r="P857" i="2"/>
  <c r="P858" i="2"/>
  <c r="H858" i="2" s="1"/>
  <c r="I858" i="2" s="1"/>
  <c r="P859" i="2"/>
  <c r="P860" i="2"/>
  <c r="P861" i="2"/>
  <c r="P862" i="2"/>
  <c r="P863" i="2"/>
  <c r="P864" i="2"/>
  <c r="P865" i="2"/>
  <c r="P866" i="2"/>
  <c r="H866" i="2" s="1"/>
  <c r="I866" i="2" s="1"/>
  <c r="P867" i="2"/>
  <c r="P868" i="2"/>
  <c r="P869" i="2"/>
  <c r="P870" i="2"/>
  <c r="H870" i="2" s="1"/>
  <c r="I870" i="2" s="1"/>
  <c r="P871" i="2"/>
  <c r="P872" i="2"/>
  <c r="P873" i="2"/>
  <c r="P874" i="2"/>
  <c r="P875" i="2"/>
  <c r="P876" i="2"/>
  <c r="P877" i="2"/>
  <c r="P878" i="2"/>
  <c r="P879" i="2"/>
  <c r="P880" i="2"/>
  <c r="P881" i="2"/>
  <c r="H881" i="2" s="1"/>
  <c r="I881" i="2" s="1"/>
  <c r="P882" i="2"/>
  <c r="P883" i="2"/>
  <c r="P884" i="2"/>
  <c r="H884" i="2" s="1"/>
  <c r="I884" i="2" s="1"/>
  <c r="P885" i="2"/>
  <c r="H885" i="2" s="1"/>
  <c r="I885" i="2" s="1"/>
  <c r="P886" i="2"/>
  <c r="P887" i="2"/>
  <c r="P888" i="2"/>
  <c r="P889" i="2"/>
  <c r="P890" i="2"/>
  <c r="H890" i="2" s="1"/>
  <c r="I890" i="2" s="1"/>
  <c r="P891" i="2"/>
  <c r="P892" i="2"/>
  <c r="P893" i="2"/>
  <c r="H893" i="2" s="1"/>
  <c r="I893" i="2" s="1"/>
  <c r="P894" i="2"/>
  <c r="P895" i="2"/>
  <c r="P896" i="2"/>
  <c r="P897" i="2"/>
  <c r="H897" i="2" s="1"/>
  <c r="I897" i="2" s="1"/>
  <c r="P898" i="2"/>
  <c r="P899" i="2"/>
  <c r="P900" i="2"/>
  <c r="H900" i="2" s="1"/>
  <c r="I900" i="2" s="1"/>
  <c r="P901" i="2"/>
  <c r="P902" i="2"/>
  <c r="P903" i="2"/>
  <c r="H903" i="2" s="1"/>
  <c r="I903" i="2" s="1"/>
  <c r="P904" i="2"/>
  <c r="P905" i="2"/>
  <c r="H905" i="2" s="1"/>
  <c r="I905" i="2" s="1"/>
  <c r="P906" i="2"/>
  <c r="P907" i="2"/>
  <c r="P908" i="2"/>
  <c r="P909" i="2"/>
  <c r="P910" i="2"/>
  <c r="P911" i="2"/>
  <c r="P912" i="2"/>
  <c r="P913" i="2"/>
  <c r="P914" i="2"/>
  <c r="P915" i="2"/>
  <c r="P916" i="2"/>
  <c r="H916" i="2" s="1"/>
  <c r="I916" i="2" s="1"/>
  <c r="P917" i="2"/>
  <c r="P918" i="2"/>
  <c r="P919" i="2"/>
  <c r="H919" i="2" s="1"/>
  <c r="I919" i="2" s="1"/>
  <c r="P920" i="2"/>
  <c r="P921" i="2"/>
  <c r="H921" i="2" s="1"/>
  <c r="I921" i="2" s="1"/>
  <c r="P922" i="2"/>
  <c r="P923" i="2"/>
  <c r="H923" i="2" s="1"/>
  <c r="I923" i="2" s="1"/>
  <c r="P924" i="2"/>
  <c r="P925" i="2"/>
  <c r="H925" i="2" s="1"/>
  <c r="I925" i="2" s="1"/>
  <c r="P926" i="2"/>
  <c r="P927" i="2"/>
  <c r="P928" i="2"/>
  <c r="P929" i="2"/>
  <c r="P930" i="2"/>
  <c r="P931" i="2"/>
  <c r="P932" i="2"/>
  <c r="H932" i="2" s="1"/>
  <c r="I932" i="2" s="1"/>
  <c r="P933" i="2"/>
  <c r="P934" i="2"/>
  <c r="H934" i="2" s="1"/>
  <c r="I934" i="2" s="1"/>
  <c r="P935" i="2"/>
  <c r="P936" i="2"/>
  <c r="P937" i="2"/>
  <c r="P938" i="2"/>
  <c r="P939" i="2"/>
  <c r="P940" i="2"/>
  <c r="H940" i="2" s="1"/>
  <c r="I940" i="2" s="1"/>
  <c r="P941" i="2"/>
  <c r="P942" i="2"/>
  <c r="P943" i="2"/>
  <c r="P944" i="2"/>
  <c r="P945" i="2"/>
  <c r="P946" i="2"/>
  <c r="P947" i="2"/>
  <c r="H947" i="2" s="1"/>
  <c r="I947" i="2" s="1"/>
  <c r="P948" i="2"/>
  <c r="P949" i="2"/>
  <c r="H949" i="2" s="1"/>
  <c r="I949" i="2" s="1"/>
  <c r="P950" i="2"/>
  <c r="P951" i="2"/>
  <c r="H951" i="2" s="1"/>
  <c r="I951" i="2" s="1"/>
  <c r="P952" i="2"/>
  <c r="P953" i="2"/>
  <c r="H953" i="2" s="1"/>
  <c r="I953" i="2" s="1"/>
  <c r="P954" i="2"/>
  <c r="P955" i="2"/>
  <c r="H955" i="2" s="1"/>
  <c r="I955" i="2" s="1"/>
  <c r="P956" i="2"/>
  <c r="P957" i="2"/>
  <c r="P958" i="2"/>
  <c r="P959" i="2"/>
  <c r="P960" i="2"/>
  <c r="P961" i="2"/>
  <c r="P962" i="2"/>
  <c r="H962" i="2" s="1"/>
  <c r="I962" i="2" s="1"/>
  <c r="P963" i="2"/>
  <c r="H963" i="2" s="1"/>
  <c r="I963" i="2" s="1"/>
  <c r="P964" i="2"/>
  <c r="H964" i="2" s="1"/>
  <c r="I964" i="2" s="1"/>
  <c r="P965" i="2"/>
  <c r="P966" i="2"/>
  <c r="P967" i="2"/>
  <c r="P968" i="2"/>
  <c r="P969" i="2"/>
  <c r="P970" i="2"/>
  <c r="P971" i="2"/>
  <c r="P972" i="2"/>
  <c r="H972" i="2" s="1"/>
  <c r="I972" i="2" s="1"/>
  <c r="P973" i="2"/>
  <c r="P974" i="2"/>
  <c r="H974" i="2" s="1"/>
  <c r="I974" i="2" s="1"/>
  <c r="P975" i="2"/>
  <c r="P976" i="2"/>
  <c r="P977" i="2"/>
  <c r="P978" i="2"/>
  <c r="P979" i="2"/>
  <c r="H979" i="2" s="1"/>
  <c r="I979" i="2" s="1"/>
  <c r="P980" i="2"/>
  <c r="P981" i="2"/>
  <c r="P982" i="2"/>
  <c r="P983" i="2"/>
  <c r="H983" i="2" s="1"/>
  <c r="I983" i="2" s="1"/>
  <c r="P984" i="2"/>
  <c r="H984" i="2" s="1"/>
  <c r="I984" i="2" s="1"/>
  <c r="P985" i="2"/>
  <c r="H985" i="2" s="1"/>
  <c r="I985" i="2" s="1"/>
  <c r="P986" i="2"/>
  <c r="P987" i="2"/>
  <c r="P988" i="2"/>
  <c r="P989" i="2"/>
  <c r="P990" i="2"/>
  <c r="H990" i="2" s="1"/>
  <c r="I990" i="2" s="1"/>
  <c r="P991" i="2"/>
  <c r="P992" i="2"/>
  <c r="P993" i="2"/>
  <c r="P994" i="2"/>
  <c r="P995" i="2"/>
  <c r="H995" i="2" s="1"/>
  <c r="I995" i="2" s="1"/>
  <c r="P996" i="2"/>
  <c r="P997" i="2"/>
  <c r="P998" i="2"/>
  <c r="P999" i="2"/>
  <c r="P1000" i="2"/>
  <c r="H1000" i="2" s="1"/>
  <c r="I1000" i="2" s="1"/>
  <c r="P1001" i="2"/>
  <c r="P1002" i="2"/>
  <c r="P1003" i="2"/>
  <c r="P1004" i="2"/>
  <c r="P1005" i="2"/>
  <c r="P1006" i="2"/>
  <c r="P1007" i="2"/>
  <c r="P1008" i="2"/>
  <c r="P1009" i="2"/>
  <c r="P1010" i="2"/>
  <c r="H1010" i="2" s="1"/>
  <c r="I1010" i="2" s="1"/>
  <c r="P1011" i="2"/>
  <c r="P1012" i="2"/>
  <c r="P1013" i="2"/>
  <c r="P1014" i="2"/>
  <c r="P1015" i="2"/>
  <c r="P1016" i="2"/>
  <c r="P1017" i="2"/>
  <c r="P1018" i="2"/>
  <c r="P1019" i="2"/>
  <c r="P1020" i="2"/>
  <c r="H1020" i="2" s="1"/>
  <c r="I1020" i="2" s="1"/>
  <c r="P1021" i="2"/>
  <c r="P1022" i="2"/>
  <c r="P1023" i="2"/>
  <c r="P1024" i="2"/>
  <c r="P1025" i="2"/>
  <c r="P1026" i="2"/>
  <c r="P1027" i="2"/>
  <c r="H1027" i="2" s="1"/>
  <c r="I1027" i="2" s="1"/>
  <c r="P1028" i="2"/>
  <c r="H1028" i="2" s="1"/>
  <c r="I1028" i="2" s="1"/>
  <c r="P1029" i="2"/>
  <c r="P1030" i="2"/>
  <c r="P1031" i="2"/>
  <c r="P1032" i="2"/>
  <c r="H1032" i="2" s="1"/>
  <c r="I1032" i="2" s="1"/>
  <c r="P1033" i="2"/>
  <c r="P1034" i="2"/>
  <c r="P1035" i="2"/>
  <c r="P1036" i="2"/>
  <c r="P1037" i="2"/>
  <c r="P1038" i="2"/>
  <c r="P1039" i="2"/>
  <c r="P1040" i="2"/>
  <c r="P1041" i="2"/>
  <c r="H1041" i="2" s="1"/>
  <c r="I1041" i="2" s="1"/>
  <c r="P1042" i="2"/>
  <c r="P1043" i="2"/>
  <c r="P1044" i="2"/>
  <c r="P1045" i="2"/>
  <c r="P1046" i="2"/>
  <c r="P1047" i="2"/>
  <c r="P1048" i="2"/>
  <c r="P1049" i="2"/>
  <c r="P1050" i="2"/>
  <c r="P1051" i="2"/>
  <c r="P1052" i="2"/>
  <c r="P1053" i="2"/>
  <c r="P1054" i="2"/>
  <c r="P1055" i="2"/>
  <c r="P1056" i="2"/>
  <c r="H1056" i="2" s="1"/>
  <c r="I1056" i="2" s="1"/>
  <c r="P1057" i="2"/>
  <c r="P1058" i="2"/>
  <c r="P1059" i="2"/>
  <c r="P1060" i="2"/>
  <c r="P1061" i="2"/>
  <c r="H1061" i="2" s="1"/>
  <c r="I1061" i="2" s="1"/>
  <c r="P1062" i="2"/>
  <c r="P1063" i="2"/>
  <c r="P1064" i="2"/>
  <c r="P1065" i="2"/>
  <c r="P1066" i="2"/>
  <c r="P1067" i="2"/>
  <c r="P1068" i="2"/>
  <c r="P1069" i="2"/>
  <c r="P1070" i="2"/>
  <c r="H1070" i="2" s="1"/>
  <c r="I1070" i="2" s="1"/>
  <c r="P1071" i="2"/>
  <c r="P1072" i="2"/>
  <c r="P1073" i="2"/>
  <c r="P1074" i="2"/>
  <c r="P1075" i="2"/>
  <c r="P1076" i="2"/>
  <c r="P1077" i="2"/>
  <c r="H1077" i="2" s="1"/>
  <c r="I1077" i="2" s="1"/>
  <c r="P1078" i="2"/>
  <c r="H1078" i="2" s="1"/>
  <c r="I1078" i="2" s="1"/>
  <c r="P1079" i="2"/>
  <c r="P1080" i="2"/>
  <c r="P1081" i="2"/>
  <c r="P1082" i="2"/>
  <c r="P1083" i="2"/>
  <c r="P1084" i="2"/>
  <c r="P1085" i="2"/>
  <c r="P1086" i="2"/>
  <c r="P1087" i="2"/>
  <c r="H1087" i="2" s="1"/>
  <c r="I1087" i="2" s="1"/>
  <c r="P1088" i="2"/>
  <c r="P1089" i="2"/>
  <c r="P1090" i="2"/>
  <c r="P1091" i="2"/>
  <c r="H1091" i="2" s="1"/>
  <c r="I1091" i="2" s="1"/>
  <c r="P1092" i="2"/>
  <c r="P1093" i="2"/>
  <c r="P1094" i="2"/>
  <c r="H1094" i="2" s="1"/>
  <c r="I1094" i="2" s="1"/>
  <c r="P1095" i="2"/>
  <c r="P1096" i="2"/>
  <c r="H1096" i="2" s="1"/>
  <c r="I1096" i="2" s="1"/>
  <c r="P1097" i="2"/>
  <c r="P1098" i="2"/>
  <c r="P1099" i="2"/>
  <c r="P1100" i="2"/>
  <c r="H1100" i="2" s="1"/>
  <c r="I1100" i="2" s="1"/>
  <c r="P1101" i="2"/>
  <c r="P1102" i="2"/>
  <c r="P1103" i="2"/>
  <c r="P1104" i="2"/>
  <c r="P1105" i="2"/>
  <c r="P1106" i="2"/>
  <c r="P1107" i="2"/>
  <c r="P1108" i="2"/>
  <c r="P1109" i="2"/>
  <c r="H1109" i="2" s="1"/>
  <c r="I1109" i="2" s="1"/>
  <c r="P1110" i="2"/>
  <c r="P1111" i="2"/>
  <c r="P1112" i="2"/>
  <c r="P1113" i="2"/>
  <c r="P1114" i="2"/>
  <c r="H1114" i="2" s="1"/>
  <c r="I1114" i="2" s="1"/>
  <c r="P1115" i="2"/>
  <c r="P1116" i="2"/>
  <c r="P1117" i="2"/>
  <c r="P1118" i="2"/>
  <c r="P1119" i="2"/>
  <c r="H1119" i="2" s="1"/>
  <c r="I1119" i="2" s="1"/>
  <c r="P1120" i="2"/>
  <c r="H1120" i="2" s="1"/>
  <c r="I1120" i="2" s="1"/>
  <c r="P1121" i="2"/>
  <c r="P1122" i="2"/>
  <c r="H1122" i="2" s="1"/>
  <c r="I1122" i="2" s="1"/>
  <c r="P1123" i="2"/>
  <c r="P1124" i="2"/>
  <c r="P1125" i="2"/>
  <c r="P1126" i="2"/>
  <c r="H1126" i="2" s="1"/>
  <c r="I1126" i="2" s="1"/>
  <c r="P1127" i="2"/>
  <c r="P1128" i="2"/>
  <c r="P1129" i="2"/>
  <c r="P1130" i="2"/>
  <c r="H1130" i="2" s="1"/>
  <c r="I1130" i="2" s="1"/>
  <c r="P1131" i="2"/>
  <c r="P1132" i="2"/>
  <c r="P1133" i="2"/>
  <c r="P1134" i="2"/>
  <c r="P1135" i="2"/>
  <c r="P1136" i="2"/>
  <c r="H1136" i="2" s="1"/>
  <c r="I1136" i="2" s="1"/>
  <c r="P1137" i="2"/>
  <c r="H1137" i="2" s="1"/>
  <c r="I1137" i="2" s="1"/>
  <c r="P1138" i="2"/>
  <c r="P1139" i="2"/>
  <c r="P1140" i="2"/>
  <c r="H1140" i="2" s="1"/>
  <c r="I1140" i="2" s="1"/>
  <c r="P1141" i="2"/>
  <c r="H1141" i="2" s="1"/>
  <c r="I1141" i="2" s="1"/>
  <c r="P1142" i="2"/>
  <c r="P1143" i="2"/>
  <c r="P1144" i="2"/>
  <c r="P1145" i="2"/>
  <c r="P1146" i="2"/>
  <c r="P1147" i="2"/>
  <c r="P1148" i="2"/>
  <c r="P1149" i="2"/>
  <c r="P1150" i="2"/>
  <c r="P1151" i="2"/>
  <c r="P1152" i="2"/>
  <c r="P1153" i="2"/>
  <c r="P1154" i="2"/>
  <c r="P1155" i="2"/>
  <c r="P1156" i="2"/>
  <c r="H1156" i="2" s="1"/>
  <c r="I1156" i="2" s="1"/>
  <c r="P1157" i="2"/>
  <c r="P1158" i="2"/>
  <c r="H1158" i="2" s="1"/>
  <c r="I1158" i="2" s="1"/>
  <c r="P1159" i="2"/>
  <c r="P1160" i="2"/>
  <c r="P1161" i="2"/>
  <c r="P1162" i="2"/>
  <c r="P1163" i="2"/>
  <c r="P1164" i="2"/>
  <c r="P1165" i="2"/>
  <c r="P1166" i="2"/>
  <c r="P1167" i="2"/>
  <c r="H1167" i="2" s="1"/>
  <c r="I1167" i="2" s="1"/>
  <c r="P1168" i="2"/>
  <c r="P1169" i="2"/>
  <c r="P1170" i="2"/>
  <c r="P1171" i="2"/>
  <c r="P1172" i="2"/>
  <c r="H1172" i="2" s="1"/>
  <c r="I1172" i="2" s="1"/>
  <c r="P1173" i="2"/>
  <c r="P1174" i="2"/>
  <c r="P1175" i="2"/>
  <c r="P1176" i="2"/>
  <c r="P1177" i="2"/>
  <c r="P1178" i="2"/>
  <c r="H1178" i="2" s="1"/>
  <c r="I1178" i="2" s="1"/>
  <c r="P1179" i="2"/>
  <c r="J1179" i="2" s="1"/>
  <c r="P1180" i="2"/>
  <c r="P1181" i="2"/>
  <c r="P1182" i="2"/>
  <c r="P1183" i="2"/>
  <c r="P1184" i="2"/>
  <c r="P1185" i="2"/>
  <c r="P1186" i="2"/>
  <c r="P1187" i="2"/>
  <c r="P1188" i="2"/>
  <c r="H1188" i="2" s="1"/>
  <c r="I1188" i="2" s="1"/>
  <c r="P1189" i="2"/>
  <c r="P1190" i="2"/>
  <c r="P1191" i="2"/>
  <c r="H1191" i="2" s="1"/>
  <c r="I1191" i="2" s="1"/>
  <c r="P1192" i="2"/>
  <c r="P1193" i="2"/>
  <c r="P1194" i="2"/>
  <c r="P1195" i="2"/>
  <c r="P1196" i="2"/>
  <c r="P1197" i="2"/>
  <c r="P1198" i="2"/>
  <c r="P1199" i="2"/>
  <c r="P1200" i="2"/>
  <c r="J1200" i="2" s="1"/>
  <c r="P1201" i="2"/>
  <c r="H1201" i="2" s="1"/>
  <c r="I1201" i="2" s="1"/>
  <c r="P1202" i="2"/>
  <c r="P1203" i="2"/>
  <c r="H1203" i="2" s="1"/>
  <c r="I1203" i="2" s="1"/>
  <c r="P1204" i="2"/>
  <c r="P1205" i="2"/>
  <c r="H1205" i="2" s="1"/>
  <c r="I1205" i="2" s="1"/>
  <c r="P1206" i="2"/>
  <c r="P1207" i="2"/>
  <c r="H1207" i="2" s="1"/>
  <c r="I1207" i="2" s="1"/>
  <c r="P1208" i="2"/>
  <c r="P1209" i="2"/>
  <c r="H1209" i="2" s="1"/>
  <c r="I1209" i="2" s="1"/>
  <c r="P1210" i="2"/>
  <c r="P1211" i="2"/>
  <c r="H1211" i="2" s="1"/>
  <c r="I1211" i="2" s="1"/>
  <c r="P1212" i="2"/>
  <c r="P1213" i="2"/>
  <c r="H1213" i="2" s="1"/>
  <c r="I1213" i="2" s="1"/>
  <c r="P1214" i="2"/>
  <c r="P1215" i="2"/>
  <c r="P1216" i="2"/>
  <c r="H1216" i="2" s="1"/>
  <c r="I1216" i="2" s="1"/>
  <c r="P1217" i="2"/>
  <c r="P1218" i="2"/>
  <c r="P1219" i="2"/>
  <c r="H1219" i="2" s="1"/>
  <c r="I1219" i="2" s="1"/>
  <c r="P1220" i="2"/>
  <c r="H1220" i="2" s="1"/>
  <c r="I1220" i="2" s="1"/>
  <c r="P1221" i="2"/>
  <c r="P1222" i="2"/>
  <c r="P1223" i="2"/>
  <c r="P1224" i="2"/>
  <c r="P1225" i="2"/>
  <c r="H1225" i="2" s="1"/>
  <c r="I1225" i="2" s="1"/>
  <c r="P1226" i="2"/>
  <c r="P1227" i="2"/>
  <c r="H1227" i="2" s="1"/>
  <c r="I1227" i="2" s="1"/>
  <c r="P1228" i="2"/>
  <c r="P1229" i="2"/>
  <c r="H1229" i="2" s="1"/>
  <c r="I1229" i="2" s="1"/>
  <c r="P1230" i="2"/>
  <c r="P1231" i="2"/>
  <c r="P1232" i="2"/>
  <c r="J1232" i="2" s="1"/>
  <c r="P1233" i="2"/>
  <c r="P1234" i="2"/>
  <c r="P1235" i="2"/>
  <c r="H1235" i="2" s="1"/>
  <c r="I1235" i="2" s="1"/>
  <c r="P1236" i="2"/>
  <c r="P1237" i="2"/>
  <c r="P1238" i="2"/>
  <c r="J1238" i="2" s="1"/>
  <c r="P1239" i="2"/>
  <c r="H1239" i="2" s="1"/>
  <c r="I1239" i="2" s="1"/>
  <c r="P1240" i="2"/>
  <c r="P1241" i="2"/>
  <c r="P1242" i="2"/>
  <c r="P1243" i="2"/>
  <c r="J1243" i="2" s="1"/>
  <c r="P1244" i="2"/>
  <c r="P1245" i="2"/>
  <c r="P1246" i="2"/>
  <c r="P1247" i="2"/>
  <c r="P1248" i="2"/>
  <c r="P1249" i="2"/>
  <c r="P1250" i="2"/>
  <c r="P1251" i="2"/>
  <c r="H1251" i="2" s="1"/>
  <c r="I1251" i="2" s="1"/>
  <c r="P1252" i="2"/>
  <c r="P1253" i="2"/>
  <c r="P1254" i="2"/>
  <c r="H1254" i="2" s="1"/>
  <c r="I1254" i="2" s="1"/>
  <c r="P1255" i="2"/>
  <c r="P1256" i="2"/>
  <c r="P1257" i="2"/>
  <c r="H1257" i="2" s="1"/>
  <c r="I1257" i="2" s="1"/>
  <c r="P1258" i="2"/>
  <c r="H1258" i="2" s="1"/>
  <c r="I1258" i="2" s="1"/>
  <c r="P1259" i="2"/>
  <c r="H1259" i="2" s="1"/>
  <c r="I1259" i="2" s="1"/>
  <c r="P1260" i="2"/>
  <c r="P1261" i="2"/>
  <c r="P1262" i="2"/>
  <c r="P1263" i="2"/>
  <c r="P1264" i="2"/>
  <c r="P1265" i="2"/>
  <c r="P1266" i="2"/>
  <c r="P1267" i="2"/>
  <c r="P1268" i="2"/>
  <c r="P1269" i="2"/>
  <c r="P1270" i="2"/>
  <c r="P1271" i="2"/>
  <c r="H1271" i="2" s="1"/>
  <c r="I1271" i="2" s="1"/>
  <c r="P1272" i="2"/>
  <c r="H1272" i="2" s="1"/>
  <c r="I1272" i="2" s="1"/>
  <c r="P1273" i="2"/>
  <c r="P1274" i="2"/>
  <c r="P1275" i="2"/>
  <c r="P1276" i="2"/>
  <c r="P1277" i="2"/>
  <c r="H1277" i="2" s="1"/>
  <c r="I1277" i="2" s="1"/>
  <c r="P1278" i="2"/>
  <c r="P1279" i="2"/>
  <c r="P1280" i="2"/>
  <c r="P1281" i="2"/>
  <c r="P1282" i="2"/>
  <c r="P1283" i="2"/>
  <c r="H1283" i="2" s="1"/>
  <c r="I1283" i="2" s="1"/>
  <c r="P1284" i="2"/>
  <c r="H1284" i="2" s="1"/>
  <c r="I1284" i="2" s="1"/>
  <c r="P1285" i="2"/>
  <c r="P1286" i="2"/>
  <c r="J1286" i="2" s="1"/>
  <c r="P1287" i="2"/>
  <c r="P1288" i="2"/>
  <c r="H1288" i="2" s="1"/>
  <c r="I1288" i="2" s="1"/>
  <c r="P1289" i="2"/>
  <c r="P1290" i="2"/>
  <c r="P1291" i="2"/>
  <c r="P1292" i="2"/>
  <c r="P1293" i="2"/>
  <c r="P1294" i="2"/>
  <c r="P1295" i="2"/>
  <c r="P1296" i="2"/>
  <c r="H1296" i="2" s="1"/>
  <c r="I1296" i="2" s="1"/>
  <c r="P1297" i="2"/>
  <c r="H1297" i="2" s="1"/>
  <c r="I1297" i="2" s="1"/>
  <c r="P1298" i="2"/>
  <c r="P1299" i="2"/>
  <c r="P1300" i="2"/>
  <c r="P1301" i="2"/>
  <c r="J1301" i="2" s="1"/>
  <c r="P1302" i="2"/>
  <c r="P1303" i="2"/>
  <c r="P1304" i="2"/>
  <c r="P1305" i="2"/>
  <c r="P1306" i="2"/>
  <c r="P1307" i="2"/>
  <c r="H1307" i="2" s="1"/>
  <c r="I1307" i="2" s="1"/>
  <c r="P1308" i="2"/>
  <c r="P1309" i="2"/>
  <c r="P1310" i="2"/>
  <c r="P1311" i="2"/>
  <c r="P1312" i="2"/>
  <c r="P1313" i="2"/>
  <c r="P1314" i="2"/>
  <c r="P1315" i="2"/>
  <c r="P1316" i="2"/>
  <c r="P1317" i="2"/>
  <c r="J1317" i="2" s="1"/>
  <c r="P1318" i="2"/>
  <c r="P1319" i="2"/>
  <c r="P1320" i="2"/>
  <c r="J1320" i="2" s="1"/>
  <c r="P1321" i="2"/>
  <c r="J1321" i="2" s="1"/>
  <c r="P1322" i="2"/>
  <c r="P1323" i="2"/>
  <c r="P1324" i="2"/>
  <c r="P1325" i="2"/>
  <c r="P1326" i="2"/>
  <c r="P1327" i="2"/>
  <c r="P1328" i="2"/>
  <c r="P1329" i="2"/>
  <c r="P1330" i="2"/>
  <c r="H1330" i="2" s="1"/>
  <c r="I1330" i="2" s="1"/>
  <c r="P1331" i="2"/>
  <c r="P1332" i="2"/>
  <c r="J1332" i="2" s="1"/>
  <c r="P1333" i="2"/>
  <c r="H1333" i="2" s="1"/>
  <c r="I1333" i="2" s="1"/>
  <c r="P1334" i="2"/>
  <c r="P1335" i="2"/>
  <c r="P1336" i="2"/>
  <c r="P1337" i="2"/>
  <c r="J1337" i="2" s="1"/>
  <c r="P1338" i="2"/>
  <c r="P1339" i="2"/>
  <c r="P1340" i="2"/>
  <c r="P1341" i="2"/>
  <c r="P1342" i="2"/>
  <c r="P1343" i="2"/>
  <c r="P1344" i="2"/>
  <c r="P1345" i="2"/>
  <c r="P1346" i="2"/>
  <c r="P1347" i="2"/>
  <c r="H1347" i="2" s="1"/>
  <c r="I1347" i="2" s="1"/>
  <c r="P1348" i="2"/>
  <c r="J1348" i="2" s="1"/>
  <c r="P1349" i="2"/>
  <c r="H1349" i="2" s="1"/>
  <c r="I1349" i="2" s="1"/>
  <c r="P1350" i="2"/>
  <c r="P1351" i="2"/>
  <c r="P1352" i="2"/>
  <c r="H1352" i="2" s="1"/>
  <c r="I1352" i="2" s="1"/>
  <c r="P1353" i="2"/>
  <c r="P1354" i="2"/>
  <c r="P1355" i="2"/>
  <c r="P1356" i="2"/>
  <c r="H1356" i="2" s="1"/>
  <c r="I1356" i="2" s="1"/>
  <c r="P1357" i="2"/>
  <c r="P1358" i="2"/>
  <c r="H1358" i="2" s="1"/>
  <c r="I1358" i="2" s="1"/>
  <c r="P1359" i="2"/>
  <c r="P1360" i="2"/>
  <c r="P1361" i="2"/>
  <c r="P1362" i="2"/>
  <c r="P1363" i="2"/>
  <c r="P1364" i="2"/>
  <c r="P1365" i="2"/>
  <c r="J1365" i="2" s="1"/>
  <c r="P1366" i="2"/>
  <c r="H1366" i="2" s="1"/>
  <c r="I1366" i="2" s="1"/>
  <c r="P1367" i="2"/>
  <c r="P1368" i="2"/>
  <c r="P1369" i="2"/>
  <c r="J1369" i="2" s="1"/>
  <c r="P1370" i="2"/>
  <c r="P1371" i="2"/>
  <c r="P1372" i="2"/>
  <c r="H1372" i="2" s="1"/>
  <c r="I1372" i="2" s="1"/>
  <c r="P1373" i="2"/>
  <c r="P1374" i="2"/>
  <c r="H1374" i="2" s="1"/>
  <c r="I1374" i="2" s="1"/>
  <c r="P1375" i="2"/>
  <c r="P1376" i="2"/>
  <c r="P1377" i="2"/>
  <c r="P1378" i="2"/>
  <c r="P1379" i="2"/>
  <c r="P1380" i="2"/>
  <c r="J1380" i="2" s="1"/>
  <c r="P1381" i="2"/>
  <c r="H1381" i="2" s="1"/>
  <c r="I1381" i="2" s="1"/>
  <c r="P1382" i="2"/>
  <c r="H1382" i="2" s="1"/>
  <c r="I1382" i="2" s="1"/>
  <c r="P1383" i="2"/>
  <c r="J1383" i="2" s="1"/>
  <c r="P1384" i="2"/>
  <c r="J1384" i="2" s="1"/>
  <c r="P1385" i="2"/>
  <c r="P1386" i="2"/>
  <c r="P1387" i="2"/>
  <c r="P1388" i="2"/>
  <c r="P1389" i="2"/>
  <c r="P1390" i="2"/>
  <c r="P1391" i="2"/>
  <c r="P1392" i="2"/>
  <c r="P1393" i="2"/>
  <c r="P1394" i="2"/>
  <c r="P1395" i="2"/>
  <c r="P1396" i="2"/>
  <c r="H1396" i="2" s="1"/>
  <c r="I1396" i="2" s="1"/>
  <c r="P1397" i="2"/>
  <c r="P1398" i="2"/>
  <c r="P1399" i="2"/>
  <c r="P1400" i="2"/>
  <c r="P1401" i="2"/>
  <c r="P1402" i="2"/>
  <c r="P1403" i="2"/>
  <c r="P1404" i="2"/>
  <c r="H1404" i="2" s="1"/>
  <c r="I1404" i="2" s="1"/>
  <c r="P1405" i="2"/>
  <c r="P1406" i="2"/>
  <c r="H1406" i="2" s="1"/>
  <c r="I1406" i="2" s="1"/>
  <c r="P1407" i="2"/>
  <c r="P1408" i="2"/>
  <c r="P1409" i="2"/>
  <c r="P1410" i="2"/>
  <c r="P1411" i="2"/>
  <c r="P1412" i="2"/>
  <c r="H1412" i="2" s="1"/>
  <c r="I1412" i="2" s="1"/>
  <c r="P1413" i="2"/>
  <c r="H1413" i="2" s="1"/>
  <c r="I1413" i="2" s="1"/>
  <c r="P1414" i="2"/>
  <c r="H1414" i="2" s="1"/>
  <c r="I1414" i="2" s="1"/>
  <c r="P1415" i="2"/>
  <c r="P1416" i="2"/>
  <c r="J1416" i="2" s="1"/>
  <c r="P1417" i="2"/>
  <c r="P1418" i="2"/>
  <c r="P1419" i="2"/>
  <c r="P1420" i="2"/>
  <c r="P1421" i="2"/>
  <c r="P1422" i="2"/>
  <c r="P1423" i="2"/>
  <c r="P1424" i="2"/>
  <c r="P1425" i="2"/>
  <c r="P1426" i="2"/>
  <c r="H1426" i="2" s="1"/>
  <c r="I1426" i="2" s="1"/>
  <c r="P1427" i="2"/>
  <c r="P1428" i="2"/>
  <c r="H1428" i="2" s="1"/>
  <c r="I1428" i="2" s="1"/>
  <c r="P1429" i="2"/>
  <c r="P1430" i="2"/>
  <c r="P1431" i="2"/>
  <c r="P1432" i="2"/>
  <c r="P1433" i="2"/>
  <c r="P1434" i="2"/>
  <c r="P1435" i="2"/>
  <c r="P1436" i="2"/>
  <c r="H1436" i="2" s="1"/>
  <c r="I1436" i="2" s="1"/>
  <c r="P1437" i="2"/>
  <c r="P1438" i="2"/>
  <c r="P1439" i="2"/>
  <c r="P1440" i="2"/>
  <c r="P1441" i="2"/>
  <c r="H1441" i="2" s="1"/>
  <c r="I1441" i="2" s="1"/>
  <c r="P1442" i="2"/>
  <c r="P1443" i="2"/>
  <c r="P1444" i="2"/>
  <c r="H1444" i="2" s="1"/>
  <c r="I1444" i="2" s="1"/>
  <c r="P1445" i="2"/>
  <c r="P1446" i="2"/>
  <c r="H1446" i="2" s="1"/>
  <c r="I1446" i="2" s="1"/>
  <c r="P1447" i="2"/>
  <c r="P1448" i="2"/>
  <c r="P1449" i="2"/>
  <c r="P1450" i="2"/>
  <c r="P1451" i="2"/>
  <c r="P1452" i="2"/>
  <c r="P1453" i="2"/>
  <c r="P1454" i="2"/>
  <c r="P1455" i="2"/>
  <c r="P1456" i="2"/>
  <c r="P1457" i="2"/>
  <c r="P1458" i="2"/>
  <c r="P1459" i="2"/>
  <c r="H1459" i="2" s="1"/>
  <c r="I1459" i="2" s="1"/>
  <c r="P1460" i="2"/>
  <c r="P1461" i="2"/>
  <c r="P1462" i="2"/>
  <c r="P1463" i="2"/>
  <c r="J1463" i="2" s="1"/>
  <c r="P1464" i="2"/>
  <c r="P1465" i="2"/>
  <c r="P1466" i="2"/>
  <c r="H1466" i="2" s="1"/>
  <c r="I1466" i="2" s="1"/>
  <c r="P1467" i="2"/>
  <c r="P1468" i="2"/>
  <c r="P1469" i="2"/>
  <c r="P1470" i="2"/>
  <c r="P1471" i="2"/>
  <c r="P1472" i="2"/>
  <c r="P1473" i="2"/>
  <c r="H1473" i="2" s="1"/>
  <c r="I1473" i="2" s="1"/>
  <c r="P1474" i="2"/>
  <c r="P1475" i="2"/>
  <c r="H1475" i="2" s="1"/>
  <c r="I1475" i="2" s="1"/>
  <c r="P1476" i="2"/>
  <c r="H1476" i="2" s="1"/>
  <c r="I1476" i="2" s="1"/>
  <c r="P1477" i="2"/>
  <c r="H1477" i="2" s="1"/>
  <c r="I1477" i="2" s="1"/>
  <c r="P1478" i="2"/>
  <c r="P1479" i="2"/>
  <c r="H1479" i="2" s="1"/>
  <c r="I1479" i="2" s="1"/>
  <c r="P1480" i="2"/>
  <c r="P1481" i="2"/>
  <c r="P1482" i="2"/>
  <c r="P1483" i="2"/>
  <c r="P1484" i="2"/>
  <c r="P1485" i="2"/>
  <c r="P1486" i="2"/>
  <c r="P1487" i="2"/>
  <c r="P1488" i="2"/>
  <c r="P1489" i="2"/>
  <c r="P1490" i="2"/>
  <c r="P1491" i="2"/>
  <c r="H1491" i="2" s="1"/>
  <c r="I1491" i="2" s="1"/>
  <c r="P1492" i="2"/>
  <c r="P1493" i="2"/>
  <c r="P1494" i="2"/>
  <c r="P1495" i="2"/>
  <c r="H1495" i="2" s="1"/>
  <c r="I1495" i="2" s="1"/>
  <c r="P1496" i="2"/>
  <c r="P1497" i="2"/>
  <c r="P1498" i="2"/>
  <c r="P1499" i="2"/>
  <c r="P1500" i="2"/>
  <c r="P1501" i="2"/>
  <c r="P1502" i="2"/>
  <c r="P1503" i="2"/>
  <c r="H1503" i="2" s="1"/>
  <c r="I1503" i="2" s="1"/>
  <c r="P1504" i="2"/>
  <c r="P1505" i="2"/>
  <c r="P1506" i="2"/>
  <c r="P1507" i="2"/>
  <c r="H1507" i="2" s="1"/>
  <c r="I1507" i="2" s="1"/>
  <c r="P1508" i="2"/>
  <c r="P1509" i="2"/>
  <c r="P1510" i="2"/>
  <c r="P1511" i="2"/>
  <c r="P1512" i="2"/>
  <c r="P1513" i="2"/>
  <c r="H1513" i="2" s="1"/>
  <c r="I1513" i="2" s="1"/>
  <c r="P1514" i="2"/>
  <c r="H1514" i="2" s="1"/>
  <c r="I1514" i="2" s="1"/>
  <c r="P1515" i="2"/>
  <c r="P1516" i="2"/>
  <c r="P1517" i="2"/>
  <c r="P1518" i="2"/>
  <c r="P1519" i="2"/>
  <c r="H1519" i="2" s="1"/>
  <c r="I1519" i="2" s="1"/>
  <c r="P1520" i="2"/>
  <c r="P1521" i="2"/>
  <c r="P1522" i="2"/>
  <c r="H1522" i="2" s="1"/>
  <c r="I1522" i="2" s="1"/>
  <c r="P1523" i="2"/>
  <c r="P1524" i="2"/>
  <c r="P1525" i="2"/>
  <c r="P1526" i="2"/>
  <c r="P1527" i="2"/>
  <c r="H1527" i="2" s="1"/>
  <c r="I1527" i="2" s="1"/>
  <c r="P1528" i="2"/>
  <c r="P1529" i="2"/>
  <c r="P1530" i="2"/>
  <c r="P1531" i="2"/>
  <c r="P1532" i="2"/>
  <c r="P1533" i="2"/>
  <c r="P1534" i="2"/>
  <c r="P1535" i="2"/>
  <c r="P1536" i="2"/>
  <c r="P1537" i="2"/>
  <c r="P1538" i="2"/>
  <c r="P1539" i="2"/>
  <c r="H1539" i="2" s="1"/>
  <c r="I1539" i="2" s="1"/>
  <c r="P1540" i="2"/>
  <c r="H1540" i="2" s="1"/>
  <c r="I1540" i="2" s="1"/>
  <c r="P1541" i="2"/>
  <c r="P1542" i="2"/>
  <c r="H1542" i="2" s="1"/>
  <c r="I1542" i="2" s="1"/>
  <c r="P1543" i="2"/>
  <c r="P1544" i="2"/>
  <c r="P1545" i="2"/>
  <c r="H1545" i="2" s="1"/>
  <c r="I1545" i="2" s="1"/>
  <c r="P1546" i="2"/>
  <c r="H1546" i="2" s="1"/>
  <c r="I1546" i="2" s="1"/>
  <c r="P1547" i="2"/>
  <c r="P1548" i="2"/>
  <c r="P1549" i="2"/>
  <c r="P1550" i="2"/>
  <c r="P1551" i="2"/>
  <c r="H1551" i="2" s="1"/>
  <c r="I1551" i="2" s="1"/>
  <c r="P1552" i="2"/>
  <c r="P1553" i="2"/>
  <c r="P1554" i="2"/>
  <c r="P1555" i="2"/>
  <c r="P1556" i="2"/>
  <c r="P1557" i="2"/>
  <c r="P1558" i="2"/>
  <c r="P1559" i="2"/>
  <c r="H1559" i="2" s="1"/>
  <c r="I1559" i="2" s="1"/>
  <c r="P1560" i="2"/>
  <c r="P1561" i="2"/>
  <c r="P1562" i="2"/>
  <c r="P1563" i="2"/>
  <c r="H1563" i="2" s="1"/>
  <c r="I1563" i="2" s="1"/>
  <c r="P1564" i="2"/>
  <c r="P1565" i="2"/>
  <c r="P1566" i="2"/>
  <c r="P1567" i="2"/>
  <c r="P1568" i="2"/>
  <c r="P1569" i="2"/>
  <c r="P1570" i="2"/>
  <c r="P1571" i="2"/>
  <c r="P1572" i="2"/>
  <c r="P1573" i="2"/>
  <c r="P1574" i="2"/>
  <c r="P1575" i="2"/>
  <c r="P1576" i="2"/>
  <c r="P1577" i="2"/>
  <c r="P1578" i="2"/>
  <c r="H1578" i="2" s="1"/>
  <c r="I1578" i="2" s="1"/>
  <c r="P1579" i="2"/>
  <c r="P1580" i="2"/>
  <c r="P1581" i="2"/>
  <c r="H1581" i="2" s="1"/>
  <c r="I1581" i="2" s="1"/>
  <c r="P1582" i="2"/>
  <c r="P1583" i="2"/>
  <c r="P1584" i="2"/>
  <c r="P1585" i="2"/>
  <c r="P1586" i="2"/>
  <c r="P1587" i="2"/>
  <c r="P1588" i="2"/>
  <c r="P1589" i="2"/>
  <c r="P1590" i="2"/>
  <c r="P1591" i="2"/>
  <c r="P1592" i="2"/>
  <c r="H1592" i="2" s="1"/>
  <c r="I1592" i="2" s="1"/>
  <c r="P1593" i="2"/>
  <c r="P1594" i="2"/>
  <c r="P1595" i="2"/>
  <c r="H1595" i="2" s="1"/>
  <c r="I1595" i="2" s="1"/>
  <c r="P1596" i="2"/>
  <c r="P1597" i="2"/>
  <c r="P1598" i="2"/>
  <c r="P1599" i="2"/>
  <c r="P1600" i="2"/>
  <c r="P1601" i="2"/>
  <c r="H1601" i="2" s="1"/>
  <c r="I1601" i="2" s="1"/>
  <c r="P1602" i="2"/>
  <c r="P1603" i="2"/>
  <c r="H1603" i="2" s="1"/>
  <c r="I1603" i="2" s="1"/>
  <c r="P1604" i="2"/>
  <c r="P1605" i="2"/>
  <c r="H1605" i="2" s="1"/>
  <c r="I1605" i="2" s="1"/>
  <c r="P1606" i="2"/>
  <c r="P1607" i="2"/>
  <c r="P1608" i="2"/>
  <c r="H1608" i="2" s="1"/>
  <c r="I1608" i="2" s="1"/>
  <c r="P1609" i="2"/>
  <c r="H1609" i="2" s="1"/>
  <c r="I1609" i="2" s="1"/>
  <c r="P1610" i="2"/>
  <c r="P1611" i="2"/>
  <c r="P1612" i="2"/>
  <c r="P1613" i="2"/>
  <c r="H1613" i="2" s="1"/>
  <c r="I1613" i="2" s="1"/>
  <c r="P1614" i="2"/>
  <c r="P1615" i="2"/>
  <c r="P1616" i="2"/>
  <c r="P1617" i="2"/>
  <c r="H1617" i="2" s="1"/>
  <c r="I1617" i="2" s="1"/>
  <c r="P1618" i="2"/>
  <c r="P1619" i="2"/>
  <c r="P1620" i="2"/>
  <c r="P1621" i="2"/>
  <c r="H1621" i="2" s="1"/>
  <c r="I1621" i="2" s="1"/>
  <c r="P1622" i="2"/>
  <c r="P1623" i="2"/>
  <c r="P1624" i="2"/>
  <c r="P1625" i="2"/>
  <c r="P1626" i="2"/>
  <c r="P1627" i="2"/>
  <c r="P1628" i="2"/>
  <c r="P1629" i="2"/>
  <c r="P1630" i="2"/>
  <c r="P1631" i="2"/>
  <c r="P1632" i="2"/>
  <c r="P1633" i="2"/>
  <c r="H1633" i="2" s="1"/>
  <c r="I1633" i="2" s="1"/>
  <c r="P1634" i="2"/>
  <c r="P1635" i="2"/>
  <c r="P1636" i="2"/>
  <c r="P1637" i="2"/>
  <c r="P1638" i="2"/>
  <c r="P1639" i="2"/>
  <c r="P1640" i="2"/>
  <c r="H1640" i="2" s="1"/>
  <c r="I1640" i="2" s="1"/>
  <c r="P1641" i="2"/>
  <c r="H1641" i="2" s="1"/>
  <c r="I1641" i="2" s="1"/>
  <c r="P1642" i="2"/>
  <c r="P1643" i="2"/>
  <c r="H1643" i="2" s="1"/>
  <c r="I1643" i="2" s="1"/>
  <c r="P1644" i="2"/>
  <c r="P1645" i="2"/>
  <c r="P1646" i="2"/>
  <c r="P1647" i="2"/>
  <c r="P1648" i="2"/>
  <c r="H1648" i="2" s="1"/>
  <c r="I1648" i="2" s="1"/>
  <c r="P1649" i="2"/>
  <c r="P1650" i="2"/>
  <c r="P1651" i="2"/>
  <c r="P1652" i="2"/>
  <c r="H1652" i="2" s="1"/>
  <c r="I1652" i="2" s="1"/>
  <c r="P1653" i="2"/>
  <c r="H1653" i="2" s="1"/>
  <c r="I1653" i="2" s="1"/>
  <c r="P1654" i="2"/>
  <c r="H1654" i="2" s="1"/>
  <c r="I1654" i="2" s="1"/>
  <c r="P1655" i="2"/>
  <c r="P1656" i="2"/>
  <c r="P1657" i="2"/>
  <c r="P1658" i="2"/>
  <c r="P1659" i="2"/>
  <c r="P1660" i="2"/>
  <c r="P1661" i="2"/>
  <c r="P1662" i="2"/>
  <c r="P1663" i="2"/>
  <c r="P1664" i="2"/>
  <c r="P1665" i="2"/>
  <c r="P1666" i="2"/>
  <c r="P1667" i="2"/>
  <c r="P1668" i="2"/>
  <c r="H1668" i="2" s="1"/>
  <c r="I1668" i="2" s="1"/>
  <c r="P1669" i="2"/>
  <c r="P1670" i="2"/>
  <c r="H1670" i="2" s="1"/>
  <c r="I1670" i="2" s="1"/>
  <c r="P1671" i="2"/>
  <c r="P1672" i="2"/>
  <c r="H1672" i="2" s="1"/>
  <c r="I1672" i="2" s="1"/>
  <c r="P1673" i="2"/>
  <c r="P1674" i="2"/>
  <c r="P1675" i="2"/>
  <c r="P1676" i="2"/>
  <c r="P1677" i="2"/>
  <c r="H1677" i="2" s="1"/>
  <c r="I1677" i="2" s="1"/>
  <c r="P1678" i="2"/>
  <c r="P1679" i="2"/>
  <c r="P1680" i="2"/>
  <c r="P1681" i="2"/>
  <c r="P1682" i="2"/>
  <c r="P1683" i="2"/>
  <c r="P1684" i="2"/>
  <c r="H1684" i="2" s="1"/>
  <c r="I1684" i="2" s="1"/>
  <c r="P1685" i="2"/>
  <c r="H1685" i="2" s="1"/>
  <c r="I1685" i="2" s="1"/>
  <c r="P1686" i="2"/>
  <c r="P1687" i="2"/>
  <c r="P1688" i="2"/>
  <c r="P1689" i="2"/>
  <c r="P1690" i="2"/>
  <c r="P1691" i="2"/>
  <c r="P1692" i="2"/>
  <c r="H1692" i="2" s="1"/>
  <c r="I1692" i="2" s="1"/>
  <c r="P1693" i="2"/>
  <c r="P1694" i="2"/>
  <c r="P1695" i="2"/>
  <c r="P1696" i="2"/>
  <c r="P1697" i="2"/>
  <c r="P1698" i="2"/>
  <c r="P1699" i="2"/>
  <c r="P1700" i="2"/>
  <c r="H1700" i="2" s="1"/>
  <c r="I1700" i="2" s="1"/>
  <c r="P1701" i="2"/>
  <c r="P1702" i="2"/>
  <c r="H1702" i="2" s="1"/>
  <c r="I1702" i="2" s="1"/>
  <c r="P1703" i="2"/>
  <c r="P1704" i="2"/>
  <c r="P1705" i="2"/>
  <c r="P1706" i="2"/>
  <c r="P1707" i="2"/>
  <c r="H1707" i="2" s="1"/>
  <c r="I1707" i="2" s="1"/>
  <c r="P1708" i="2"/>
  <c r="J1708" i="2" s="1"/>
  <c r="P1709" i="2"/>
  <c r="P1710" i="2"/>
  <c r="H1710" i="2" s="1"/>
  <c r="I1710" i="2" s="1"/>
  <c r="P1711" i="2"/>
  <c r="P1712" i="2"/>
  <c r="P1713" i="2"/>
  <c r="P1714" i="2"/>
  <c r="P1715" i="2"/>
  <c r="H1715" i="2" s="1"/>
  <c r="I1715" i="2" s="1"/>
  <c r="P1716" i="2"/>
  <c r="P1717" i="2"/>
  <c r="P1718" i="2"/>
  <c r="P1719" i="2"/>
  <c r="P1720" i="2"/>
  <c r="P1721" i="2"/>
  <c r="P1722" i="2"/>
  <c r="P1723" i="2"/>
  <c r="P1724" i="2"/>
  <c r="P1725" i="2"/>
  <c r="P1726" i="2"/>
  <c r="P1727" i="2"/>
  <c r="P1728" i="2"/>
  <c r="P1729" i="2"/>
  <c r="H1729" i="2" s="1"/>
  <c r="I1729" i="2" s="1"/>
  <c r="P1730" i="2"/>
  <c r="H1730" i="2" s="1"/>
  <c r="I1730" i="2" s="1"/>
  <c r="P1731" i="2"/>
  <c r="H1731" i="2" s="1"/>
  <c r="I1731" i="2" s="1"/>
  <c r="P1732" i="2"/>
  <c r="H1732" i="2" s="1"/>
  <c r="I1732" i="2" s="1"/>
  <c r="P1733" i="2"/>
  <c r="P1734" i="2"/>
  <c r="P1735" i="2"/>
  <c r="P1736" i="2"/>
  <c r="P1737" i="2"/>
  <c r="P1738" i="2"/>
  <c r="P1739" i="2"/>
  <c r="P1740" i="2"/>
  <c r="J1740" i="2" s="1"/>
  <c r="P1741" i="2"/>
  <c r="P1742" i="2"/>
  <c r="H1742" i="2" s="1"/>
  <c r="I1742" i="2" s="1"/>
  <c r="P1743" i="2"/>
  <c r="J753" i="2" l="1"/>
  <c r="J379" i="2"/>
  <c r="J313" i="2"/>
  <c r="J708" i="2"/>
  <c r="H1463" i="2"/>
  <c r="I1463" i="2" s="1"/>
  <c r="J885" i="2"/>
  <c r="J919" i="2"/>
  <c r="J1653" i="2"/>
  <c r="J522" i="2"/>
  <c r="J723" i="2"/>
  <c r="J1685" i="2"/>
  <c r="J554" i="2"/>
  <c r="J739" i="2"/>
  <c r="J390" i="2"/>
  <c r="J459" i="2"/>
  <c r="H272" i="2"/>
  <c r="I272" i="2" s="1"/>
  <c r="J417" i="2"/>
  <c r="J771" i="2"/>
  <c r="J1158" i="2"/>
  <c r="J475" i="2"/>
  <c r="J284" i="2"/>
  <c r="J1459" i="2"/>
  <c r="J1254" i="2"/>
  <c r="J507" i="2"/>
  <c r="J268" i="2"/>
  <c r="J1475" i="2"/>
  <c r="J1366" i="2"/>
  <c r="J604" i="2"/>
  <c r="H1383" i="2"/>
  <c r="I1383" i="2" s="1"/>
  <c r="J1491" i="2"/>
  <c r="J903" i="2"/>
  <c r="J620" i="2"/>
  <c r="J1330" i="2"/>
  <c r="J652" i="2"/>
  <c r="H1320" i="2"/>
  <c r="I1320" i="2" s="1"/>
  <c r="J347" i="2"/>
  <c r="J772" i="2"/>
  <c r="J951" i="2"/>
  <c r="J845" i="2"/>
  <c r="J283" i="2"/>
  <c r="J884" i="2"/>
  <c r="J696" i="2"/>
  <c r="J893" i="2"/>
  <c r="J1428" i="2"/>
  <c r="J712" i="2"/>
  <c r="J1374" i="2"/>
  <c r="J314" i="2"/>
  <c r="J1444" i="2"/>
  <c r="J744" i="2"/>
  <c r="J770" i="2"/>
  <c r="J298" i="2"/>
  <c r="J1476" i="2"/>
  <c r="J601" i="2"/>
  <c r="J168" i="2"/>
  <c r="J282" i="2"/>
  <c r="J821" i="2"/>
  <c r="J617" i="2"/>
  <c r="J120" i="2"/>
  <c r="J377" i="2"/>
  <c r="J853" i="2"/>
  <c r="J649" i="2"/>
  <c r="J213" i="2"/>
  <c r="H1023" i="2"/>
  <c r="I1023" i="2" s="1"/>
  <c r="J1023" i="2"/>
  <c r="H879" i="2"/>
  <c r="I879" i="2" s="1"/>
  <c r="J879" i="2"/>
  <c r="H735" i="2"/>
  <c r="I735" i="2" s="1"/>
  <c r="J735" i="2"/>
  <c r="H559" i="2"/>
  <c r="I559" i="2" s="1"/>
  <c r="J559" i="2"/>
  <c r="H319" i="2"/>
  <c r="I319" i="2" s="1"/>
  <c r="J319" i="2"/>
  <c r="H1022" i="2"/>
  <c r="I1022" i="2" s="1"/>
  <c r="J1022" i="2"/>
  <c r="H942" i="2"/>
  <c r="I942" i="2" s="1"/>
  <c r="J942" i="2"/>
  <c r="H846" i="2"/>
  <c r="I846" i="2" s="1"/>
  <c r="J846" i="2"/>
  <c r="H766" i="2"/>
  <c r="I766" i="2" s="1"/>
  <c r="J766" i="2"/>
  <c r="H670" i="2"/>
  <c r="I670" i="2" s="1"/>
  <c r="J670" i="2"/>
  <c r="H590" i="2"/>
  <c r="I590" i="2" s="1"/>
  <c r="J590" i="2"/>
  <c r="H526" i="2"/>
  <c r="I526" i="2" s="1"/>
  <c r="J526" i="2"/>
  <c r="H462" i="2"/>
  <c r="I462" i="2" s="1"/>
  <c r="J462" i="2"/>
  <c r="H382" i="2"/>
  <c r="I382" i="2" s="1"/>
  <c r="J382" i="2"/>
  <c r="H318" i="2"/>
  <c r="I318" i="2" s="1"/>
  <c r="J318" i="2"/>
  <c r="H254" i="2"/>
  <c r="I254" i="2" s="1"/>
  <c r="J254" i="2"/>
  <c r="H174" i="2"/>
  <c r="I174" i="2" s="1"/>
  <c r="J174" i="2"/>
  <c r="H1517" i="2"/>
  <c r="I1517" i="2" s="1"/>
  <c r="J1517" i="2"/>
  <c r="H1421" i="2"/>
  <c r="I1421" i="2" s="1"/>
  <c r="J1421" i="2"/>
  <c r="H1325" i="2"/>
  <c r="I1325" i="2" s="1"/>
  <c r="J1325" i="2"/>
  <c r="H1149" i="2"/>
  <c r="I1149" i="2" s="1"/>
  <c r="J1149" i="2"/>
  <c r="H813" i="2"/>
  <c r="I813" i="2" s="1"/>
  <c r="J813" i="2"/>
  <c r="H173" i="2"/>
  <c r="I173" i="2" s="1"/>
  <c r="J173" i="2"/>
  <c r="H141" i="2"/>
  <c r="I141" i="2" s="1"/>
  <c r="J141" i="2"/>
  <c r="H125" i="2"/>
  <c r="I125" i="2" s="1"/>
  <c r="J125" i="2"/>
  <c r="H109" i="2"/>
  <c r="I109" i="2" s="1"/>
  <c r="J109" i="2"/>
  <c r="H77" i="2"/>
  <c r="I77" i="2" s="1"/>
  <c r="J77" i="2"/>
  <c r="H61" i="2"/>
  <c r="I61" i="2" s="1"/>
  <c r="J61" i="2"/>
  <c r="H45" i="2"/>
  <c r="I45" i="2" s="1"/>
  <c r="J45" i="2"/>
  <c r="H29" i="2"/>
  <c r="I29" i="2" s="1"/>
  <c r="J29" i="2"/>
  <c r="J925" i="2"/>
  <c r="J1710" i="2"/>
  <c r="H1724" i="2"/>
  <c r="I1724" i="2" s="1"/>
  <c r="J1724" i="2"/>
  <c r="H1676" i="2"/>
  <c r="I1676" i="2" s="1"/>
  <c r="J1676" i="2"/>
  <c r="H1660" i="2"/>
  <c r="I1660" i="2" s="1"/>
  <c r="J1660" i="2"/>
  <c r="H1644" i="2"/>
  <c r="I1644" i="2" s="1"/>
  <c r="J1644" i="2"/>
  <c r="H1628" i="2"/>
  <c r="I1628" i="2" s="1"/>
  <c r="J1628" i="2"/>
  <c r="H1612" i="2"/>
  <c r="I1612" i="2" s="1"/>
  <c r="J1612" i="2"/>
  <c r="H1596" i="2"/>
  <c r="I1596" i="2" s="1"/>
  <c r="J1596" i="2"/>
  <c r="H1580" i="2"/>
  <c r="I1580" i="2" s="1"/>
  <c r="J1580" i="2"/>
  <c r="H1564" i="2"/>
  <c r="I1564" i="2" s="1"/>
  <c r="J1564" i="2"/>
  <c r="H1548" i="2"/>
  <c r="I1548" i="2" s="1"/>
  <c r="J1548" i="2"/>
  <c r="H1532" i="2"/>
  <c r="I1532" i="2" s="1"/>
  <c r="J1532" i="2"/>
  <c r="H1516" i="2"/>
  <c r="I1516" i="2" s="1"/>
  <c r="J1516" i="2"/>
  <c r="H1500" i="2"/>
  <c r="I1500" i="2" s="1"/>
  <c r="J1500" i="2"/>
  <c r="H1484" i="2"/>
  <c r="I1484" i="2" s="1"/>
  <c r="J1484" i="2"/>
  <c r="H1468" i="2"/>
  <c r="I1468" i="2" s="1"/>
  <c r="J1468" i="2"/>
  <c r="H1452" i="2"/>
  <c r="I1452" i="2" s="1"/>
  <c r="J1452" i="2"/>
  <c r="H1420" i="2"/>
  <c r="I1420" i="2" s="1"/>
  <c r="J1420" i="2"/>
  <c r="H1388" i="2"/>
  <c r="I1388" i="2" s="1"/>
  <c r="J1388" i="2"/>
  <c r="H1340" i="2"/>
  <c r="I1340" i="2" s="1"/>
  <c r="J1340" i="2"/>
  <c r="H1324" i="2"/>
  <c r="I1324" i="2" s="1"/>
  <c r="J1324" i="2"/>
  <c r="H1308" i="2"/>
  <c r="I1308" i="2" s="1"/>
  <c r="J1308" i="2"/>
  <c r="H1292" i="2"/>
  <c r="I1292" i="2" s="1"/>
  <c r="J1292" i="2"/>
  <c r="H1276" i="2"/>
  <c r="I1276" i="2" s="1"/>
  <c r="J1276" i="2"/>
  <c r="H1260" i="2"/>
  <c r="I1260" i="2" s="1"/>
  <c r="J1260" i="2"/>
  <c r="H1244" i="2"/>
  <c r="I1244" i="2" s="1"/>
  <c r="J1244" i="2"/>
  <c r="H1228" i="2"/>
  <c r="I1228" i="2" s="1"/>
  <c r="J1228" i="2"/>
  <c r="H1212" i="2"/>
  <c r="I1212" i="2" s="1"/>
  <c r="J1212" i="2"/>
  <c r="H1196" i="2"/>
  <c r="I1196" i="2" s="1"/>
  <c r="J1196" i="2"/>
  <c r="H1180" i="2"/>
  <c r="I1180" i="2" s="1"/>
  <c r="J1180" i="2"/>
  <c r="H1164" i="2"/>
  <c r="I1164" i="2" s="1"/>
  <c r="J1164" i="2"/>
  <c r="H1148" i="2"/>
  <c r="I1148" i="2" s="1"/>
  <c r="J1148" i="2"/>
  <c r="H1132" i="2"/>
  <c r="I1132" i="2" s="1"/>
  <c r="J1132" i="2"/>
  <c r="H1116" i="2"/>
  <c r="I1116" i="2" s="1"/>
  <c r="J1116" i="2"/>
  <c r="H1084" i="2"/>
  <c r="I1084" i="2" s="1"/>
  <c r="J1084" i="2"/>
  <c r="H1068" i="2"/>
  <c r="I1068" i="2" s="1"/>
  <c r="J1068" i="2"/>
  <c r="H1052" i="2"/>
  <c r="I1052" i="2" s="1"/>
  <c r="J1052" i="2"/>
  <c r="H1036" i="2"/>
  <c r="I1036" i="2" s="1"/>
  <c r="J1036" i="2"/>
  <c r="H1004" i="2"/>
  <c r="I1004" i="2" s="1"/>
  <c r="J1004" i="2"/>
  <c r="H988" i="2"/>
  <c r="I988" i="2" s="1"/>
  <c r="J988" i="2"/>
  <c r="H956" i="2"/>
  <c r="I956" i="2" s="1"/>
  <c r="J956" i="2"/>
  <c r="H924" i="2"/>
  <c r="I924" i="2" s="1"/>
  <c r="J924" i="2"/>
  <c r="H908" i="2"/>
  <c r="I908" i="2" s="1"/>
  <c r="J908" i="2"/>
  <c r="H892" i="2"/>
  <c r="I892" i="2" s="1"/>
  <c r="J892" i="2"/>
  <c r="H876" i="2"/>
  <c r="I876" i="2" s="1"/>
  <c r="J876" i="2"/>
  <c r="H860" i="2"/>
  <c r="I860" i="2" s="1"/>
  <c r="J860" i="2"/>
  <c r="H844" i="2"/>
  <c r="I844" i="2" s="1"/>
  <c r="J844" i="2"/>
  <c r="H828" i="2"/>
  <c r="I828" i="2" s="1"/>
  <c r="J828" i="2"/>
  <c r="H812" i="2"/>
  <c r="I812" i="2" s="1"/>
  <c r="J812" i="2"/>
  <c r="H796" i="2"/>
  <c r="I796" i="2" s="1"/>
  <c r="J796" i="2"/>
  <c r="H780" i="2"/>
  <c r="I780" i="2" s="1"/>
  <c r="J780" i="2"/>
  <c r="H764" i="2"/>
  <c r="I764" i="2" s="1"/>
  <c r="J764" i="2"/>
  <c r="H748" i="2"/>
  <c r="I748" i="2" s="1"/>
  <c r="J748" i="2"/>
  <c r="H732" i="2"/>
  <c r="I732" i="2" s="1"/>
  <c r="J732" i="2"/>
  <c r="H716" i="2"/>
  <c r="I716" i="2" s="1"/>
  <c r="J716" i="2"/>
  <c r="H700" i="2"/>
  <c r="I700" i="2" s="1"/>
  <c r="J700" i="2"/>
  <c r="H668" i="2"/>
  <c r="I668" i="2" s="1"/>
  <c r="J668" i="2"/>
  <c r="H636" i="2"/>
  <c r="I636" i="2" s="1"/>
  <c r="J636" i="2"/>
  <c r="H588" i="2"/>
  <c r="I588" i="2" s="1"/>
  <c r="J588" i="2"/>
  <c r="H572" i="2"/>
  <c r="I572" i="2" s="1"/>
  <c r="J572" i="2"/>
  <c r="H556" i="2"/>
  <c r="I556" i="2" s="1"/>
  <c r="J556" i="2"/>
  <c r="H540" i="2"/>
  <c r="I540" i="2" s="1"/>
  <c r="J540" i="2"/>
  <c r="H524" i="2"/>
  <c r="I524" i="2" s="1"/>
  <c r="J524" i="2"/>
  <c r="H508" i="2"/>
  <c r="I508" i="2" s="1"/>
  <c r="J508" i="2"/>
  <c r="H492" i="2"/>
  <c r="I492" i="2" s="1"/>
  <c r="J492" i="2"/>
  <c r="H476" i="2"/>
  <c r="I476" i="2" s="1"/>
  <c r="J476" i="2"/>
  <c r="H460" i="2"/>
  <c r="I460" i="2" s="1"/>
  <c r="J460" i="2"/>
  <c r="H444" i="2"/>
  <c r="I444" i="2" s="1"/>
  <c r="J444" i="2"/>
  <c r="H428" i="2"/>
  <c r="I428" i="2" s="1"/>
  <c r="J428" i="2"/>
  <c r="H412" i="2"/>
  <c r="I412" i="2" s="1"/>
  <c r="J412" i="2"/>
  <c r="H396" i="2"/>
  <c r="I396" i="2" s="1"/>
  <c r="J396" i="2"/>
  <c r="H380" i="2"/>
  <c r="I380" i="2" s="1"/>
  <c r="J380" i="2"/>
  <c r="H364" i="2"/>
  <c r="I364" i="2" s="1"/>
  <c r="J364" i="2"/>
  <c r="H348" i="2"/>
  <c r="I348" i="2" s="1"/>
  <c r="J348" i="2"/>
  <c r="H332" i="2"/>
  <c r="I332" i="2" s="1"/>
  <c r="J332" i="2"/>
  <c r="H316" i="2"/>
  <c r="I316" i="2" s="1"/>
  <c r="J316" i="2"/>
  <c r="H300" i="2"/>
  <c r="I300" i="2" s="1"/>
  <c r="J300" i="2"/>
  <c r="H220" i="2"/>
  <c r="I220" i="2" s="1"/>
  <c r="J220" i="2"/>
  <c r="H172" i="2"/>
  <c r="I172" i="2" s="1"/>
  <c r="J172" i="2"/>
  <c r="H156" i="2"/>
  <c r="I156" i="2" s="1"/>
  <c r="J156" i="2"/>
  <c r="H124" i="2"/>
  <c r="I124" i="2" s="1"/>
  <c r="J124" i="2"/>
  <c r="H108" i="2"/>
  <c r="I108" i="2" s="1"/>
  <c r="J108" i="2"/>
  <c r="H92" i="2"/>
  <c r="I92" i="2" s="1"/>
  <c r="J92" i="2"/>
  <c r="H76" i="2"/>
  <c r="I76" i="2" s="1"/>
  <c r="J76" i="2"/>
  <c r="H60" i="2"/>
  <c r="I60" i="2" s="1"/>
  <c r="J60" i="2"/>
  <c r="H44" i="2"/>
  <c r="I44" i="2" s="1"/>
  <c r="J44" i="2"/>
  <c r="H6" i="2"/>
  <c r="I6" i="2" s="1"/>
  <c r="J6" i="2"/>
  <c r="H1200" i="2"/>
  <c r="I1200" i="2" s="1"/>
  <c r="H1384" i="2"/>
  <c r="I1384" i="2" s="1"/>
  <c r="J252" i="2"/>
  <c r="J266" i="2"/>
  <c r="J835" i="2"/>
  <c r="J1507" i="2"/>
  <c r="J900" i="2"/>
  <c r="J1540" i="2"/>
  <c r="J949" i="2"/>
  <c r="J518" i="2"/>
  <c r="J1382" i="2"/>
  <c r="J983" i="2"/>
  <c r="J776" i="2"/>
  <c r="J681" i="2"/>
  <c r="J586" i="2"/>
  <c r="J571" i="2"/>
  <c r="J684" i="2"/>
  <c r="J1213" i="2"/>
  <c r="J1742" i="2"/>
  <c r="J88" i="2"/>
  <c r="J578" i="2"/>
  <c r="J321" i="2"/>
  <c r="H1743" i="2"/>
  <c r="I1743" i="2" s="1"/>
  <c r="J1743" i="2"/>
  <c r="H1695" i="2"/>
  <c r="I1695" i="2" s="1"/>
  <c r="J1695" i="2"/>
  <c r="H1631" i="2"/>
  <c r="I1631" i="2" s="1"/>
  <c r="J1631" i="2"/>
  <c r="H1567" i="2"/>
  <c r="I1567" i="2" s="1"/>
  <c r="J1567" i="2"/>
  <c r="H1327" i="2"/>
  <c r="I1327" i="2" s="1"/>
  <c r="J1327" i="2"/>
  <c r="H943" i="2"/>
  <c r="I943" i="2" s="1"/>
  <c r="J943" i="2"/>
  <c r="H95" i="2"/>
  <c r="I95" i="2" s="1"/>
  <c r="J95" i="2"/>
  <c r="H47" i="2"/>
  <c r="I47" i="2" s="1"/>
  <c r="J47" i="2"/>
  <c r="H127" i="2"/>
  <c r="I127" i="2" s="1"/>
  <c r="H1262" i="2"/>
  <c r="I1262" i="2" s="1"/>
  <c r="J1262" i="2"/>
  <c r="H1182" i="2"/>
  <c r="I1182" i="2" s="1"/>
  <c r="J1182" i="2"/>
  <c r="H1118" i="2"/>
  <c r="I1118" i="2" s="1"/>
  <c r="J1118" i="2"/>
  <c r="J1038" i="2"/>
  <c r="H1038" i="2"/>
  <c r="I1038" i="2" s="1"/>
  <c r="H926" i="2"/>
  <c r="I926" i="2" s="1"/>
  <c r="J926" i="2"/>
  <c r="H718" i="2"/>
  <c r="I718" i="2" s="1"/>
  <c r="J718" i="2"/>
  <c r="H414" i="2"/>
  <c r="I414" i="2" s="1"/>
  <c r="J414" i="2"/>
  <c r="H1741" i="2"/>
  <c r="I1741" i="2" s="1"/>
  <c r="J1741" i="2"/>
  <c r="H1645" i="2"/>
  <c r="I1645" i="2" s="1"/>
  <c r="J1645" i="2"/>
  <c r="H1565" i="2"/>
  <c r="I1565" i="2" s="1"/>
  <c r="J1565" i="2"/>
  <c r="H1501" i="2"/>
  <c r="I1501" i="2" s="1"/>
  <c r="J1501" i="2"/>
  <c r="H1437" i="2"/>
  <c r="I1437" i="2" s="1"/>
  <c r="J1437" i="2"/>
  <c r="H1357" i="2"/>
  <c r="I1357" i="2" s="1"/>
  <c r="J1357" i="2"/>
  <c r="H1293" i="2"/>
  <c r="I1293" i="2" s="1"/>
  <c r="J1293" i="2"/>
  <c r="H1245" i="2"/>
  <c r="I1245" i="2" s="1"/>
  <c r="J1245" i="2"/>
  <c r="H1165" i="2"/>
  <c r="I1165" i="2" s="1"/>
  <c r="J1165" i="2"/>
  <c r="H1069" i="2"/>
  <c r="I1069" i="2" s="1"/>
  <c r="J1069" i="2"/>
  <c r="H973" i="2"/>
  <c r="I973" i="2" s="1"/>
  <c r="J973" i="2"/>
  <c r="H861" i="2"/>
  <c r="I861" i="2" s="1"/>
  <c r="J861" i="2"/>
  <c r="H733" i="2"/>
  <c r="I733" i="2" s="1"/>
  <c r="J733" i="2"/>
  <c r="H669" i="2"/>
  <c r="I669" i="2" s="1"/>
  <c r="J669" i="2"/>
  <c r="H573" i="2"/>
  <c r="I573" i="2" s="1"/>
  <c r="J573" i="2"/>
  <c r="H477" i="2"/>
  <c r="I477" i="2" s="1"/>
  <c r="J477" i="2"/>
  <c r="H349" i="2"/>
  <c r="I349" i="2" s="1"/>
  <c r="J349" i="2"/>
  <c r="H253" i="2"/>
  <c r="I253" i="2" s="1"/>
  <c r="J253" i="2"/>
  <c r="H1691" i="2"/>
  <c r="I1691" i="2" s="1"/>
  <c r="J1691" i="2"/>
  <c r="H1675" i="2"/>
  <c r="I1675" i="2" s="1"/>
  <c r="J1675" i="2"/>
  <c r="H1659" i="2"/>
  <c r="I1659" i="2" s="1"/>
  <c r="J1659" i="2"/>
  <c r="H1579" i="2"/>
  <c r="I1579" i="2" s="1"/>
  <c r="J1579" i="2"/>
  <c r="H1547" i="2"/>
  <c r="I1547" i="2" s="1"/>
  <c r="J1547" i="2"/>
  <c r="H1531" i="2"/>
  <c r="I1531" i="2" s="1"/>
  <c r="J1531" i="2"/>
  <c r="H1515" i="2"/>
  <c r="I1515" i="2" s="1"/>
  <c r="J1515" i="2"/>
  <c r="H1499" i="2"/>
  <c r="I1499" i="2" s="1"/>
  <c r="J1499" i="2"/>
  <c r="H1483" i="2"/>
  <c r="I1483" i="2" s="1"/>
  <c r="J1483" i="2"/>
  <c r="H1467" i="2"/>
  <c r="I1467" i="2" s="1"/>
  <c r="J1467" i="2"/>
  <c r="H1451" i="2"/>
  <c r="I1451" i="2" s="1"/>
  <c r="J1451" i="2"/>
  <c r="H1435" i="2"/>
  <c r="I1435" i="2" s="1"/>
  <c r="J1435" i="2"/>
  <c r="H1419" i="2"/>
  <c r="I1419" i="2" s="1"/>
  <c r="J1419" i="2"/>
  <c r="H1403" i="2"/>
  <c r="I1403" i="2" s="1"/>
  <c r="J1403" i="2"/>
  <c r="H1387" i="2"/>
  <c r="I1387" i="2" s="1"/>
  <c r="J1387" i="2"/>
  <c r="H1371" i="2"/>
  <c r="I1371" i="2" s="1"/>
  <c r="J1371" i="2"/>
  <c r="H1355" i="2"/>
  <c r="I1355" i="2" s="1"/>
  <c r="J1355" i="2"/>
  <c r="H1339" i="2"/>
  <c r="I1339" i="2" s="1"/>
  <c r="J1339" i="2"/>
  <c r="H1323" i="2"/>
  <c r="I1323" i="2" s="1"/>
  <c r="J1323" i="2"/>
  <c r="H1291" i="2"/>
  <c r="I1291" i="2" s="1"/>
  <c r="J1291" i="2"/>
  <c r="H1275" i="2"/>
  <c r="I1275" i="2" s="1"/>
  <c r="J1275" i="2"/>
  <c r="H1195" i="2"/>
  <c r="I1195" i="2" s="1"/>
  <c r="J1195" i="2"/>
  <c r="H1163" i="2"/>
  <c r="I1163" i="2" s="1"/>
  <c r="J1163" i="2"/>
  <c r="H1147" i="2"/>
  <c r="I1147" i="2" s="1"/>
  <c r="J1147" i="2"/>
  <c r="H1131" i="2"/>
  <c r="I1131" i="2" s="1"/>
  <c r="J1131" i="2"/>
  <c r="H1115" i="2"/>
  <c r="I1115" i="2" s="1"/>
  <c r="J1115" i="2"/>
  <c r="H1099" i="2"/>
  <c r="I1099" i="2" s="1"/>
  <c r="J1099" i="2"/>
  <c r="H1083" i="2"/>
  <c r="I1083" i="2" s="1"/>
  <c r="J1083" i="2"/>
  <c r="H1067" i="2"/>
  <c r="I1067" i="2" s="1"/>
  <c r="J1067" i="2"/>
  <c r="H1051" i="2"/>
  <c r="I1051" i="2" s="1"/>
  <c r="J1051" i="2"/>
  <c r="H1035" i="2"/>
  <c r="I1035" i="2" s="1"/>
  <c r="J1035" i="2"/>
  <c r="H1019" i="2"/>
  <c r="I1019" i="2" s="1"/>
  <c r="J1019" i="2"/>
  <c r="H1003" i="2"/>
  <c r="I1003" i="2" s="1"/>
  <c r="J1003" i="2"/>
  <c r="H987" i="2"/>
  <c r="I987" i="2" s="1"/>
  <c r="J987" i="2"/>
  <c r="H971" i="2"/>
  <c r="I971" i="2" s="1"/>
  <c r="J971" i="2"/>
  <c r="H939" i="2"/>
  <c r="I939" i="2" s="1"/>
  <c r="J939" i="2"/>
  <c r="H907" i="2"/>
  <c r="I907" i="2" s="1"/>
  <c r="J907" i="2"/>
  <c r="H891" i="2"/>
  <c r="I891" i="2" s="1"/>
  <c r="J891" i="2"/>
  <c r="H875" i="2"/>
  <c r="I875" i="2" s="1"/>
  <c r="J875" i="2"/>
  <c r="H859" i="2"/>
  <c r="I859" i="2" s="1"/>
  <c r="J859" i="2"/>
  <c r="H811" i="2"/>
  <c r="I811" i="2" s="1"/>
  <c r="J811" i="2"/>
  <c r="H795" i="2"/>
  <c r="I795" i="2" s="1"/>
  <c r="J795" i="2"/>
  <c r="H779" i="2"/>
  <c r="I779" i="2" s="1"/>
  <c r="J779" i="2"/>
  <c r="H763" i="2"/>
  <c r="I763" i="2" s="1"/>
  <c r="J763" i="2"/>
  <c r="H747" i="2"/>
  <c r="I747" i="2" s="1"/>
  <c r="J747" i="2"/>
  <c r="H731" i="2"/>
  <c r="I731" i="2" s="1"/>
  <c r="J731" i="2"/>
  <c r="H715" i="2"/>
  <c r="I715" i="2" s="1"/>
  <c r="J715" i="2"/>
  <c r="H699" i="2"/>
  <c r="I699" i="2" s="1"/>
  <c r="J699" i="2"/>
  <c r="H683" i="2"/>
  <c r="I683" i="2" s="1"/>
  <c r="J683" i="2"/>
  <c r="H667" i="2"/>
  <c r="I667" i="2" s="1"/>
  <c r="J667" i="2"/>
  <c r="H651" i="2"/>
  <c r="I651" i="2" s="1"/>
  <c r="J651" i="2"/>
  <c r="H635" i="2"/>
  <c r="I635" i="2" s="1"/>
  <c r="J635" i="2"/>
  <c r="H619" i="2"/>
  <c r="I619" i="2" s="1"/>
  <c r="J619" i="2"/>
  <c r="H603" i="2"/>
  <c r="I603" i="2" s="1"/>
  <c r="J603" i="2"/>
  <c r="H587" i="2"/>
  <c r="I587" i="2" s="1"/>
  <c r="J587" i="2"/>
  <c r="H555" i="2"/>
  <c r="I555" i="2" s="1"/>
  <c r="J555" i="2"/>
  <c r="H539" i="2"/>
  <c r="I539" i="2" s="1"/>
  <c r="J539" i="2"/>
  <c r="H523" i="2"/>
  <c r="I523" i="2" s="1"/>
  <c r="J523" i="2"/>
  <c r="H491" i="2"/>
  <c r="I491" i="2" s="1"/>
  <c r="J491" i="2"/>
  <c r="H443" i="2"/>
  <c r="I443" i="2" s="1"/>
  <c r="J443" i="2"/>
  <c r="H427" i="2"/>
  <c r="I427" i="2" s="1"/>
  <c r="J427" i="2"/>
  <c r="H411" i="2"/>
  <c r="I411" i="2" s="1"/>
  <c r="J411" i="2"/>
  <c r="H395" i="2"/>
  <c r="I395" i="2" s="1"/>
  <c r="J395" i="2"/>
  <c r="H363" i="2"/>
  <c r="I363" i="2" s="1"/>
  <c r="J363" i="2"/>
  <c r="H331" i="2"/>
  <c r="I331" i="2" s="1"/>
  <c r="J331" i="2"/>
  <c r="H315" i="2"/>
  <c r="I315" i="2" s="1"/>
  <c r="J315" i="2"/>
  <c r="H299" i="2"/>
  <c r="I299" i="2" s="1"/>
  <c r="J299" i="2"/>
  <c r="H267" i="2"/>
  <c r="I267" i="2" s="1"/>
  <c r="J267" i="2"/>
  <c r="H251" i="2"/>
  <c r="I251" i="2" s="1"/>
  <c r="J251" i="2"/>
  <c r="H235" i="2"/>
  <c r="I235" i="2" s="1"/>
  <c r="J235" i="2"/>
  <c r="H219" i="2"/>
  <c r="I219" i="2" s="1"/>
  <c r="J219" i="2"/>
  <c r="H107" i="2"/>
  <c r="I107" i="2" s="1"/>
  <c r="J107" i="2"/>
  <c r="H75" i="2"/>
  <c r="I75" i="2" s="1"/>
  <c r="J75" i="2"/>
  <c r="H59" i="2"/>
  <c r="I59" i="2" s="1"/>
  <c r="J59" i="2"/>
  <c r="H7" i="2"/>
  <c r="I7" i="2" s="1"/>
  <c r="J7" i="2"/>
  <c r="H1232" i="2"/>
  <c r="I1232" i="2" s="1"/>
  <c r="H1416" i="2"/>
  <c r="I1416" i="2" s="1"/>
  <c r="J236" i="2"/>
  <c r="J171" i="2"/>
  <c r="J234" i="2"/>
  <c r="J169" i="2"/>
  <c r="J947" i="2"/>
  <c r="J1539" i="2"/>
  <c r="J916" i="2"/>
  <c r="J1652" i="2"/>
  <c r="J1061" i="2"/>
  <c r="J534" i="2"/>
  <c r="J1414" i="2"/>
  <c r="J1191" i="2"/>
  <c r="J984" i="2"/>
  <c r="J905" i="2"/>
  <c r="J810" i="2"/>
  <c r="J827" i="2"/>
  <c r="J940" i="2"/>
  <c r="J1229" i="2"/>
  <c r="J431" i="2"/>
  <c r="J688" i="2"/>
  <c r="H1103" i="2"/>
  <c r="I1103" i="2" s="1"/>
  <c r="J1103" i="2"/>
  <c r="H1007" i="2"/>
  <c r="I1007" i="2" s="1"/>
  <c r="J1007" i="2"/>
  <c r="H847" i="2"/>
  <c r="I847" i="2" s="1"/>
  <c r="J847" i="2"/>
  <c r="H687" i="2"/>
  <c r="I687" i="2" s="1"/>
  <c r="J687" i="2"/>
  <c r="H527" i="2"/>
  <c r="I527" i="2" s="1"/>
  <c r="J527" i="2"/>
  <c r="H303" i="2"/>
  <c r="I303" i="2" s="1"/>
  <c r="J303" i="2"/>
  <c r="H894" i="2"/>
  <c r="I894" i="2" s="1"/>
  <c r="J894" i="2"/>
  <c r="H830" i="2"/>
  <c r="I830" i="2" s="1"/>
  <c r="J830" i="2"/>
  <c r="H782" i="2"/>
  <c r="I782" i="2" s="1"/>
  <c r="J782" i="2"/>
  <c r="H702" i="2"/>
  <c r="I702" i="2" s="1"/>
  <c r="J702" i="2"/>
  <c r="H574" i="2"/>
  <c r="I574" i="2" s="1"/>
  <c r="J574" i="2"/>
  <c r="H510" i="2"/>
  <c r="I510" i="2" s="1"/>
  <c r="J510" i="2"/>
  <c r="H446" i="2"/>
  <c r="I446" i="2" s="1"/>
  <c r="J446" i="2"/>
  <c r="H366" i="2"/>
  <c r="I366" i="2" s="1"/>
  <c r="J366" i="2"/>
  <c r="H302" i="2"/>
  <c r="I302" i="2" s="1"/>
  <c r="J302" i="2"/>
  <c r="H238" i="2"/>
  <c r="I238" i="2" s="1"/>
  <c r="J238" i="2"/>
  <c r="H142" i="2"/>
  <c r="I142" i="2" s="1"/>
  <c r="J142" i="2"/>
  <c r="J1406" i="2"/>
  <c r="H1485" i="2"/>
  <c r="I1485" i="2" s="1"/>
  <c r="J1485" i="2"/>
  <c r="H493" i="2"/>
  <c r="I493" i="2" s="1"/>
  <c r="J493" i="2"/>
  <c r="H429" i="2"/>
  <c r="I429" i="2" s="1"/>
  <c r="J429" i="2"/>
  <c r="H365" i="2"/>
  <c r="I365" i="2" s="1"/>
  <c r="J365" i="2"/>
  <c r="H333" i="2"/>
  <c r="I333" i="2" s="1"/>
  <c r="J333" i="2"/>
  <c r="H317" i="2"/>
  <c r="I317" i="2" s="1"/>
  <c r="J317" i="2"/>
  <c r="H221" i="2"/>
  <c r="I221" i="2" s="1"/>
  <c r="J221" i="2"/>
  <c r="H157" i="2"/>
  <c r="I157" i="2" s="1"/>
  <c r="J157" i="2"/>
  <c r="H1739" i="2"/>
  <c r="I1739" i="2" s="1"/>
  <c r="J1739" i="2"/>
  <c r="H1723" i="2"/>
  <c r="I1723" i="2" s="1"/>
  <c r="J1723" i="2"/>
  <c r="H1627" i="2"/>
  <c r="I1627" i="2" s="1"/>
  <c r="J1627" i="2"/>
  <c r="H1611" i="2"/>
  <c r="I1611" i="2" s="1"/>
  <c r="J1611" i="2"/>
  <c r="H1738" i="2"/>
  <c r="I1738" i="2" s="1"/>
  <c r="J1738" i="2"/>
  <c r="H1722" i="2"/>
  <c r="I1722" i="2" s="1"/>
  <c r="J1722" i="2"/>
  <c r="H1706" i="2"/>
  <c r="I1706" i="2" s="1"/>
  <c r="J1706" i="2"/>
  <c r="H1690" i="2"/>
  <c r="I1690" i="2" s="1"/>
  <c r="J1690" i="2"/>
  <c r="H1674" i="2"/>
  <c r="I1674" i="2" s="1"/>
  <c r="J1674" i="2"/>
  <c r="H1658" i="2"/>
  <c r="I1658" i="2" s="1"/>
  <c r="J1658" i="2"/>
  <c r="H1642" i="2"/>
  <c r="I1642" i="2" s="1"/>
  <c r="J1642" i="2"/>
  <c r="H1626" i="2"/>
  <c r="I1626" i="2" s="1"/>
  <c r="J1626" i="2"/>
  <c r="H1610" i="2"/>
  <c r="I1610" i="2" s="1"/>
  <c r="J1610" i="2"/>
  <c r="H1594" i="2"/>
  <c r="I1594" i="2" s="1"/>
  <c r="J1594" i="2"/>
  <c r="H1562" i="2"/>
  <c r="I1562" i="2" s="1"/>
  <c r="J1562" i="2"/>
  <c r="H1530" i="2"/>
  <c r="I1530" i="2" s="1"/>
  <c r="J1530" i="2"/>
  <c r="H1498" i="2"/>
  <c r="I1498" i="2" s="1"/>
  <c r="J1498" i="2"/>
  <c r="H1482" i="2"/>
  <c r="I1482" i="2" s="1"/>
  <c r="J1482" i="2"/>
  <c r="H1450" i="2"/>
  <c r="I1450" i="2" s="1"/>
  <c r="J1450" i="2"/>
  <c r="H1434" i="2"/>
  <c r="I1434" i="2" s="1"/>
  <c r="J1434" i="2"/>
  <c r="H1418" i="2"/>
  <c r="I1418" i="2" s="1"/>
  <c r="J1418" i="2"/>
  <c r="H1402" i="2"/>
  <c r="I1402" i="2" s="1"/>
  <c r="J1402" i="2"/>
  <c r="H1386" i="2"/>
  <c r="I1386" i="2" s="1"/>
  <c r="J1386" i="2"/>
  <c r="H1370" i="2"/>
  <c r="I1370" i="2" s="1"/>
  <c r="J1370" i="2"/>
  <c r="H1354" i="2"/>
  <c r="I1354" i="2" s="1"/>
  <c r="J1354" i="2"/>
  <c r="H1338" i="2"/>
  <c r="I1338" i="2" s="1"/>
  <c r="J1338" i="2"/>
  <c r="H1322" i="2"/>
  <c r="I1322" i="2" s="1"/>
  <c r="J1322" i="2"/>
  <c r="H1306" i="2"/>
  <c r="I1306" i="2" s="1"/>
  <c r="J1306" i="2"/>
  <c r="H1290" i="2"/>
  <c r="I1290" i="2" s="1"/>
  <c r="J1290" i="2"/>
  <c r="H1274" i="2"/>
  <c r="I1274" i="2" s="1"/>
  <c r="J1274" i="2"/>
  <c r="H1242" i="2"/>
  <c r="I1242" i="2" s="1"/>
  <c r="J1242" i="2"/>
  <c r="H1226" i="2"/>
  <c r="I1226" i="2" s="1"/>
  <c r="J1226" i="2"/>
  <c r="H1210" i="2"/>
  <c r="I1210" i="2" s="1"/>
  <c r="J1210" i="2"/>
  <c r="H1194" i="2"/>
  <c r="I1194" i="2" s="1"/>
  <c r="J1194" i="2"/>
  <c r="H1162" i="2"/>
  <c r="I1162" i="2" s="1"/>
  <c r="J1162" i="2"/>
  <c r="H1146" i="2"/>
  <c r="I1146" i="2" s="1"/>
  <c r="J1146" i="2"/>
  <c r="H1098" i="2"/>
  <c r="I1098" i="2" s="1"/>
  <c r="J1098" i="2"/>
  <c r="H1082" i="2"/>
  <c r="I1082" i="2" s="1"/>
  <c r="J1082" i="2"/>
  <c r="H1066" i="2"/>
  <c r="I1066" i="2" s="1"/>
  <c r="J1066" i="2"/>
  <c r="H1050" i="2"/>
  <c r="I1050" i="2" s="1"/>
  <c r="J1050" i="2"/>
  <c r="H1034" i="2"/>
  <c r="I1034" i="2" s="1"/>
  <c r="J1034" i="2"/>
  <c r="H1018" i="2"/>
  <c r="I1018" i="2" s="1"/>
  <c r="J1018" i="2"/>
  <c r="H1002" i="2"/>
  <c r="I1002" i="2" s="1"/>
  <c r="J1002" i="2"/>
  <c r="H986" i="2"/>
  <c r="I986" i="2" s="1"/>
  <c r="J986" i="2"/>
  <c r="H970" i="2"/>
  <c r="I970" i="2" s="1"/>
  <c r="J970" i="2"/>
  <c r="H954" i="2"/>
  <c r="I954" i="2" s="1"/>
  <c r="J954" i="2"/>
  <c r="H938" i="2"/>
  <c r="I938" i="2" s="1"/>
  <c r="J938" i="2"/>
  <c r="H922" i="2"/>
  <c r="I922" i="2" s="1"/>
  <c r="J922" i="2"/>
  <c r="H906" i="2"/>
  <c r="I906" i="2" s="1"/>
  <c r="J906" i="2"/>
  <c r="H874" i="2"/>
  <c r="I874" i="2" s="1"/>
  <c r="J874" i="2"/>
  <c r="H842" i="2"/>
  <c r="I842" i="2" s="1"/>
  <c r="J842" i="2"/>
  <c r="H794" i="2"/>
  <c r="I794" i="2" s="1"/>
  <c r="J794" i="2"/>
  <c r="H778" i="2"/>
  <c r="I778" i="2" s="1"/>
  <c r="J778" i="2"/>
  <c r="H762" i="2"/>
  <c r="I762" i="2" s="1"/>
  <c r="J762" i="2"/>
  <c r="H746" i="2"/>
  <c r="I746" i="2" s="1"/>
  <c r="J746" i="2"/>
  <c r="H730" i="2"/>
  <c r="I730" i="2" s="1"/>
  <c r="J730" i="2"/>
  <c r="H714" i="2"/>
  <c r="I714" i="2" s="1"/>
  <c r="J714" i="2"/>
  <c r="H698" i="2"/>
  <c r="I698" i="2" s="1"/>
  <c r="J698" i="2"/>
  <c r="H682" i="2"/>
  <c r="I682" i="2" s="1"/>
  <c r="J682" i="2"/>
  <c r="H666" i="2"/>
  <c r="I666" i="2" s="1"/>
  <c r="J666" i="2"/>
  <c r="H650" i="2"/>
  <c r="I650" i="2" s="1"/>
  <c r="J650" i="2"/>
  <c r="H634" i="2"/>
  <c r="I634" i="2" s="1"/>
  <c r="J634" i="2"/>
  <c r="H618" i="2"/>
  <c r="I618" i="2" s="1"/>
  <c r="J618" i="2"/>
  <c r="H602" i="2"/>
  <c r="I602" i="2" s="1"/>
  <c r="J602" i="2"/>
  <c r="H570" i="2"/>
  <c r="I570" i="2" s="1"/>
  <c r="J570" i="2"/>
  <c r="H538" i="2"/>
  <c r="I538" i="2" s="1"/>
  <c r="J538" i="2"/>
  <c r="H490" i="2"/>
  <c r="I490" i="2" s="1"/>
  <c r="J490" i="2"/>
  <c r="H474" i="2"/>
  <c r="I474" i="2" s="1"/>
  <c r="J474" i="2"/>
  <c r="H458" i="2"/>
  <c r="I458" i="2" s="1"/>
  <c r="J458" i="2"/>
  <c r="H442" i="2"/>
  <c r="I442" i="2" s="1"/>
  <c r="J442" i="2"/>
  <c r="H426" i="2"/>
  <c r="I426" i="2" s="1"/>
  <c r="J426" i="2"/>
  <c r="H410" i="2"/>
  <c r="I410" i="2" s="1"/>
  <c r="J410" i="2"/>
  <c r="H394" i="2"/>
  <c r="I394" i="2" s="1"/>
  <c r="J394" i="2"/>
  <c r="H378" i="2"/>
  <c r="I378" i="2" s="1"/>
  <c r="J378" i="2"/>
  <c r="H362" i="2"/>
  <c r="I362" i="2" s="1"/>
  <c r="J362" i="2"/>
  <c r="H346" i="2"/>
  <c r="I346" i="2" s="1"/>
  <c r="J346" i="2"/>
  <c r="H330" i="2"/>
  <c r="I330" i="2" s="1"/>
  <c r="J330" i="2"/>
  <c r="H250" i="2"/>
  <c r="I250" i="2" s="1"/>
  <c r="J250" i="2"/>
  <c r="H218" i="2"/>
  <c r="I218" i="2" s="1"/>
  <c r="J218" i="2"/>
  <c r="H154" i="2"/>
  <c r="I154" i="2" s="1"/>
  <c r="J154" i="2"/>
  <c r="H138" i="2"/>
  <c r="I138" i="2" s="1"/>
  <c r="J138" i="2"/>
  <c r="H122" i="2"/>
  <c r="I122" i="2" s="1"/>
  <c r="J122" i="2"/>
  <c r="H106" i="2"/>
  <c r="I106" i="2" s="1"/>
  <c r="J106" i="2"/>
  <c r="H90" i="2"/>
  <c r="I90" i="2" s="1"/>
  <c r="J90" i="2"/>
  <c r="H74" i="2"/>
  <c r="I74" i="2" s="1"/>
  <c r="J74" i="2"/>
  <c r="H8" i="2"/>
  <c r="I8" i="2" s="1"/>
  <c r="J8" i="2"/>
  <c r="H484" i="2"/>
  <c r="I484" i="2" s="1"/>
  <c r="H1321" i="2"/>
  <c r="I1321" i="2" s="1"/>
  <c r="J155" i="2"/>
  <c r="J170" i="2"/>
  <c r="J153" i="2"/>
  <c r="J963" i="2"/>
  <c r="J1603" i="2"/>
  <c r="J932" i="2"/>
  <c r="J1668" i="2"/>
  <c r="J1077" i="2"/>
  <c r="J566" i="2"/>
  <c r="J1446" i="2"/>
  <c r="J1207" i="2"/>
  <c r="J1000" i="2"/>
  <c r="J921" i="2"/>
  <c r="J826" i="2"/>
  <c r="J843" i="2"/>
  <c r="J972" i="2"/>
  <c r="J1277" i="2"/>
  <c r="J751" i="2"/>
  <c r="J594" i="2"/>
  <c r="J1601" i="2"/>
  <c r="H975" i="2"/>
  <c r="I975" i="2" s="1"/>
  <c r="J975" i="2"/>
  <c r="H831" i="2"/>
  <c r="I831" i="2" s="1"/>
  <c r="J831" i="2"/>
  <c r="H671" i="2"/>
  <c r="I671" i="2" s="1"/>
  <c r="J671" i="2"/>
  <c r="H495" i="2"/>
  <c r="I495" i="2" s="1"/>
  <c r="J495" i="2"/>
  <c r="H223" i="2"/>
  <c r="I223" i="2" s="1"/>
  <c r="J223" i="2"/>
  <c r="H798" i="2"/>
  <c r="I798" i="2" s="1"/>
  <c r="J798" i="2"/>
  <c r="H542" i="2"/>
  <c r="I542" i="2" s="1"/>
  <c r="J542" i="2"/>
  <c r="H1181" i="2"/>
  <c r="I1181" i="2" s="1"/>
  <c r="J1181" i="2"/>
  <c r="H1085" i="2"/>
  <c r="I1085" i="2" s="1"/>
  <c r="J1085" i="2"/>
  <c r="H1005" i="2"/>
  <c r="I1005" i="2" s="1"/>
  <c r="J1005" i="2"/>
  <c r="H877" i="2"/>
  <c r="I877" i="2" s="1"/>
  <c r="J877" i="2"/>
  <c r="H749" i="2"/>
  <c r="I749" i="2" s="1"/>
  <c r="J749" i="2"/>
  <c r="H653" i="2"/>
  <c r="I653" i="2" s="1"/>
  <c r="J653" i="2"/>
  <c r="H557" i="2"/>
  <c r="I557" i="2" s="1"/>
  <c r="J557" i="2"/>
  <c r="H445" i="2"/>
  <c r="I445" i="2" s="1"/>
  <c r="J445" i="2"/>
  <c r="H301" i="2"/>
  <c r="I301" i="2" s="1"/>
  <c r="J301" i="2"/>
  <c r="H1705" i="2"/>
  <c r="I1705" i="2" s="1"/>
  <c r="J1705" i="2"/>
  <c r="H1497" i="2"/>
  <c r="I1497" i="2" s="1"/>
  <c r="J1497" i="2"/>
  <c r="H1481" i="2"/>
  <c r="I1481" i="2" s="1"/>
  <c r="J1481" i="2"/>
  <c r="H1465" i="2"/>
  <c r="I1465" i="2" s="1"/>
  <c r="J1465" i="2"/>
  <c r="H1449" i="2"/>
  <c r="I1449" i="2" s="1"/>
  <c r="J1449" i="2"/>
  <c r="H1433" i="2"/>
  <c r="I1433" i="2" s="1"/>
  <c r="J1433" i="2"/>
  <c r="H1417" i="2"/>
  <c r="I1417" i="2" s="1"/>
  <c r="J1417" i="2"/>
  <c r="H1401" i="2"/>
  <c r="I1401" i="2" s="1"/>
  <c r="J1401" i="2"/>
  <c r="H1385" i="2"/>
  <c r="I1385" i="2" s="1"/>
  <c r="J1385" i="2"/>
  <c r="H1305" i="2"/>
  <c r="I1305" i="2" s="1"/>
  <c r="J1305" i="2"/>
  <c r="H1289" i="2"/>
  <c r="I1289" i="2" s="1"/>
  <c r="J1289" i="2"/>
  <c r="H1273" i="2"/>
  <c r="I1273" i="2" s="1"/>
  <c r="J1273" i="2"/>
  <c r="H937" i="2"/>
  <c r="I937" i="2" s="1"/>
  <c r="J937" i="2"/>
  <c r="H889" i="2"/>
  <c r="I889" i="2" s="1"/>
  <c r="J889" i="2"/>
  <c r="H873" i="2"/>
  <c r="I873" i="2" s="1"/>
  <c r="J873" i="2"/>
  <c r="H857" i="2"/>
  <c r="I857" i="2" s="1"/>
  <c r="J857" i="2"/>
  <c r="H841" i="2"/>
  <c r="I841" i="2" s="1"/>
  <c r="J841" i="2"/>
  <c r="H825" i="2"/>
  <c r="I825" i="2" s="1"/>
  <c r="J825" i="2"/>
  <c r="H809" i="2"/>
  <c r="I809" i="2" s="1"/>
  <c r="J809" i="2"/>
  <c r="H793" i="2"/>
  <c r="I793" i="2" s="1"/>
  <c r="J793" i="2"/>
  <c r="H777" i="2"/>
  <c r="I777" i="2" s="1"/>
  <c r="J777" i="2"/>
  <c r="H761" i="2"/>
  <c r="I761" i="2" s="1"/>
  <c r="J761" i="2"/>
  <c r="H745" i="2"/>
  <c r="I745" i="2" s="1"/>
  <c r="J745" i="2"/>
  <c r="H729" i="2"/>
  <c r="I729" i="2" s="1"/>
  <c r="J729" i="2"/>
  <c r="H713" i="2"/>
  <c r="I713" i="2" s="1"/>
  <c r="J713" i="2"/>
  <c r="H697" i="2"/>
  <c r="I697" i="2" s="1"/>
  <c r="J697" i="2"/>
  <c r="H665" i="2"/>
  <c r="I665" i="2" s="1"/>
  <c r="J665" i="2"/>
  <c r="H633" i="2"/>
  <c r="I633" i="2" s="1"/>
  <c r="J633" i="2"/>
  <c r="H585" i="2"/>
  <c r="I585" i="2" s="1"/>
  <c r="J585" i="2"/>
  <c r="H569" i="2"/>
  <c r="I569" i="2" s="1"/>
  <c r="J569" i="2"/>
  <c r="H553" i="2"/>
  <c r="I553" i="2" s="1"/>
  <c r="J553" i="2"/>
  <c r="H537" i="2"/>
  <c r="I537" i="2" s="1"/>
  <c r="J537" i="2"/>
  <c r="H521" i="2"/>
  <c r="I521" i="2" s="1"/>
  <c r="J521" i="2"/>
  <c r="H505" i="2"/>
  <c r="I505" i="2" s="1"/>
  <c r="J505" i="2"/>
  <c r="H489" i="2"/>
  <c r="I489" i="2" s="1"/>
  <c r="J489" i="2"/>
  <c r="H473" i="2"/>
  <c r="I473" i="2" s="1"/>
  <c r="J473" i="2"/>
  <c r="H457" i="2"/>
  <c r="I457" i="2" s="1"/>
  <c r="J457" i="2"/>
  <c r="H441" i="2"/>
  <c r="I441" i="2" s="1"/>
  <c r="J441" i="2"/>
  <c r="H425" i="2"/>
  <c r="I425" i="2" s="1"/>
  <c r="J425" i="2"/>
  <c r="H409" i="2"/>
  <c r="I409" i="2" s="1"/>
  <c r="J409" i="2"/>
  <c r="H393" i="2"/>
  <c r="I393" i="2" s="1"/>
  <c r="J393" i="2"/>
  <c r="H361" i="2"/>
  <c r="I361" i="2" s="1"/>
  <c r="J361" i="2"/>
  <c r="H345" i="2"/>
  <c r="I345" i="2" s="1"/>
  <c r="J345" i="2"/>
  <c r="H329" i="2"/>
  <c r="I329" i="2" s="1"/>
  <c r="J329" i="2"/>
  <c r="H297" i="2"/>
  <c r="I297" i="2" s="1"/>
  <c r="J297" i="2"/>
  <c r="H281" i="2"/>
  <c r="I281" i="2" s="1"/>
  <c r="J281" i="2"/>
  <c r="H265" i="2"/>
  <c r="I265" i="2" s="1"/>
  <c r="J265" i="2"/>
  <c r="H249" i="2"/>
  <c r="I249" i="2" s="1"/>
  <c r="J249" i="2"/>
  <c r="H233" i="2"/>
  <c r="I233" i="2" s="1"/>
  <c r="J233" i="2"/>
  <c r="H217" i="2"/>
  <c r="I217" i="2" s="1"/>
  <c r="J217" i="2"/>
  <c r="H137" i="2"/>
  <c r="I137" i="2" s="1"/>
  <c r="J137" i="2"/>
  <c r="H105" i="2"/>
  <c r="I105" i="2" s="1"/>
  <c r="J105" i="2"/>
  <c r="H89" i="2"/>
  <c r="I89" i="2" s="1"/>
  <c r="J89" i="2"/>
  <c r="H73" i="2"/>
  <c r="I73" i="2" s="1"/>
  <c r="J73" i="2"/>
  <c r="H41" i="2"/>
  <c r="I41" i="2" s="1"/>
  <c r="J41" i="2"/>
  <c r="H25" i="2"/>
  <c r="I25" i="2" s="1"/>
  <c r="J25" i="2"/>
  <c r="H9" i="2"/>
  <c r="I9" i="2" s="1"/>
  <c r="J9" i="2"/>
  <c r="H532" i="2"/>
  <c r="I532" i="2" s="1"/>
  <c r="H1337" i="2"/>
  <c r="I1337" i="2" s="1"/>
  <c r="J140" i="2"/>
  <c r="J139" i="2"/>
  <c r="J58" i="2"/>
  <c r="J121" i="2"/>
  <c r="J979" i="2"/>
  <c r="J1715" i="2"/>
  <c r="J964" i="2"/>
  <c r="J1684" i="2"/>
  <c r="J1109" i="2"/>
  <c r="J598" i="2"/>
  <c r="J1542" i="2"/>
  <c r="J1239" i="2"/>
  <c r="J1032" i="2"/>
  <c r="J953" i="2"/>
  <c r="J858" i="2"/>
  <c r="J923" i="2"/>
  <c r="J1020" i="2"/>
  <c r="J1581" i="2"/>
  <c r="J767" i="2"/>
  <c r="J401" i="2"/>
  <c r="J1426" i="2"/>
  <c r="H1471" i="2"/>
  <c r="I1471" i="2" s="1"/>
  <c r="J1471" i="2"/>
  <c r="H1423" i="2"/>
  <c r="I1423" i="2" s="1"/>
  <c r="J1423" i="2"/>
  <c r="H1359" i="2"/>
  <c r="I1359" i="2" s="1"/>
  <c r="J1359" i="2"/>
  <c r="H1263" i="2"/>
  <c r="I1263" i="2" s="1"/>
  <c r="J1263" i="2"/>
  <c r="H1215" i="2"/>
  <c r="I1215" i="2" s="1"/>
  <c r="J1215" i="2"/>
  <c r="H1151" i="2"/>
  <c r="I1151" i="2" s="1"/>
  <c r="J1151" i="2"/>
  <c r="H1039" i="2"/>
  <c r="I1039" i="2" s="1"/>
  <c r="J1039" i="2"/>
  <c r="H927" i="2"/>
  <c r="I927" i="2" s="1"/>
  <c r="J927" i="2"/>
  <c r="H783" i="2"/>
  <c r="I783" i="2" s="1"/>
  <c r="J783" i="2"/>
  <c r="H575" i="2"/>
  <c r="I575" i="2" s="1"/>
  <c r="J575" i="2"/>
  <c r="H335" i="2"/>
  <c r="I335" i="2" s="1"/>
  <c r="J335" i="2"/>
  <c r="H1598" i="2"/>
  <c r="I1598" i="2" s="1"/>
  <c r="J1598" i="2"/>
  <c r="H494" i="2"/>
  <c r="I494" i="2" s="1"/>
  <c r="J494" i="2"/>
  <c r="H286" i="2"/>
  <c r="I286" i="2" s="1"/>
  <c r="J286" i="2"/>
  <c r="H797" i="2"/>
  <c r="I797" i="2" s="1"/>
  <c r="J797" i="2"/>
  <c r="H701" i="2"/>
  <c r="I701" i="2" s="1"/>
  <c r="J701" i="2"/>
  <c r="H637" i="2"/>
  <c r="I637" i="2" s="1"/>
  <c r="J637" i="2"/>
  <c r="H525" i="2"/>
  <c r="I525" i="2" s="1"/>
  <c r="J525" i="2"/>
  <c r="H381" i="2"/>
  <c r="I381" i="2" s="1"/>
  <c r="J381" i="2"/>
  <c r="H237" i="2"/>
  <c r="I237" i="2" s="1"/>
  <c r="J237" i="2"/>
  <c r="H1529" i="2"/>
  <c r="I1529" i="2" s="1"/>
  <c r="J1529" i="2"/>
  <c r="H1353" i="2"/>
  <c r="I1353" i="2" s="1"/>
  <c r="J1353" i="2"/>
  <c r="H1241" i="2"/>
  <c r="I1241" i="2" s="1"/>
  <c r="J1241" i="2"/>
  <c r="H1193" i="2"/>
  <c r="I1193" i="2" s="1"/>
  <c r="J1193" i="2"/>
  <c r="H1177" i="2"/>
  <c r="I1177" i="2" s="1"/>
  <c r="J1177" i="2"/>
  <c r="H1161" i="2"/>
  <c r="I1161" i="2" s="1"/>
  <c r="J1161" i="2"/>
  <c r="H1145" i="2"/>
  <c r="I1145" i="2" s="1"/>
  <c r="J1145" i="2"/>
  <c r="H1129" i="2"/>
  <c r="I1129" i="2" s="1"/>
  <c r="J1129" i="2"/>
  <c r="H1113" i="2"/>
  <c r="I1113" i="2" s="1"/>
  <c r="J1113" i="2"/>
  <c r="H1097" i="2"/>
  <c r="I1097" i="2" s="1"/>
  <c r="J1097" i="2"/>
  <c r="H1081" i="2"/>
  <c r="I1081" i="2" s="1"/>
  <c r="J1081" i="2"/>
  <c r="H1065" i="2"/>
  <c r="I1065" i="2" s="1"/>
  <c r="J1065" i="2"/>
  <c r="H1049" i="2"/>
  <c r="I1049" i="2" s="1"/>
  <c r="J1049" i="2"/>
  <c r="H1033" i="2"/>
  <c r="I1033" i="2" s="1"/>
  <c r="J1033" i="2"/>
  <c r="H1017" i="2"/>
  <c r="I1017" i="2" s="1"/>
  <c r="J1017" i="2"/>
  <c r="H1001" i="2"/>
  <c r="I1001" i="2" s="1"/>
  <c r="J1001" i="2"/>
  <c r="H969" i="2"/>
  <c r="I969" i="2" s="1"/>
  <c r="J969" i="2"/>
  <c r="H1736" i="2"/>
  <c r="I1736" i="2" s="1"/>
  <c r="J1736" i="2"/>
  <c r="H1720" i="2"/>
  <c r="I1720" i="2" s="1"/>
  <c r="J1720" i="2"/>
  <c r="H1704" i="2"/>
  <c r="I1704" i="2" s="1"/>
  <c r="J1704" i="2"/>
  <c r="H1688" i="2"/>
  <c r="I1688" i="2" s="1"/>
  <c r="J1688" i="2"/>
  <c r="H1656" i="2"/>
  <c r="I1656" i="2" s="1"/>
  <c r="J1656" i="2"/>
  <c r="H1624" i="2"/>
  <c r="I1624" i="2" s="1"/>
  <c r="J1624" i="2"/>
  <c r="H1576" i="2"/>
  <c r="I1576" i="2" s="1"/>
  <c r="J1576" i="2"/>
  <c r="H1560" i="2"/>
  <c r="I1560" i="2" s="1"/>
  <c r="J1560" i="2"/>
  <c r="H1544" i="2"/>
  <c r="I1544" i="2" s="1"/>
  <c r="J1544" i="2"/>
  <c r="H1528" i="2"/>
  <c r="I1528" i="2" s="1"/>
  <c r="J1528" i="2"/>
  <c r="H1512" i="2"/>
  <c r="I1512" i="2" s="1"/>
  <c r="J1512" i="2"/>
  <c r="H1496" i="2"/>
  <c r="I1496" i="2" s="1"/>
  <c r="J1496" i="2"/>
  <c r="H1480" i="2"/>
  <c r="I1480" i="2" s="1"/>
  <c r="J1480" i="2"/>
  <c r="H1464" i="2"/>
  <c r="I1464" i="2" s="1"/>
  <c r="J1464" i="2"/>
  <c r="H1448" i="2"/>
  <c r="I1448" i="2" s="1"/>
  <c r="J1448" i="2"/>
  <c r="H1432" i="2"/>
  <c r="I1432" i="2" s="1"/>
  <c r="J1432" i="2"/>
  <c r="H1400" i="2"/>
  <c r="I1400" i="2" s="1"/>
  <c r="J1400" i="2"/>
  <c r="H1368" i="2"/>
  <c r="I1368" i="2" s="1"/>
  <c r="J1368" i="2"/>
  <c r="H1336" i="2"/>
  <c r="I1336" i="2" s="1"/>
  <c r="J1336" i="2"/>
  <c r="H1304" i="2"/>
  <c r="I1304" i="2" s="1"/>
  <c r="J1304" i="2"/>
  <c r="H1256" i="2"/>
  <c r="I1256" i="2" s="1"/>
  <c r="J1256" i="2"/>
  <c r="H1240" i="2"/>
  <c r="I1240" i="2" s="1"/>
  <c r="J1240" i="2"/>
  <c r="H1224" i="2"/>
  <c r="I1224" i="2" s="1"/>
  <c r="J1224" i="2"/>
  <c r="H1208" i="2"/>
  <c r="I1208" i="2" s="1"/>
  <c r="J1208" i="2"/>
  <c r="H1192" i="2"/>
  <c r="I1192" i="2" s="1"/>
  <c r="J1192" i="2"/>
  <c r="H1176" i="2"/>
  <c r="I1176" i="2" s="1"/>
  <c r="J1176" i="2"/>
  <c r="H1160" i="2"/>
  <c r="I1160" i="2" s="1"/>
  <c r="J1160" i="2"/>
  <c r="H1144" i="2"/>
  <c r="I1144" i="2" s="1"/>
  <c r="J1144" i="2"/>
  <c r="H1128" i="2"/>
  <c r="I1128" i="2" s="1"/>
  <c r="J1128" i="2"/>
  <c r="H1112" i="2"/>
  <c r="I1112" i="2" s="1"/>
  <c r="J1112" i="2"/>
  <c r="H1080" i="2"/>
  <c r="I1080" i="2" s="1"/>
  <c r="J1080" i="2"/>
  <c r="H1064" i="2"/>
  <c r="I1064" i="2" s="1"/>
  <c r="J1064" i="2"/>
  <c r="H1048" i="2"/>
  <c r="I1048" i="2" s="1"/>
  <c r="J1048" i="2"/>
  <c r="H1016" i="2"/>
  <c r="I1016" i="2" s="1"/>
  <c r="J1016" i="2"/>
  <c r="H968" i="2"/>
  <c r="I968" i="2" s="1"/>
  <c r="J968" i="2"/>
  <c r="H952" i="2"/>
  <c r="I952" i="2" s="1"/>
  <c r="J952" i="2"/>
  <c r="H936" i="2"/>
  <c r="I936" i="2" s="1"/>
  <c r="J936" i="2"/>
  <c r="H920" i="2"/>
  <c r="I920" i="2" s="1"/>
  <c r="J920" i="2"/>
  <c r="H904" i="2"/>
  <c r="I904" i="2" s="1"/>
  <c r="J904" i="2"/>
  <c r="H888" i="2"/>
  <c r="I888" i="2" s="1"/>
  <c r="J888" i="2"/>
  <c r="H872" i="2"/>
  <c r="I872" i="2" s="1"/>
  <c r="J872" i="2"/>
  <c r="H856" i="2"/>
  <c r="I856" i="2" s="1"/>
  <c r="J856" i="2"/>
  <c r="H840" i="2"/>
  <c r="I840" i="2" s="1"/>
  <c r="J840" i="2"/>
  <c r="H824" i="2"/>
  <c r="I824" i="2" s="1"/>
  <c r="J824" i="2"/>
  <c r="H808" i="2"/>
  <c r="I808" i="2" s="1"/>
  <c r="J808" i="2"/>
  <c r="H792" i="2"/>
  <c r="I792" i="2" s="1"/>
  <c r="J792" i="2"/>
  <c r="H760" i="2"/>
  <c r="I760" i="2" s="1"/>
  <c r="J760" i="2"/>
  <c r="H728" i="2"/>
  <c r="I728" i="2" s="1"/>
  <c r="J728" i="2"/>
  <c r="H680" i="2"/>
  <c r="I680" i="2" s="1"/>
  <c r="J680" i="2"/>
  <c r="H664" i="2"/>
  <c r="I664" i="2" s="1"/>
  <c r="J664" i="2"/>
  <c r="H648" i="2"/>
  <c r="I648" i="2" s="1"/>
  <c r="J648" i="2"/>
  <c r="H632" i="2"/>
  <c r="I632" i="2" s="1"/>
  <c r="J632" i="2"/>
  <c r="H616" i="2"/>
  <c r="I616" i="2" s="1"/>
  <c r="J616" i="2"/>
  <c r="H600" i="2"/>
  <c r="I600" i="2" s="1"/>
  <c r="J600" i="2"/>
  <c r="H584" i="2"/>
  <c r="I584" i="2" s="1"/>
  <c r="J584" i="2"/>
  <c r="H568" i="2"/>
  <c r="I568" i="2" s="1"/>
  <c r="J568" i="2"/>
  <c r="H552" i="2"/>
  <c r="I552" i="2" s="1"/>
  <c r="J552" i="2"/>
  <c r="H536" i="2"/>
  <c r="I536" i="2" s="1"/>
  <c r="J536" i="2"/>
  <c r="H520" i="2"/>
  <c r="I520" i="2" s="1"/>
  <c r="J520" i="2"/>
  <c r="H504" i="2"/>
  <c r="I504" i="2" s="1"/>
  <c r="J504" i="2"/>
  <c r="H472" i="2"/>
  <c r="I472" i="2" s="1"/>
  <c r="J472" i="2"/>
  <c r="H440" i="2"/>
  <c r="I440" i="2" s="1"/>
  <c r="J440" i="2"/>
  <c r="H392" i="2"/>
  <c r="I392" i="2" s="1"/>
  <c r="J392" i="2"/>
  <c r="H376" i="2"/>
  <c r="I376" i="2" s="1"/>
  <c r="J376" i="2"/>
  <c r="H360" i="2"/>
  <c r="I360" i="2" s="1"/>
  <c r="J360" i="2"/>
  <c r="H344" i="2"/>
  <c r="I344" i="2" s="1"/>
  <c r="J344" i="2"/>
  <c r="H328" i="2"/>
  <c r="I328" i="2" s="1"/>
  <c r="J328" i="2"/>
  <c r="H312" i="2"/>
  <c r="I312" i="2" s="1"/>
  <c r="J312" i="2"/>
  <c r="H296" i="2"/>
  <c r="I296" i="2" s="1"/>
  <c r="J296" i="2"/>
  <c r="H280" i="2"/>
  <c r="I280" i="2" s="1"/>
  <c r="J280" i="2"/>
  <c r="H264" i="2"/>
  <c r="I264" i="2" s="1"/>
  <c r="J264" i="2"/>
  <c r="H248" i="2"/>
  <c r="I248" i="2" s="1"/>
  <c r="J248" i="2"/>
  <c r="H232" i="2"/>
  <c r="I232" i="2" s="1"/>
  <c r="J232" i="2"/>
  <c r="H216" i="2"/>
  <c r="I216" i="2" s="1"/>
  <c r="J216" i="2"/>
  <c r="H152" i="2"/>
  <c r="I152" i="2" s="1"/>
  <c r="J152" i="2"/>
  <c r="H136" i="2"/>
  <c r="I136" i="2" s="1"/>
  <c r="J136" i="2"/>
  <c r="H104" i="2"/>
  <c r="I104" i="2" s="1"/>
  <c r="J104" i="2"/>
  <c r="H72" i="2"/>
  <c r="I72" i="2" s="1"/>
  <c r="J72" i="2"/>
  <c r="H56" i="2"/>
  <c r="I56" i="2" s="1"/>
  <c r="J56" i="2"/>
  <c r="H40" i="2"/>
  <c r="I40" i="2" s="1"/>
  <c r="J40" i="2"/>
  <c r="H24" i="2"/>
  <c r="I24" i="2" s="1"/>
  <c r="J24" i="2"/>
  <c r="H548" i="2"/>
  <c r="I548" i="2" s="1"/>
  <c r="H1369" i="2"/>
  <c r="I1369" i="2" s="1"/>
  <c r="H43" i="2"/>
  <c r="I43" i="2" s="1"/>
  <c r="J28" i="2"/>
  <c r="J123" i="2"/>
  <c r="J42" i="2"/>
  <c r="J57" i="2"/>
  <c r="J995" i="2"/>
  <c r="J1731" i="2"/>
  <c r="J1028" i="2"/>
  <c r="J1700" i="2"/>
  <c r="J1141" i="2"/>
  <c r="J662" i="2"/>
  <c r="J1654" i="2"/>
  <c r="J1271" i="2"/>
  <c r="J1096" i="2"/>
  <c r="J985" i="2"/>
  <c r="J890" i="2"/>
  <c r="J955" i="2"/>
  <c r="J1100" i="2"/>
  <c r="J1613" i="2"/>
  <c r="J799" i="2"/>
  <c r="J71" i="2"/>
  <c r="H1583" i="2"/>
  <c r="I1583" i="2" s="1"/>
  <c r="J1583" i="2"/>
  <c r="H591" i="2"/>
  <c r="I591" i="2" s="1"/>
  <c r="J591" i="2"/>
  <c r="H351" i="2"/>
  <c r="I351" i="2" s="1"/>
  <c r="J351" i="2"/>
  <c r="H1582" i="2"/>
  <c r="I1582" i="2" s="1"/>
  <c r="J1582" i="2"/>
  <c r="H478" i="2"/>
  <c r="I478" i="2" s="1"/>
  <c r="J478" i="2"/>
  <c r="H270" i="2"/>
  <c r="I270" i="2" s="1"/>
  <c r="J270" i="2"/>
  <c r="H1709" i="2"/>
  <c r="I1709" i="2" s="1"/>
  <c r="J1709" i="2"/>
  <c r="H1693" i="2"/>
  <c r="I1693" i="2" s="1"/>
  <c r="J1693" i="2"/>
  <c r="H1629" i="2"/>
  <c r="I1629" i="2" s="1"/>
  <c r="J1629" i="2"/>
  <c r="H1597" i="2"/>
  <c r="I1597" i="2" s="1"/>
  <c r="J1597" i="2"/>
  <c r="H1533" i="2"/>
  <c r="I1533" i="2" s="1"/>
  <c r="J1533" i="2"/>
  <c r="H1469" i="2"/>
  <c r="I1469" i="2" s="1"/>
  <c r="J1469" i="2"/>
  <c r="H1405" i="2"/>
  <c r="I1405" i="2" s="1"/>
  <c r="J1405" i="2"/>
  <c r="H1373" i="2"/>
  <c r="I1373" i="2" s="1"/>
  <c r="J1373" i="2"/>
  <c r="H1309" i="2"/>
  <c r="I1309" i="2" s="1"/>
  <c r="J1309" i="2"/>
  <c r="H1261" i="2"/>
  <c r="I1261" i="2" s="1"/>
  <c r="J1261" i="2"/>
  <c r="H1197" i="2"/>
  <c r="I1197" i="2" s="1"/>
  <c r="J1197" i="2"/>
  <c r="H1101" i="2"/>
  <c r="I1101" i="2" s="1"/>
  <c r="J1101" i="2"/>
  <c r="H1037" i="2"/>
  <c r="I1037" i="2" s="1"/>
  <c r="J1037" i="2"/>
  <c r="H989" i="2"/>
  <c r="I989" i="2" s="1"/>
  <c r="J989" i="2"/>
  <c r="H909" i="2"/>
  <c r="I909" i="2" s="1"/>
  <c r="J909" i="2"/>
  <c r="H781" i="2"/>
  <c r="I781" i="2" s="1"/>
  <c r="J781" i="2"/>
  <c r="H685" i="2"/>
  <c r="I685" i="2" s="1"/>
  <c r="J685" i="2"/>
  <c r="H621" i="2"/>
  <c r="I621" i="2" s="1"/>
  <c r="J621" i="2"/>
  <c r="H509" i="2"/>
  <c r="I509" i="2" s="1"/>
  <c r="J509" i="2"/>
  <c r="H397" i="2"/>
  <c r="I397" i="2" s="1"/>
  <c r="J397" i="2"/>
  <c r="H285" i="2"/>
  <c r="I285" i="2" s="1"/>
  <c r="J285" i="2"/>
  <c r="H1737" i="2"/>
  <c r="I1737" i="2" s="1"/>
  <c r="J1737" i="2"/>
  <c r="H1721" i="2"/>
  <c r="I1721" i="2" s="1"/>
  <c r="J1721" i="2"/>
  <c r="H1689" i="2"/>
  <c r="I1689" i="2" s="1"/>
  <c r="J1689" i="2"/>
  <c r="H1673" i="2"/>
  <c r="I1673" i="2" s="1"/>
  <c r="J1673" i="2"/>
  <c r="H1657" i="2"/>
  <c r="I1657" i="2" s="1"/>
  <c r="J1657" i="2"/>
  <c r="H1543" i="2"/>
  <c r="I1543" i="2" s="1"/>
  <c r="J1543" i="2"/>
  <c r="H1511" i="2"/>
  <c r="I1511" i="2" s="1"/>
  <c r="J1511" i="2"/>
  <c r="H1447" i="2"/>
  <c r="I1447" i="2" s="1"/>
  <c r="J1447" i="2"/>
  <c r="H1431" i="2"/>
  <c r="I1431" i="2" s="1"/>
  <c r="J1431" i="2"/>
  <c r="H1415" i="2"/>
  <c r="I1415" i="2" s="1"/>
  <c r="J1415" i="2"/>
  <c r="H1399" i="2"/>
  <c r="I1399" i="2" s="1"/>
  <c r="J1399" i="2"/>
  <c r="H1367" i="2"/>
  <c r="I1367" i="2" s="1"/>
  <c r="J1367" i="2"/>
  <c r="H1351" i="2"/>
  <c r="I1351" i="2" s="1"/>
  <c r="J1351" i="2"/>
  <c r="H1335" i="2"/>
  <c r="I1335" i="2" s="1"/>
  <c r="J1335" i="2"/>
  <c r="H1319" i="2"/>
  <c r="I1319" i="2" s="1"/>
  <c r="J1319" i="2"/>
  <c r="H1303" i="2"/>
  <c r="I1303" i="2" s="1"/>
  <c r="J1303" i="2"/>
  <c r="H1287" i="2"/>
  <c r="I1287" i="2" s="1"/>
  <c r="J1287" i="2"/>
  <c r="H1255" i="2"/>
  <c r="I1255" i="2" s="1"/>
  <c r="J1255" i="2"/>
  <c r="H1223" i="2"/>
  <c r="I1223" i="2" s="1"/>
  <c r="J1223" i="2"/>
  <c r="H1175" i="2"/>
  <c r="I1175" i="2" s="1"/>
  <c r="J1175" i="2"/>
  <c r="J1159" i="2"/>
  <c r="H1159" i="2"/>
  <c r="I1159" i="2" s="1"/>
  <c r="H1143" i="2"/>
  <c r="I1143" i="2" s="1"/>
  <c r="J1143" i="2"/>
  <c r="H1127" i="2"/>
  <c r="I1127" i="2" s="1"/>
  <c r="J1127" i="2"/>
  <c r="H1111" i="2"/>
  <c r="I1111" i="2" s="1"/>
  <c r="J1111" i="2"/>
  <c r="H1095" i="2"/>
  <c r="I1095" i="2" s="1"/>
  <c r="J1095" i="2"/>
  <c r="H1079" i="2"/>
  <c r="I1079" i="2" s="1"/>
  <c r="J1079" i="2"/>
  <c r="H1063" i="2"/>
  <c r="I1063" i="2" s="1"/>
  <c r="J1063" i="2"/>
  <c r="H1047" i="2"/>
  <c r="I1047" i="2" s="1"/>
  <c r="J1047" i="2"/>
  <c r="H1031" i="2"/>
  <c r="I1031" i="2" s="1"/>
  <c r="J1031" i="2"/>
  <c r="H1015" i="2"/>
  <c r="I1015" i="2" s="1"/>
  <c r="J1015" i="2"/>
  <c r="H999" i="2"/>
  <c r="I999" i="2" s="1"/>
  <c r="J999" i="2"/>
  <c r="H967" i="2"/>
  <c r="I967" i="2" s="1"/>
  <c r="J967" i="2"/>
  <c r="H935" i="2"/>
  <c r="I935" i="2" s="1"/>
  <c r="J935" i="2"/>
  <c r="H887" i="2"/>
  <c r="I887" i="2" s="1"/>
  <c r="J887" i="2"/>
  <c r="H871" i="2"/>
  <c r="I871" i="2" s="1"/>
  <c r="J871" i="2"/>
  <c r="H855" i="2"/>
  <c r="I855" i="2" s="1"/>
  <c r="J855" i="2"/>
  <c r="H839" i="2"/>
  <c r="I839" i="2" s="1"/>
  <c r="J839" i="2"/>
  <c r="H823" i="2"/>
  <c r="I823" i="2" s="1"/>
  <c r="J823" i="2"/>
  <c r="H807" i="2"/>
  <c r="I807" i="2" s="1"/>
  <c r="J807" i="2"/>
  <c r="H791" i="2"/>
  <c r="I791" i="2" s="1"/>
  <c r="J791" i="2"/>
  <c r="H775" i="2"/>
  <c r="I775" i="2" s="1"/>
  <c r="J775" i="2"/>
  <c r="H759" i="2"/>
  <c r="I759" i="2" s="1"/>
  <c r="J759" i="2"/>
  <c r="H743" i="2"/>
  <c r="I743" i="2" s="1"/>
  <c r="J743" i="2"/>
  <c r="H727" i="2"/>
  <c r="I727" i="2" s="1"/>
  <c r="J727" i="2"/>
  <c r="H711" i="2"/>
  <c r="I711" i="2" s="1"/>
  <c r="J711" i="2"/>
  <c r="H679" i="2"/>
  <c r="I679" i="2" s="1"/>
  <c r="J679" i="2"/>
  <c r="H647" i="2"/>
  <c r="I647" i="2" s="1"/>
  <c r="J647" i="2"/>
  <c r="H631" i="2"/>
  <c r="I631" i="2" s="1"/>
  <c r="J631" i="2"/>
  <c r="H615" i="2"/>
  <c r="I615" i="2" s="1"/>
  <c r="J615" i="2"/>
  <c r="H567" i="2"/>
  <c r="I567" i="2" s="1"/>
  <c r="J567" i="2"/>
  <c r="H551" i="2"/>
  <c r="I551" i="2" s="1"/>
  <c r="J551" i="2"/>
  <c r="H535" i="2"/>
  <c r="I535" i="2" s="1"/>
  <c r="J535" i="2"/>
  <c r="H519" i="2"/>
  <c r="I519" i="2" s="1"/>
  <c r="J519" i="2"/>
  <c r="H503" i="2"/>
  <c r="I503" i="2" s="1"/>
  <c r="J503" i="2"/>
  <c r="H487" i="2"/>
  <c r="I487" i="2" s="1"/>
  <c r="J487" i="2"/>
  <c r="H455" i="2"/>
  <c r="I455" i="2" s="1"/>
  <c r="J455" i="2"/>
  <c r="H439" i="2"/>
  <c r="I439" i="2" s="1"/>
  <c r="J439" i="2"/>
  <c r="H423" i="2"/>
  <c r="I423" i="2" s="1"/>
  <c r="J423" i="2"/>
  <c r="H391" i="2"/>
  <c r="I391" i="2" s="1"/>
  <c r="J391" i="2"/>
  <c r="H375" i="2"/>
  <c r="I375" i="2" s="1"/>
  <c r="J375" i="2"/>
  <c r="H359" i="2"/>
  <c r="I359" i="2" s="1"/>
  <c r="J359" i="2"/>
  <c r="H343" i="2"/>
  <c r="I343" i="2" s="1"/>
  <c r="J343" i="2"/>
  <c r="H327" i="2"/>
  <c r="I327" i="2" s="1"/>
  <c r="J327" i="2"/>
  <c r="I311" i="2"/>
  <c r="J311" i="2"/>
  <c r="H295" i="2"/>
  <c r="I295" i="2" s="1"/>
  <c r="J295" i="2"/>
  <c r="H263" i="2"/>
  <c r="I263" i="2" s="1"/>
  <c r="J263" i="2"/>
  <c r="H247" i="2"/>
  <c r="I247" i="2" s="1"/>
  <c r="J247" i="2"/>
  <c r="H231" i="2"/>
  <c r="I231" i="2" s="1"/>
  <c r="J231" i="2"/>
  <c r="H215" i="2"/>
  <c r="I215" i="2" s="1"/>
  <c r="J215" i="2"/>
  <c r="H167" i="2"/>
  <c r="I167" i="2" s="1"/>
  <c r="J167" i="2"/>
  <c r="H151" i="2"/>
  <c r="I151" i="2" s="1"/>
  <c r="J151" i="2"/>
  <c r="H135" i="2"/>
  <c r="I135" i="2" s="1"/>
  <c r="J135" i="2"/>
  <c r="H119" i="2"/>
  <c r="I119" i="2" s="1"/>
  <c r="J119" i="2"/>
  <c r="H103" i="2"/>
  <c r="I103" i="2" s="1"/>
  <c r="J103" i="2"/>
  <c r="H87" i="2"/>
  <c r="I87" i="2" s="1"/>
  <c r="J87" i="2"/>
  <c r="H55" i="2"/>
  <c r="I55" i="2" s="1"/>
  <c r="J55" i="2"/>
  <c r="H23" i="2"/>
  <c r="I23" i="2" s="1"/>
  <c r="J23" i="2"/>
  <c r="H11" i="2"/>
  <c r="I11" i="2" s="1"/>
  <c r="J11" i="2"/>
  <c r="H1332" i="2"/>
  <c r="I1332" i="2" s="1"/>
  <c r="H1179" i="2"/>
  <c r="I1179" i="2" s="1"/>
  <c r="J12" i="2"/>
  <c r="J91" i="2"/>
  <c r="J26" i="2"/>
  <c r="J435" i="2"/>
  <c r="J1027" i="2"/>
  <c r="J404" i="2"/>
  <c r="J1140" i="2"/>
  <c r="J1732" i="2"/>
  <c r="J1205" i="2"/>
  <c r="J790" i="2"/>
  <c r="J1670" i="2"/>
  <c r="J1479" i="2"/>
  <c r="J1272" i="2"/>
  <c r="J1209" i="2"/>
  <c r="J1114" i="2"/>
  <c r="J1211" i="2"/>
  <c r="J1356" i="2"/>
  <c r="J1677" i="2"/>
  <c r="J1087" i="2"/>
  <c r="J39" i="2"/>
  <c r="J179" i="2"/>
  <c r="J562" i="2"/>
  <c r="H1647" i="2"/>
  <c r="I1647" i="2" s="1"/>
  <c r="J1647" i="2"/>
  <c r="H655" i="2"/>
  <c r="I655" i="2" s="1"/>
  <c r="J655" i="2"/>
  <c r="H607" i="2"/>
  <c r="I607" i="2" s="1"/>
  <c r="J607" i="2"/>
  <c r="H511" i="2"/>
  <c r="I511" i="2" s="1"/>
  <c r="J511" i="2"/>
  <c r="H447" i="2"/>
  <c r="I447" i="2" s="1"/>
  <c r="J447" i="2"/>
  <c r="H415" i="2"/>
  <c r="I415" i="2" s="1"/>
  <c r="J415" i="2"/>
  <c r="H287" i="2"/>
  <c r="I287" i="2" s="1"/>
  <c r="J287" i="2"/>
  <c r="H111" i="2"/>
  <c r="I111" i="2" s="1"/>
  <c r="J111" i="2"/>
  <c r="H15" i="2"/>
  <c r="I15" i="2" s="1"/>
  <c r="J15" i="2"/>
  <c r="H1694" i="2"/>
  <c r="I1694" i="2" s="1"/>
  <c r="J1694" i="2"/>
  <c r="H1662" i="2"/>
  <c r="I1662" i="2" s="1"/>
  <c r="J1662" i="2"/>
  <c r="H1550" i="2"/>
  <c r="I1550" i="2" s="1"/>
  <c r="J1550" i="2"/>
  <c r="H1502" i="2"/>
  <c r="I1502" i="2" s="1"/>
  <c r="J1502" i="2"/>
  <c r="H1422" i="2"/>
  <c r="I1422" i="2" s="1"/>
  <c r="J1422" i="2"/>
  <c r="H1278" i="2"/>
  <c r="I1278" i="2" s="1"/>
  <c r="J1278" i="2"/>
  <c r="H1006" i="2"/>
  <c r="I1006" i="2" s="1"/>
  <c r="J1006" i="2"/>
  <c r="H158" i="2"/>
  <c r="I158" i="2" s="1"/>
  <c r="J158" i="2"/>
  <c r="H1389" i="2"/>
  <c r="I1389" i="2" s="1"/>
  <c r="J1389" i="2"/>
  <c r="H1021" i="2"/>
  <c r="I1021" i="2" s="1"/>
  <c r="J1021" i="2"/>
  <c r="H1625" i="2"/>
  <c r="I1625" i="2" s="1"/>
  <c r="J1625" i="2"/>
  <c r="H1577" i="2"/>
  <c r="I1577" i="2" s="1"/>
  <c r="J1577" i="2"/>
  <c r="H1671" i="2"/>
  <c r="I1671" i="2" s="1"/>
  <c r="J1671" i="2"/>
  <c r="H1655" i="2"/>
  <c r="I1655" i="2" s="1"/>
  <c r="J1655" i="2"/>
  <c r="H1639" i="2"/>
  <c r="I1639" i="2" s="1"/>
  <c r="J1639" i="2"/>
  <c r="H1623" i="2"/>
  <c r="I1623" i="2" s="1"/>
  <c r="J1623" i="2"/>
  <c r="H1607" i="2"/>
  <c r="I1607" i="2" s="1"/>
  <c r="J1607" i="2"/>
  <c r="H1591" i="2"/>
  <c r="I1591" i="2" s="1"/>
  <c r="J1591" i="2"/>
  <c r="H1575" i="2"/>
  <c r="I1575" i="2" s="1"/>
  <c r="J1575" i="2"/>
  <c r="H1734" i="2"/>
  <c r="I1734" i="2" s="1"/>
  <c r="J1734" i="2"/>
  <c r="H1718" i="2"/>
  <c r="I1718" i="2" s="1"/>
  <c r="J1718" i="2"/>
  <c r="H1638" i="2"/>
  <c r="I1638" i="2" s="1"/>
  <c r="J1638" i="2"/>
  <c r="H1622" i="2"/>
  <c r="I1622" i="2" s="1"/>
  <c r="J1622" i="2"/>
  <c r="H1606" i="2"/>
  <c r="I1606" i="2" s="1"/>
  <c r="J1606" i="2"/>
  <c r="H1590" i="2"/>
  <c r="I1590" i="2" s="1"/>
  <c r="J1590" i="2"/>
  <c r="H1574" i="2"/>
  <c r="I1574" i="2" s="1"/>
  <c r="J1574" i="2"/>
  <c r="H1558" i="2"/>
  <c r="I1558" i="2" s="1"/>
  <c r="J1558" i="2"/>
  <c r="H1526" i="2"/>
  <c r="I1526" i="2" s="1"/>
  <c r="J1526" i="2"/>
  <c r="H1510" i="2"/>
  <c r="I1510" i="2" s="1"/>
  <c r="J1510" i="2"/>
  <c r="H1494" i="2"/>
  <c r="I1494" i="2" s="1"/>
  <c r="J1494" i="2"/>
  <c r="H1478" i="2"/>
  <c r="I1478" i="2" s="1"/>
  <c r="J1478" i="2"/>
  <c r="H1462" i="2"/>
  <c r="I1462" i="2" s="1"/>
  <c r="J1462" i="2"/>
  <c r="H1430" i="2"/>
  <c r="I1430" i="2" s="1"/>
  <c r="J1430" i="2"/>
  <c r="H1398" i="2"/>
  <c r="I1398" i="2" s="1"/>
  <c r="J1398" i="2"/>
  <c r="H1350" i="2"/>
  <c r="I1350" i="2" s="1"/>
  <c r="J1350" i="2"/>
  <c r="H1334" i="2"/>
  <c r="I1334" i="2" s="1"/>
  <c r="J1334" i="2"/>
  <c r="H1318" i="2"/>
  <c r="I1318" i="2" s="1"/>
  <c r="J1318" i="2"/>
  <c r="H1302" i="2"/>
  <c r="I1302" i="2" s="1"/>
  <c r="J1302" i="2"/>
  <c r="H1270" i="2"/>
  <c r="I1270" i="2" s="1"/>
  <c r="J1270" i="2"/>
  <c r="H1222" i="2"/>
  <c r="I1222" i="2" s="1"/>
  <c r="J1222" i="2"/>
  <c r="H1206" i="2"/>
  <c r="I1206" i="2" s="1"/>
  <c r="J1206" i="2"/>
  <c r="H1190" i="2"/>
  <c r="I1190" i="2" s="1"/>
  <c r="J1190" i="2"/>
  <c r="H1174" i="2"/>
  <c r="I1174" i="2" s="1"/>
  <c r="J1174" i="2"/>
  <c r="H1142" i="2"/>
  <c r="I1142" i="2" s="1"/>
  <c r="J1142" i="2"/>
  <c r="H1110" i="2"/>
  <c r="I1110" i="2" s="1"/>
  <c r="J1110" i="2"/>
  <c r="H1062" i="2"/>
  <c r="I1062" i="2" s="1"/>
  <c r="J1062" i="2"/>
  <c r="H1046" i="2"/>
  <c r="I1046" i="2" s="1"/>
  <c r="J1046" i="2"/>
  <c r="H1030" i="2"/>
  <c r="I1030" i="2" s="1"/>
  <c r="J1030" i="2"/>
  <c r="H1014" i="2"/>
  <c r="I1014" i="2" s="1"/>
  <c r="J1014" i="2"/>
  <c r="H998" i="2"/>
  <c r="I998" i="2" s="1"/>
  <c r="J998" i="2"/>
  <c r="H982" i="2"/>
  <c r="I982" i="2" s="1"/>
  <c r="J982" i="2"/>
  <c r="H966" i="2"/>
  <c r="I966" i="2" s="1"/>
  <c r="J966" i="2"/>
  <c r="H950" i="2"/>
  <c r="I950" i="2" s="1"/>
  <c r="J950" i="2"/>
  <c r="H918" i="2"/>
  <c r="I918" i="2" s="1"/>
  <c r="J918" i="2"/>
  <c r="H902" i="2"/>
  <c r="I902" i="2" s="1"/>
  <c r="J902" i="2"/>
  <c r="H886" i="2"/>
  <c r="I886" i="2" s="1"/>
  <c r="J886" i="2"/>
  <c r="H854" i="2"/>
  <c r="I854" i="2" s="1"/>
  <c r="J854" i="2"/>
  <c r="H822" i="2"/>
  <c r="I822" i="2" s="1"/>
  <c r="J822" i="2"/>
  <c r="H774" i="2"/>
  <c r="I774" i="2" s="1"/>
  <c r="J774" i="2"/>
  <c r="H758" i="2"/>
  <c r="I758" i="2" s="1"/>
  <c r="J758" i="2"/>
  <c r="H742" i="2"/>
  <c r="I742" i="2" s="1"/>
  <c r="J742" i="2"/>
  <c r="H726" i="2"/>
  <c r="I726" i="2" s="1"/>
  <c r="J726" i="2"/>
  <c r="H710" i="2"/>
  <c r="I710" i="2" s="1"/>
  <c r="J710" i="2"/>
  <c r="H694" i="2"/>
  <c r="I694" i="2" s="1"/>
  <c r="J694" i="2"/>
  <c r="H678" i="2"/>
  <c r="I678" i="2" s="1"/>
  <c r="J678" i="2"/>
  <c r="H646" i="2"/>
  <c r="I646" i="2" s="1"/>
  <c r="J646" i="2"/>
  <c r="H630" i="2"/>
  <c r="I630" i="2" s="1"/>
  <c r="J630" i="2"/>
  <c r="H614" i="2"/>
  <c r="I614" i="2" s="1"/>
  <c r="J614" i="2"/>
  <c r="H582" i="2"/>
  <c r="I582" i="2" s="1"/>
  <c r="J582" i="2"/>
  <c r="H550" i="2"/>
  <c r="I550" i="2" s="1"/>
  <c r="J550" i="2"/>
  <c r="H502" i="2"/>
  <c r="I502" i="2" s="1"/>
  <c r="J502" i="2"/>
  <c r="H486" i="2"/>
  <c r="I486" i="2" s="1"/>
  <c r="J486" i="2"/>
  <c r="H470" i="2"/>
  <c r="I470" i="2" s="1"/>
  <c r="J470" i="2"/>
  <c r="H454" i="2"/>
  <c r="I454" i="2" s="1"/>
  <c r="J454" i="2"/>
  <c r="H438" i="2"/>
  <c r="I438" i="2" s="1"/>
  <c r="J438" i="2"/>
  <c r="H422" i="2"/>
  <c r="I422" i="2" s="1"/>
  <c r="J422" i="2"/>
  <c r="H406" i="2"/>
  <c r="I406" i="2" s="1"/>
  <c r="J406" i="2"/>
  <c r="H374" i="2"/>
  <c r="I374" i="2" s="1"/>
  <c r="J374" i="2"/>
  <c r="H358" i="2"/>
  <c r="I358" i="2" s="1"/>
  <c r="J358" i="2"/>
  <c r="I310" i="2"/>
  <c r="J310" i="2"/>
  <c r="H262" i="2"/>
  <c r="I262" i="2" s="1"/>
  <c r="J262" i="2"/>
  <c r="H246" i="2"/>
  <c r="I246" i="2" s="1"/>
  <c r="J246" i="2"/>
  <c r="H230" i="2"/>
  <c r="I230" i="2" s="1"/>
  <c r="J230" i="2"/>
  <c r="H214" i="2"/>
  <c r="I214" i="2" s="1"/>
  <c r="J214" i="2"/>
  <c r="H166" i="2"/>
  <c r="I166" i="2" s="1"/>
  <c r="J166" i="2"/>
  <c r="H150" i="2"/>
  <c r="I150" i="2" s="1"/>
  <c r="J150" i="2"/>
  <c r="H134" i="2"/>
  <c r="I134" i="2" s="1"/>
  <c r="J134" i="2"/>
  <c r="H118" i="2"/>
  <c r="I118" i="2" s="1"/>
  <c r="J118" i="2"/>
  <c r="H102" i="2"/>
  <c r="I102" i="2" s="1"/>
  <c r="J102" i="2"/>
  <c r="H86" i="2"/>
  <c r="I86" i="2" s="1"/>
  <c r="J86" i="2"/>
  <c r="H70" i="2"/>
  <c r="I70" i="2" s="1"/>
  <c r="J70" i="2"/>
  <c r="H54" i="2"/>
  <c r="I54" i="2" s="1"/>
  <c r="J54" i="2"/>
  <c r="H38" i="2"/>
  <c r="I38" i="2" s="1"/>
  <c r="J38" i="2"/>
  <c r="H22" i="2"/>
  <c r="I22" i="2" s="1"/>
  <c r="J22" i="2"/>
  <c r="H1348" i="2"/>
  <c r="I1348" i="2" s="1"/>
  <c r="J1729" i="2"/>
  <c r="J27" i="2"/>
  <c r="J10" i="2"/>
  <c r="J451" i="2"/>
  <c r="J1091" i="2"/>
  <c r="J420" i="2"/>
  <c r="J1156" i="2"/>
  <c r="J437" i="2"/>
  <c r="J1333" i="2"/>
  <c r="J806" i="2"/>
  <c r="J1702" i="2"/>
  <c r="J1495" i="2"/>
  <c r="J1288" i="2"/>
  <c r="J1225" i="2"/>
  <c r="J1130" i="2"/>
  <c r="J1227" i="2"/>
  <c r="J1372" i="2"/>
  <c r="J606" i="2"/>
  <c r="J1119" i="2"/>
  <c r="J1617" i="2"/>
  <c r="J147" i="2"/>
  <c r="J241" i="2"/>
  <c r="H1455" i="2"/>
  <c r="I1455" i="2" s="1"/>
  <c r="J1455" i="2"/>
  <c r="H1407" i="2"/>
  <c r="I1407" i="2" s="1"/>
  <c r="J1407" i="2"/>
  <c r="H1375" i="2"/>
  <c r="I1375" i="2" s="1"/>
  <c r="J1375" i="2"/>
  <c r="H1279" i="2"/>
  <c r="I1279" i="2" s="1"/>
  <c r="J1279" i="2"/>
  <c r="H1199" i="2"/>
  <c r="I1199" i="2" s="1"/>
  <c r="J1199" i="2"/>
  <c r="H1055" i="2"/>
  <c r="I1055" i="2" s="1"/>
  <c r="J1055" i="2"/>
  <c r="H959" i="2"/>
  <c r="I959" i="2" s="1"/>
  <c r="J959" i="2"/>
  <c r="H815" i="2"/>
  <c r="I815" i="2" s="1"/>
  <c r="J815" i="2"/>
  <c r="H703" i="2"/>
  <c r="I703" i="2" s="1"/>
  <c r="J703" i="2"/>
  <c r="H623" i="2"/>
  <c r="I623" i="2" s="1"/>
  <c r="J623" i="2"/>
  <c r="H479" i="2"/>
  <c r="I479" i="2" s="1"/>
  <c r="J479" i="2"/>
  <c r="H399" i="2"/>
  <c r="I399" i="2" s="1"/>
  <c r="J399" i="2"/>
  <c r="H271" i="2"/>
  <c r="I271" i="2" s="1"/>
  <c r="J271" i="2"/>
  <c r="H175" i="2"/>
  <c r="I175" i="2" s="1"/>
  <c r="J175" i="2"/>
  <c r="H63" i="2"/>
  <c r="I63" i="2" s="1"/>
  <c r="J63" i="2"/>
  <c r="H1646" i="2"/>
  <c r="I1646" i="2" s="1"/>
  <c r="J1646" i="2"/>
  <c r="H1534" i="2"/>
  <c r="I1534" i="2" s="1"/>
  <c r="J1534" i="2"/>
  <c r="H1454" i="2"/>
  <c r="I1454" i="2" s="1"/>
  <c r="J1454" i="2"/>
  <c r="H1342" i="2"/>
  <c r="I1342" i="2" s="1"/>
  <c r="J1342" i="2"/>
  <c r="H1166" i="2"/>
  <c r="I1166" i="2" s="1"/>
  <c r="J1166" i="2"/>
  <c r="H862" i="2"/>
  <c r="I862" i="2" s="1"/>
  <c r="J862" i="2"/>
  <c r="H1593" i="2"/>
  <c r="I1593" i="2" s="1"/>
  <c r="J1593" i="2"/>
  <c r="H1561" i="2"/>
  <c r="I1561" i="2" s="1"/>
  <c r="J1561" i="2"/>
  <c r="H1735" i="2"/>
  <c r="I1735" i="2" s="1"/>
  <c r="J1735" i="2"/>
  <c r="H1719" i="2"/>
  <c r="I1719" i="2" s="1"/>
  <c r="J1719" i="2"/>
  <c r="H1703" i="2"/>
  <c r="I1703" i="2" s="1"/>
  <c r="J1703" i="2"/>
  <c r="H1687" i="2"/>
  <c r="I1687" i="2" s="1"/>
  <c r="J1687" i="2"/>
  <c r="H1686" i="2"/>
  <c r="I1686" i="2" s="1"/>
  <c r="J1686" i="2"/>
  <c r="H1733" i="2"/>
  <c r="I1733" i="2" s="1"/>
  <c r="J1733" i="2"/>
  <c r="H1717" i="2"/>
  <c r="I1717" i="2" s="1"/>
  <c r="J1717" i="2"/>
  <c r="H1701" i="2"/>
  <c r="I1701" i="2" s="1"/>
  <c r="J1701" i="2"/>
  <c r="H1669" i="2"/>
  <c r="I1669" i="2" s="1"/>
  <c r="J1669" i="2"/>
  <c r="H1637" i="2"/>
  <c r="I1637" i="2" s="1"/>
  <c r="J1637" i="2"/>
  <c r="H1589" i="2"/>
  <c r="I1589" i="2" s="1"/>
  <c r="J1589" i="2"/>
  <c r="H1573" i="2"/>
  <c r="I1573" i="2" s="1"/>
  <c r="J1573" i="2"/>
  <c r="H1557" i="2"/>
  <c r="I1557" i="2" s="1"/>
  <c r="J1557" i="2"/>
  <c r="H1541" i="2"/>
  <c r="I1541" i="2" s="1"/>
  <c r="J1541" i="2"/>
  <c r="H1525" i="2"/>
  <c r="I1525" i="2" s="1"/>
  <c r="J1525" i="2"/>
  <c r="H1509" i="2"/>
  <c r="I1509" i="2" s="1"/>
  <c r="J1509" i="2"/>
  <c r="H1493" i="2"/>
  <c r="I1493" i="2" s="1"/>
  <c r="J1493" i="2"/>
  <c r="H1461" i="2"/>
  <c r="I1461" i="2" s="1"/>
  <c r="J1461" i="2"/>
  <c r="H1445" i="2"/>
  <c r="I1445" i="2" s="1"/>
  <c r="J1445" i="2"/>
  <c r="H1429" i="2"/>
  <c r="I1429" i="2" s="1"/>
  <c r="J1429" i="2"/>
  <c r="H1397" i="2"/>
  <c r="I1397" i="2" s="1"/>
  <c r="J1397" i="2"/>
  <c r="H1285" i="2"/>
  <c r="I1285" i="2" s="1"/>
  <c r="J1285" i="2"/>
  <c r="H1269" i="2"/>
  <c r="I1269" i="2" s="1"/>
  <c r="J1269" i="2"/>
  <c r="H1253" i="2"/>
  <c r="I1253" i="2" s="1"/>
  <c r="J1253" i="2"/>
  <c r="H1237" i="2"/>
  <c r="I1237" i="2" s="1"/>
  <c r="J1237" i="2"/>
  <c r="H1221" i="2"/>
  <c r="I1221" i="2" s="1"/>
  <c r="J1221" i="2"/>
  <c r="H1189" i="2"/>
  <c r="I1189" i="2" s="1"/>
  <c r="J1189" i="2"/>
  <c r="H1173" i="2"/>
  <c r="I1173" i="2" s="1"/>
  <c r="J1173" i="2"/>
  <c r="H1157" i="2"/>
  <c r="I1157" i="2" s="1"/>
  <c r="J1157" i="2"/>
  <c r="H1125" i="2"/>
  <c r="I1125" i="2" s="1"/>
  <c r="J1125" i="2"/>
  <c r="H1093" i="2"/>
  <c r="I1093" i="2" s="1"/>
  <c r="J1093" i="2"/>
  <c r="H1045" i="2"/>
  <c r="I1045" i="2" s="1"/>
  <c r="J1045" i="2"/>
  <c r="H1029" i="2"/>
  <c r="I1029" i="2" s="1"/>
  <c r="J1029" i="2"/>
  <c r="H1013" i="2"/>
  <c r="I1013" i="2" s="1"/>
  <c r="J1013" i="2"/>
  <c r="H997" i="2"/>
  <c r="I997" i="2" s="1"/>
  <c r="J997" i="2"/>
  <c r="H981" i="2"/>
  <c r="I981" i="2" s="1"/>
  <c r="J981" i="2"/>
  <c r="H965" i="2"/>
  <c r="I965" i="2" s="1"/>
  <c r="J965" i="2"/>
  <c r="H933" i="2"/>
  <c r="I933" i="2" s="1"/>
  <c r="J933" i="2"/>
  <c r="H917" i="2"/>
  <c r="I917" i="2" s="1"/>
  <c r="J917" i="2"/>
  <c r="H901" i="2"/>
  <c r="I901" i="2" s="1"/>
  <c r="J901" i="2"/>
  <c r="H869" i="2"/>
  <c r="I869" i="2" s="1"/>
  <c r="J869" i="2"/>
  <c r="H837" i="2"/>
  <c r="I837" i="2" s="1"/>
  <c r="J837" i="2"/>
  <c r="H789" i="2"/>
  <c r="I789" i="2" s="1"/>
  <c r="J789" i="2"/>
  <c r="H773" i="2"/>
  <c r="I773" i="2" s="1"/>
  <c r="J773" i="2"/>
  <c r="H757" i="2"/>
  <c r="I757" i="2" s="1"/>
  <c r="J757" i="2"/>
  <c r="H741" i="2"/>
  <c r="I741" i="2" s="1"/>
  <c r="J741" i="2"/>
  <c r="H725" i="2"/>
  <c r="I725" i="2" s="1"/>
  <c r="J725" i="2"/>
  <c r="H709" i="2"/>
  <c r="I709" i="2" s="1"/>
  <c r="J709" i="2"/>
  <c r="H677" i="2"/>
  <c r="I677" i="2" s="1"/>
  <c r="J677" i="2"/>
  <c r="H661" i="2"/>
  <c r="I661" i="2" s="1"/>
  <c r="J661" i="2"/>
  <c r="H645" i="2"/>
  <c r="I645" i="2" s="1"/>
  <c r="J645" i="2"/>
  <c r="H613" i="2"/>
  <c r="I613" i="2" s="1"/>
  <c r="J613" i="2"/>
  <c r="H581" i="2"/>
  <c r="I581" i="2" s="1"/>
  <c r="J581" i="2"/>
  <c r="H533" i="2"/>
  <c r="I533" i="2" s="1"/>
  <c r="J533" i="2"/>
  <c r="H517" i="2"/>
  <c r="I517" i="2" s="1"/>
  <c r="J517" i="2"/>
  <c r="H501" i="2"/>
  <c r="I501" i="2" s="1"/>
  <c r="J501" i="2"/>
  <c r="H485" i="2"/>
  <c r="I485" i="2" s="1"/>
  <c r="J485" i="2"/>
  <c r="H469" i="2"/>
  <c r="I469" i="2" s="1"/>
  <c r="J469" i="2"/>
  <c r="H453" i="2"/>
  <c r="I453" i="2" s="1"/>
  <c r="J453" i="2"/>
  <c r="H421" i="2"/>
  <c r="I421" i="2" s="1"/>
  <c r="J421" i="2"/>
  <c r="H405" i="2"/>
  <c r="I405" i="2" s="1"/>
  <c r="J405" i="2"/>
  <c r="H389" i="2"/>
  <c r="I389" i="2" s="1"/>
  <c r="J389" i="2"/>
  <c r="H373" i="2"/>
  <c r="I373" i="2" s="1"/>
  <c r="J373" i="2"/>
  <c r="H357" i="2"/>
  <c r="I357" i="2" s="1"/>
  <c r="J357" i="2"/>
  <c r="H341" i="2"/>
  <c r="I341" i="2" s="1"/>
  <c r="J341" i="2"/>
  <c r="H325" i="2"/>
  <c r="I325" i="2" s="1"/>
  <c r="J325" i="2"/>
  <c r="H309" i="2"/>
  <c r="I309" i="2" s="1"/>
  <c r="J309" i="2"/>
  <c r="H293" i="2"/>
  <c r="I293" i="2" s="1"/>
  <c r="J293" i="2"/>
  <c r="H261" i="2"/>
  <c r="I261" i="2" s="1"/>
  <c r="J261" i="2"/>
  <c r="H245" i="2"/>
  <c r="I245" i="2" s="1"/>
  <c r="J245" i="2"/>
  <c r="H229" i="2"/>
  <c r="I229" i="2" s="1"/>
  <c r="J229" i="2"/>
  <c r="H165" i="2"/>
  <c r="I165" i="2" s="1"/>
  <c r="J165" i="2"/>
  <c r="H149" i="2"/>
  <c r="I149" i="2" s="1"/>
  <c r="J149" i="2"/>
  <c r="H133" i="2"/>
  <c r="I133" i="2" s="1"/>
  <c r="J133" i="2"/>
  <c r="H117" i="2"/>
  <c r="I117" i="2" s="1"/>
  <c r="J117" i="2"/>
  <c r="H101" i="2"/>
  <c r="I101" i="2" s="1"/>
  <c r="J101" i="2"/>
  <c r="H85" i="2"/>
  <c r="I85" i="2" s="1"/>
  <c r="J85" i="2"/>
  <c r="H69" i="2"/>
  <c r="I69" i="2" s="1"/>
  <c r="J69" i="2"/>
  <c r="H53" i="2"/>
  <c r="I53" i="2" s="1"/>
  <c r="J53" i="2"/>
  <c r="H37" i="2"/>
  <c r="I37" i="2" s="1"/>
  <c r="J37" i="2"/>
  <c r="H21" i="2"/>
  <c r="I21" i="2" s="1"/>
  <c r="J21" i="2"/>
  <c r="H13" i="2"/>
  <c r="I13" i="2" s="1"/>
  <c r="J13" i="2"/>
  <c r="H1380" i="2"/>
  <c r="I1380" i="2" s="1"/>
  <c r="H1243" i="2"/>
  <c r="I1243" i="2" s="1"/>
  <c r="J1730" i="2"/>
  <c r="J1648" i="2"/>
  <c r="J1297" i="2"/>
  <c r="J1633" i="2"/>
  <c r="J467" i="2"/>
  <c r="J1203" i="2"/>
  <c r="J452" i="2"/>
  <c r="J1172" i="2"/>
  <c r="J549" i="2"/>
  <c r="J1349" i="2"/>
  <c r="J838" i="2"/>
  <c r="J407" i="2"/>
  <c r="J1527" i="2"/>
  <c r="J1352" i="2"/>
  <c r="J1257" i="2"/>
  <c r="J1178" i="2"/>
  <c r="J1259" i="2"/>
  <c r="J1404" i="2"/>
  <c r="J622" i="2"/>
  <c r="J1167" i="2"/>
  <c r="J342" i="2"/>
  <c r="J338" i="2"/>
  <c r="J352" i="2"/>
  <c r="H1727" i="2"/>
  <c r="I1727" i="2" s="1"/>
  <c r="J1727" i="2"/>
  <c r="H1679" i="2"/>
  <c r="I1679" i="2" s="1"/>
  <c r="J1679" i="2"/>
  <c r="H1615" i="2"/>
  <c r="I1615" i="2" s="1"/>
  <c r="J1615" i="2"/>
  <c r="H1535" i="2"/>
  <c r="I1535" i="2" s="1"/>
  <c r="J1535" i="2"/>
  <c r="H1311" i="2"/>
  <c r="I1311" i="2" s="1"/>
  <c r="J1311" i="2"/>
  <c r="H911" i="2"/>
  <c r="I911" i="2" s="1"/>
  <c r="J911" i="2"/>
  <c r="H1310" i="2"/>
  <c r="I1310" i="2" s="1"/>
  <c r="J1310" i="2"/>
  <c r="H1230" i="2"/>
  <c r="I1230" i="2" s="1"/>
  <c r="J1230" i="2"/>
  <c r="H1150" i="2"/>
  <c r="I1150" i="2" s="1"/>
  <c r="J1150" i="2"/>
  <c r="H1086" i="2"/>
  <c r="I1086" i="2" s="1"/>
  <c r="J1086" i="2"/>
  <c r="H958" i="2"/>
  <c r="I958" i="2" s="1"/>
  <c r="J958" i="2"/>
  <c r="H686" i="2"/>
  <c r="I686" i="2" s="1"/>
  <c r="J686" i="2"/>
  <c r="H398" i="2"/>
  <c r="I398" i="2" s="1"/>
  <c r="J398" i="2"/>
  <c r="H1725" i="2"/>
  <c r="I1725" i="2" s="1"/>
  <c r="J1725" i="2"/>
  <c r="H1661" i="2"/>
  <c r="I1661" i="2" s="1"/>
  <c r="J1661" i="2"/>
  <c r="H1549" i="2"/>
  <c r="I1549" i="2" s="1"/>
  <c r="J1549" i="2"/>
  <c r="H1341" i="2"/>
  <c r="I1341" i="2" s="1"/>
  <c r="J1341" i="2"/>
  <c r="H941" i="2"/>
  <c r="I941" i="2" s="1"/>
  <c r="J941" i="2"/>
  <c r="H1236" i="2"/>
  <c r="I1236" i="2" s="1"/>
  <c r="J1236" i="2"/>
  <c r="H1124" i="2"/>
  <c r="I1124" i="2" s="1"/>
  <c r="J1124" i="2"/>
  <c r="H1092" i="2"/>
  <c r="I1092" i="2" s="1"/>
  <c r="J1092" i="2"/>
  <c r="H1076" i="2"/>
  <c r="I1076" i="2" s="1"/>
  <c r="J1076" i="2"/>
  <c r="H1060" i="2"/>
  <c r="I1060" i="2" s="1"/>
  <c r="J1060" i="2"/>
  <c r="H1044" i="2"/>
  <c r="I1044" i="2" s="1"/>
  <c r="J1044" i="2"/>
  <c r="H1012" i="2"/>
  <c r="I1012" i="2" s="1"/>
  <c r="J1012" i="2"/>
  <c r="H996" i="2"/>
  <c r="I996" i="2" s="1"/>
  <c r="J996" i="2"/>
  <c r="H980" i="2"/>
  <c r="I980" i="2" s="1"/>
  <c r="J980" i="2"/>
  <c r="H948" i="2"/>
  <c r="I948" i="2" s="1"/>
  <c r="J948" i="2"/>
  <c r="H868" i="2"/>
  <c r="I868" i="2" s="1"/>
  <c r="J868" i="2"/>
  <c r="H852" i="2"/>
  <c r="I852" i="2" s="1"/>
  <c r="J852" i="2"/>
  <c r="H836" i="2"/>
  <c r="I836" i="2" s="1"/>
  <c r="J836" i="2"/>
  <c r="H820" i="2"/>
  <c r="I820" i="2" s="1"/>
  <c r="J820" i="2"/>
  <c r="H804" i="2"/>
  <c r="I804" i="2" s="1"/>
  <c r="J804" i="2"/>
  <c r="H788" i="2"/>
  <c r="I788" i="2" s="1"/>
  <c r="J788" i="2"/>
  <c r="H756" i="2"/>
  <c r="I756" i="2" s="1"/>
  <c r="J756" i="2"/>
  <c r="H740" i="2"/>
  <c r="I740" i="2" s="1"/>
  <c r="J740" i="2"/>
  <c r="H724" i="2"/>
  <c r="I724" i="2" s="1"/>
  <c r="J724" i="2"/>
  <c r="H692" i="2"/>
  <c r="I692" i="2" s="1"/>
  <c r="J692" i="2"/>
  <c r="H612" i="2"/>
  <c r="I612" i="2" s="1"/>
  <c r="J612" i="2"/>
  <c r="H596" i="2"/>
  <c r="I596" i="2" s="1"/>
  <c r="J596" i="2"/>
  <c r="H580" i="2"/>
  <c r="I580" i="2" s="1"/>
  <c r="J580" i="2"/>
  <c r="H564" i="2"/>
  <c r="I564" i="2" s="1"/>
  <c r="J564" i="2"/>
  <c r="H500" i="2"/>
  <c r="I500" i="2" s="1"/>
  <c r="J500" i="2"/>
  <c r="H468" i="2"/>
  <c r="I468" i="2" s="1"/>
  <c r="J468" i="2"/>
  <c r="H436" i="2"/>
  <c r="I436" i="2" s="1"/>
  <c r="J436" i="2"/>
  <c r="H388" i="2"/>
  <c r="I388" i="2" s="1"/>
  <c r="J388" i="2"/>
  <c r="H372" i="2"/>
  <c r="I372" i="2" s="1"/>
  <c r="J372" i="2"/>
  <c r="H356" i="2"/>
  <c r="I356" i="2" s="1"/>
  <c r="J356" i="2"/>
  <c r="H340" i="2"/>
  <c r="I340" i="2" s="1"/>
  <c r="J340" i="2"/>
  <c r="H324" i="2"/>
  <c r="I324" i="2" s="1"/>
  <c r="J324" i="2"/>
  <c r="H308" i="2"/>
  <c r="J308" i="2"/>
  <c r="H292" i="2"/>
  <c r="I292" i="2" s="1"/>
  <c r="J292" i="2"/>
  <c r="H260" i="2"/>
  <c r="I260" i="2" s="1"/>
  <c r="J260" i="2"/>
  <c r="H244" i="2"/>
  <c r="I244" i="2" s="1"/>
  <c r="J244" i="2"/>
  <c r="H228" i="2"/>
  <c r="I228" i="2" s="1"/>
  <c r="J228" i="2"/>
  <c r="H180" i="2"/>
  <c r="I180" i="2" s="1"/>
  <c r="J180" i="2"/>
  <c r="H164" i="2"/>
  <c r="I164" i="2" s="1"/>
  <c r="J164" i="2"/>
  <c r="H148" i="2"/>
  <c r="I148" i="2" s="1"/>
  <c r="J148" i="2"/>
  <c r="H132" i="2"/>
  <c r="I132" i="2" s="1"/>
  <c r="J132" i="2"/>
  <c r="H116" i="2"/>
  <c r="I116" i="2" s="1"/>
  <c r="J116" i="2"/>
  <c r="H100" i="2"/>
  <c r="I100" i="2" s="1"/>
  <c r="J100" i="2"/>
  <c r="H84" i="2"/>
  <c r="I84" i="2" s="1"/>
  <c r="J84" i="2"/>
  <c r="H68" i="2"/>
  <c r="I68" i="2" s="1"/>
  <c r="J68" i="2"/>
  <c r="H52" i="2"/>
  <c r="I52" i="2" s="1"/>
  <c r="J52" i="2"/>
  <c r="H36" i="2"/>
  <c r="I36" i="2" s="1"/>
  <c r="J36" i="2"/>
  <c r="H20" i="2"/>
  <c r="I20" i="2" s="1"/>
  <c r="J20" i="2"/>
  <c r="H1301" i="2"/>
  <c r="I1301" i="2" s="1"/>
  <c r="H1708" i="2"/>
  <c r="I1708" i="2" s="1"/>
  <c r="J1137" i="2"/>
  <c r="J1473" i="2"/>
  <c r="J1216" i="2"/>
  <c r="J1296" i="2"/>
  <c r="J483" i="2"/>
  <c r="J1219" i="2"/>
  <c r="J516" i="2"/>
  <c r="J1188" i="2"/>
  <c r="J565" i="2"/>
  <c r="J1381" i="2"/>
  <c r="J870" i="2"/>
  <c r="J471" i="2"/>
  <c r="J1559" i="2"/>
  <c r="J1258" i="2"/>
  <c r="J1307" i="2"/>
  <c r="J1436" i="2"/>
  <c r="J654" i="2"/>
  <c r="J1503" i="2"/>
  <c r="J326" i="2"/>
  <c r="J322" i="2"/>
  <c r="J160" i="2"/>
  <c r="H1711" i="2"/>
  <c r="I1711" i="2" s="1"/>
  <c r="J1711" i="2"/>
  <c r="H1663" i="2"/>
  <c r="I1663" i="2" s="1"/>
  <c r="J1663" i="2"/>
  <c r="H1599" i="2"/>
  <c r="I1599" i="2" s="1"/>
  <c r="J1599" i="2"/>
  <c r="H1487" i="2"/>
  <c r="I1487" i="2" s="1"/>
  <c r="J1487" i="2"/>
  <c r="H1295" i="2"/>
  <c r="I1295" i="2" s="1"/>
  <c r="J1295" i="2"/>
  <c r="H895" i="2"/>
  <c r="I895" i="2" s="1"/>
  <c r="J895" i="2"/>
  <c r="H1214" i="2"/>
  <c r="I1214" i="2" s="1"/>
  <c r="J1214" i="2"/>
  <c r="H878" i="2"/>
  <c r="I878" i="2" s="1"/>
  <c r="J878" i="2"/>
  <c r="H1636" i="2"/>
  <c r="I1636" i="2" s="1"/>
  <c r="J1636" i="2"/>
  <c r="H1572" i="2"/>
  <c r="I1572" i="2" s="1"/>
  <c r="J1572" i="2"/>
  <c r="H1316" i="2"/>
  <c r="I1316" i="2" s="1"/>
  <c r="J1316" i="2"/>
  <c r="H1587" i="2"/>
  <c r="I1587" i="2" s="1"/>
  <c r="J1587" i="2"/>
  <c r="H1571" i="2"/>
  <c r="I1571" i="2" s="1"/>
  <c r="J1571" i="2"/>
  <c r="H1555" i="2"/>
  <c r="I1555" i="2" s="1"/>
  <c r="J1555" i="2"/>
  <c r="H1331" i="2"/>
  <c r="I1331" i="2" s="1"/>
  <c r="J1331" i="2"/>
  <c r="H1315" i="2"/>
  <c r="I1315" i="2" s="1"/>
  <c r="J1315" i="2"/>
  <c r="H1299" i="2"/>
  <c r="I1299" i="2" s="1"/>
  <c r="J1299" i="2"/>
  <c r="H1187" i="2"/>
  <c r="I1187" i="2" s="1"/>
  <c r="J1187" i="2"/>
  <c r="H1171" i="2"/>
  <c r="I1171" i="2" s="1"/>
  <c r="J1171" i="2"/>
  <c r="H1155" i="2"/>
  <c r="I1155" i="2" s="1"/>
  <c r="J1155" i="2"/>
  <c r="H1139" i="2"/>
  <c r="I1139" i="2" s="1"/>
  <c r="J1139" i="2"/>
  <c r="H1123" i="2"/>
  <c r="I1123" i="2" s="1"/>
  <c r="J1123" i="2"/>
  <c r="H1075" i="2"/>
  <c r="I1075" i="2" s="1"/>
  <c r="J1075" i="2"/>
  <c r="H1059" i="2"/>
  <c r="I1059" i="2" s="1"/>
  <c r="J1059" i="2"/>
  <c r="H1043" i="2"/>
  <c r="I1043" i="2" s="1"/>
  <c r="J1043" i="2"/>
  <c r="H1011" i="2"/>
  <c r="I1011" i="2" s="1"/>
  <c r="J1011" i="2"/>
  <c r="H931" i="2"/>
  <c r="I931" i="2" s="1"/>
  <c r="J931" i="2"/>
  <c r="H915" i="2"/>
  <c r="I915" i="2" s="1"/>
  <c r="J915" i="2"/>
  <c r="H899" i="2"/>
  <c r="I899" i="2" s="1"/>
  <c r="J899" i="2"/>
  <c r="H883" i="2"/>
  <c r="I883" i="2" s="1"/>
  <c r="J883" i="2"/>
  <c r="H867" i="2"/>
  <c r="I867" i="2" s="1"/>
  <c r="J867" i="2"/>
  <c r="H851" i="2"/>
  <c r="I851" i="2" s="1"/>
  <c r="J851" i="2"/>
  <c r="H819" i="2"/>
  <c r="I819" i="2" s="1"/>
  <c r="J819" i="2"/>
  <c r="H803" i="2"/>
  <c r="I803" i="2" s="1"/>
  <c r="J803" i="2"/>
  <c r="H787" i="2"/>
  <c r="I787" i="2" s="1"/>
  <c r="J787" i="2"/>
  <c r="H755" i="2"/>
  <c r="I755" i="2" s="1"/>
  <c r="J755" i="2"/>
  <c r="H675" i="2"/>
  <c r="I675" i="2" s="1"/>
  <c r="J675" i="2"/>
  <c r="H659" i="2"/>
  <c r="I659" i="2" s="1"/>
  <c r="J659" i="2"/>
  <c r="H643" i="2"/>
  <c r="I643" i="2" s="1"/>
  <c r="J643" i="2"/>
  <c r="H627" i="2"/>
  <c r="I627" i="2" s="1"/>
  <c r="J627" i="2"/>
  <c r="H611" i="2"/>
  <c r="I611" i="2" s="1"/>
  <c r="J611" i="2"/>
  <c r="H595" i="2"/>
  <c r="I595" i="2" s="1"/>
  <c r="J595" i="2"/>
  <c r="H563" i="2"/>
  <c r="I563" i="2" s="1"/>
  <c r="J563" i="2"/>
  <c r="H547" i="2"/>
  <c r="I547" i="2" s="1"/>
  <c r="J547" i="2"/>
  <c r="H531" i="2"/>
  <c r="I531" i="2" s="1"/>
  <c r="J531" i="2"/>
  <c r="H499" i="2"/>
  <c r="I499" i="2" s="1"/>
  <c r="J499" i="2"/>
  <c r="H419" i="2"/>
  <c r="I419" i="2" s="1"/>
  <c r="J419" i="2"/>
  <c r="H403" i="2"/>
  <c r="I403" i="2" s="1"/>
  <c r="J403" i="2"/>
  <c r="H387" i="2"/>
  <c r="I387" i="2" s="1"/>
  <c r="J387" i="2"/>
  <c r="H371" i="2"/>
  <c r="I371" i="2" s="1"/>
  <c r="J371" i="2"/>
  <c r="H355" i="2"/>
  <c r="I355" i="2" s="1"/>
  <c r="J355" i="2"/>
  <c r="H339" i="2"/>
  <c r="I339" i="2" s="1"/>
  <c r="J339" i="2"/>
  <c r="H323" i="2"/>
  <c r="I323" i="2" s="1"/>
  <c r="J323" i="2"/>
  <c r="H307" i="2"/>
  <c r="I307" i="2" s="1"/>
  <c r="J307" i="2"/>
  <c r="H291" i="2"/>
  <c r="I291" i="2" s="1"/>
  <c r="J291" i="2"/>
  <c r="H275" i="2"/>
  <c r="I275" i="2" s="1"/>
  <c r="J275" i="2"/>
  <c r="H259" i="2"/>
  <c r="I259" i="2" s="1"/>
  <c r="J259" i="2"/>
  <c r="H243" i="2"/>
  <c r="I243" i="2" s="1"/>
  <c r="J243" i="2"/>
  <c r="H227" i="2"/>
  <c r="I227" i="2" s="1"/>
  <c r="J227" i="2"/>
  <c r="H163" i="2"/>
  <c r="I163" i="2" s="1"/>
  <c r="J163" i="2"/>
  <c r="H131" i="2"/>
  <c r="I131" i="2" s="1"/>
  <c r="J131" i="2"/>
  <c r="H115" i="2"/>
  <c r="I115" i="2" s="1"/>
  <c r="J115" i="2"/>
  <c r="H99" i="2"/>
  <c r="I99" i="2" s="1"/>
  <c r="J99" i="2"/>
  <c r="H83" i="2"/>
  <c r="I83" i="2" s="1"/>
  <c r="J83" i="2"/>
  <c r="H67" i="2"/>
  <c r="I67" i="2" s="1"/>
  <c r="J67" i="2"/>
  <c r="H51" i="2"/>
  <c r="I51" i="2" s="1"/>
  <c r="J51" i="2"/>
  <c r="H35" i="2"/>
  <c r="I35" i="2" s="1"/>
  <c r="J35" i="2"/>
  <c r="H19" i="2"/>
  <c r="I19" i="2" s="1"/>
  <c r="J19" i="2"/>
  <c r="H1317" i="2"/>
  <c r="I1317" i="2" s="1"/>
  <c r="H1740" i="2"/>
  <c r="I1740" i="2" s="1"/>
  <c r="J1056" i="2"/>
  <c r="J1136" i="2"/>
  <c r="J1122" i="2"/>
  <c r="J690" i="2"/>
  <c r="J515" i="2"/>
  <c r="J1235" i="2"/>
  <c r="J628" i="2"/>
  <c r="J1220" i="2"/>
  <c r="J597" i="2"/>
  <c r="J1413" i="2"/>
  <c r="J934" i="2"/>
  <c r="J583" i="2"/>
  <c r="J408" i="2"/>
  <c r="J1592" i="2"/>
  <c r="J1513" i="2"/>
  <c r="J1466" i="2"/>
  <c r="J1563" i="2"/>
  <c r="J1692" i="2"/>
  <c r="J974" i="2"/>
  <c r="J1519" i="2"/>
  <c r="J294" i="2"/>
  <c r="H639" i="2"/>
  <c r="I639" i="2" s="1"/>
  <c r="J639" i="2"/>
  <c r="H463" i="2"/>
  <c r="I463" i="2" s="1"/>
  <c r="J463" i="2"/>
  <c r="H367" i="2"/>
  <c r="I367" i="2" s="1"/>
  <c r="J367" i="2"/>
  <c r="H159" i="2"/>
  <c r="I159" i="2" s="1"/>
  <c r="J159" i="2"/>
  <c r="H31" i="2"/>
  <c r="I31" i="2" s="1"/>
  <c r="J31" i="2"/>
  <c r="H1630" i="2"/>
  <c r="I1630" i="2" s="1"/>
  <c r="J1630" i="2"/>
  <c r="H1470" i="2"/>
  <c r="I1470" i="2" s="1"/>
  <c r="J1470" i="2"/>
  <c r="H1294" i="2"/>
  <c r="I1294" i="2" s="1"/>
  <c r="J1294" i="2"/>
  <c r="H1102" i="2"/>
  <c r="I1102" i="2" s="1"/>
  <c r="J1102" i="2"/>
  <c r="H734" i="2"/>
  <c r="I734" i="2" s="1"/>
  <c r="J734" i="2"/>
  <c r="H1117" i="2"/>
  <c r="I1117" i="2" s="1"/>
  <c r="J1117" i="2"/>
  <c r="H765" i="2"/>
  <c r="I765" i="2" s="1"/>
  <c r="J765" i="2"/>
  <c r="J5" i="2"/>
  <c r="H1460" i="2"/>
  <c r="I1460" i="2" s="1"/>
  <c r="J1460" i="2"/>
  <c r="H1300" i="2"/>
  <c r="I1300" i="2" s="1"/>
  <c r="J1300" i="2"/>
  <c r="H1268" i="2"/>
  <c r="I1268" i="2" s="1"/>
  <c r="J1268" i="2"/>
  <c r="H1252" i="2"/>
  <c r="I1252" i="2" s="1"/>
  <c r="J1252" i="2"/>
  <c r="H1204" i="2"/>
  <c r="I1204" i="2" s="1"/>
  <c r="J1204" i="2"/>
  <c r="H1108" i="2"/>
  <c r="I1108" i="2" s="1"/>
  <c r="J1108" i="2"/>
  <c r="H1699" i="2"/>
  <c r="I1699" i="2" s="1"/>
  <c r="J1699" i="2"/>
  <c r="H1683" i="2"/>
  <c r="I1683" i="2" s="1"/>
  <c r="J1683" i="2"/>
  <c r="H1667" i="2"/>
  <c r="I1667" i="2" s="1"/>
  <c r="J1667" i="2"/>
  <c r="H1651" i="2"/>
  <c r="I1651" i="2" s="1"/>
  <c r="J1651" i="2"/>
  <c r="H1635" i="2"/>
  <c r="I1635" i="2" s="1"/>
  <c r="J1635" i="2"/>
  <c r="H1619" i="2"/>
  <c r="I1619" i="2" s="1"/>
  <c r="J1619" i="2"/>
  <c r="H1523" i="2"/>
  <c r="I1523" i="2" s="1"/>
  <c r="J1523" i="2"/>
  <c r="H1443" i="2"/>
  <c r="I1443" i="2" s="1"/>
  <c r="J1443" i="2"/>
  <c r="H1427" i="2"/>
  <c r="I1427" i="2" s="1"/>
  <c r="J1427" i="2"/>
  <c r="H1411" i="2"/>
  <c r="I1411" i="2" s="1"/>
  <c r="J1411" i="2"/>
  <c r="H1395" i="2"/>
  <c r="I1395" i="2" s="1"/>
  <c r="J1395" i="2"/>
  <c r="H1379" i="2"/>
  <c r="I1379" i="2" s="1"/>
  <c r="J1379" i="2"/>
  <c r="H1363" i="2"/>
  <c r="I1363" i="2" s="1"/>
  <c r="J1363" i="2"/>
  <c r="H1267" i="2"/>
  <c r="I1267" i="2" s="1"/>
  <c r="J1267" i="2"/>
  <c r="H1107" i="2"/>
  <c r="I1107" i="2" s="1"/>
  <c r="J1107" i="2"/>
  <c r="H1714" i="2"/>
  <c r="I1714" i="2" s="1"/>
  <c r="J1714" i="2"/>
  <c r="H1698" i="2"/>
  <c r="I1698" i="2" s="1"/>
  <c r="J1698" i="2"/>
  <c r="H1682" i="2"/>
  <c r="I1682" i="2" s="1"/>
  <c r="J1682" i="2"/>
  <c r="H1666" i="2"/>
  <c r="I1666" i="2" s="1"/>
  <c r="J1666" i="2"/>
  <c r="H1650" i="2"/>
  <c r="I1650" i="2" s="1"/>
  <c r="J1650" i="2"/>
  <c r="H1634" i="2"/>
  <c r="I1634" i="2" s="1"/>
  <c r="J1634" i="2"/>
  <c r="H1618" i="2"/>
  <c r="I1618" i="2" s="1"/>
  <c r="J1618" i="2"/>
  <c r="H1602" i="2"/>
  <c r="I1602" i="2" s="1"/>
  <c r="J1602" i="2"/>
  <c r="H1586" i="2"/>
  <c r="I1586" i="2" s="1"/>
  <c r="J1586" i="2"/>
  <c r="H1570" i="2"/>
  <c r="I1570" i="2" s="1"/>
  <c r="J1570" i="2"/>
  <c r="H1554" i="2"/>
  <c r="I1554" i="2" s="1"/>
  <c r="J1554" i="2"/>
  <c r="H1538" i="2"/>
  <c r="I1538" i="2" s="1"/>
  <c r="J1538" i="2"/>
  <c r="H1506" i="2"/>
  <c r="I1506" i="2" s="1"/>
  <c r="J1506" i="2"/>
  <c r="H1490" i="2"/>
  <c r="I1490" i="2" s="1"/>
  <c r="J1490" i="2"/>
  <c r="H1474" i="2"/>
  <c r="I1474" i="2" s="1"/>
  <c r="J1474" i="2"/>
  <c r="H1458" i="2"/>
  <c r="I1458" i="2" s="1"/>
  <c r="J1458" i="2"/>
  <c r="H1442" i="2"/>
  <c r="I1442" i="2" s="1"/>
  <c r="J1442" i="2"/>
  <c r="H1410" i="2"/>
  <c r="I1410" i="2" s="1"/>
  <c r="J1410" i="2"/>
  <c r="H1394" i="2"/>
  <c r="I1394" i="2" s="1"/>
  <c r="J1394" i="2"/>
  <c r="H1378" i="2"/>
  <c r="I1378" i="2" s="1"/>
  <c r="J1378" i="2"/>
  <c r="H1362" i="2"/>
  <c r="I1362" i="2" s="1"/>
  <c r="J1362" i="2"/>
  <c r="H1346" i="2"/>
  <c r="I1346" i="2" s="1"/>
  <c r="J1346" i="2"/>
  <c r="H1314" i="2"/>
  <c r="I1314" i="2" s="1"/>
  <c r="J1314" i="2"/>
  <c r="H1298" i="2"/>
  <c r="I1298" i="2" s="1"/>
  <c r="J1298" i="2"/>
  <c r="H1282" i="2"/>
  <c r="I1282" i="2" s="1"/>
  <c r="J1282" i="2"/>
  <c r="H1266" i="2"/>
  <c r="I1266" i="2" s="1"/>
  <c r="J1266" i="2"/>
  <c r="H1250" i="2"/>
  <c r="I1250" i="2" s="1"/>
  <c r="J1250" i="2"/>
  <c r="H1234" i="2"/>
  <c r="I1234" i="2" s="1"/>
  <c r="J1234" i="2"/>
  <c r="H1218" i="2"/>
  <c r="I1218" i="2" s="1"/>
  <c r="J1218" i="2"/>
  <c r="H1202" i="2"/>
  <c r="I1202" i="2" s="1"/>
  <c r="J1202" i="2"/>
  <c r="H1186" i="2"/>
  <c r="I1186" i="2" s="1"/>
  <c r="J1186" i="2"/>
  <c r="H1170" i="2"/>
  <c r="I1170" i="2" s="1"/>
  <c r="J1170" i="2"/>
  <c r="H1154" i="2"/>
  <c r="I1154" i="2" s="1"/>
  <c r="J1154" i="2"/>
  <c r="H1138" i="2"/>
  <c r="I1138" i="2" s="1"/>
  <c r="J1138" i="2"/>
  <c r="H1106" i="2"/>
  <c r="I1106" i="2" s="1"/>
  <c r="J1106" i="2"/>
  <c r="H1090" i="2"/>
  <c r="I1090" i="2" s="1"/>
  <c r="J1090" i="2"/>
  <c r="H1074" i="2"/>
  <c r="I1074" i="2" s="1"/>
  <c r="J1074" i="2"/>
  <c r="H1058" i="2"/>
  <c r="I1058" i="2" s="1"/>
  <c r="J1058" i="2"/>
  <c r="H1042" i="2"/>
  <c r="I1042" i="2" s="1"/>
  <c r="J1042" i="2"/>
  <c r="H1026" i="2"/>
  <c r="I1026" i="2" s="1"/>
  <c r="J1026" i="2"/>
  <c r="H994" i="2"/>
  <c r="I994" i="2" s="1"/>
  <c r="J994" i="2"/>
  <c r="H978" i="2"/>
  <c r="I978" i="2" s="1"/>
  <c r="J978" i="2"/>
  <c r="H946" i="2"/>
  <c r="I946" i="2" s="1"/>
  <c r="J946" i="2"/>
  <c r="H930" i="2"/>
  <c r="I930" i="2" s="1"/>
  <c r="J930" i="2"/>
  <c r="H914" i="2"/>
  <c r="I914" i="2" s="1"/>
  <c r="J914" i="2"/>
  <c r="H898" i="2"/>
  <c r="I898" i="2" s="1"/>
  <c r="J898" i="2"/>
  <c r="H882" i="2"/>
  <c r="I882" i="2" s="1"/>
  <c r="J882" i="2"/>
  <c r="H850" i="2"/>
  <c r="I850" i="2" s="1"/>
  <c r="J850" i="2"/>
  <c r="H834" i="2"/>
  <c r="I834" i="2" s="1"/>
  <c r="J834" i="2"/>
  <c r="H818" i="2"/>
  <c r="I818" i="2" s="1"/>
  <c r="J818" i="2"/>
  <c r="H802" i="2"/>
  <c r="I802" i="2" s="1"/>
  <c r="J802" i="2"/>
  <c r="H786" i="2"/>
  <c r="I786" i="2" s="1"/>
  <c r="J786" i="2"/>
  <c r="H754" i="2"/>
  <c r="I754" i="2" s="1"/>
  <c r="J754" i="2"/>
  <c r="H738" i="2"/>
  <c r="I738" i="2" s="1"/>
  <c r="J738" i="2"/>
  <c r="H674" i="2"/>
  <c r="I674" i="2" s="1"/>
  <c r="J674" i="2"/>
  <c r="H658" i="2"/>
  <c r="I658" i="2" s="1"/>
  <c r="J658" i="2"/>
  <c r="H642" i="2"/>
  <c r="I642" i="2" s="1"/>
  <c r="J642" i="2"/>
  <c r="H626" i="2"/>
  <c r="I626" i="2" s="1"/>
  <c r="J626" i="2"/>
  <c r="H610" i="2"/>
  <c r="I610" i="2" s="1"/>
  <c r="J610" i="2"/>
  <c r="H546" i="2"/>
  <c r="I546" i="2" s="1"/>
  <c r="J546" i="2"/>
  <c r="H514" i="2"/>
  <c r="I514" i="2" s="1"/>
  <c r="J514" i="2"/>
  <c r="H498" i="2"/>
  <c r="I498" i="2" s="1"/>
  <c r="J498" i="2"/>
  <c r="H482" i="2"/>
  <c r="I482" i="2" s="1"/>
  <c r="J482" i="2"/>
  <c r="H466" i="2"/>
  <c r="I466" i="2" s="1"/>
  <c r="J466" i="2"/>
  <c r="H450" i="2"/>
  <c r="I450" i="2" s="1"/>
  <c r="J450" i="2"/>
  <c r="H434" i="2"/>
  <c r="I434" i="2" s="1"/>
  <c r="J434" i="2"/>
  <c r="H418" i="2"/>
  <c r="I418" i="2" s="1"/>
  <c r="J418" i="2"/>
  <c r="H402" i="2"/>
  <c r="I402" i="2" s="1"/>
  <c r="J402" i="2"/>
  <c r="H386" i="2"/>
  <c r="I386" i="2" s="1"/>
  <c r="J386" i="2"/>
  <c r="H370" i="2"/>
  <c r="I370" i="2" s="1"/>
  <c r="J370" i="2"/>
  <c r="H354" i="2"/>
  <c r="I354" i="2" s="1"/>
  <c r="J354" i="2"/>
  <c r="H306" i="2"/>
  <c r="I306" i="2" s="1"/>
  <c r="J306" i="2"/>
  <c r="H290" i="2"/>
  <c r="I290" i="2" s="1"/>
  <c r="J290" i="2"/>
  <c r="H274" i="2"/>
  <c r="I274" i="2" s="1"/>
  <c r="J274" i="2"/>
  <c r="H258" i="2"/>
  <c r="I258" i="2" s="1"/>
  <c r="J258" i="2"/>
  <c r="H242" i="2"/>
  <c r="I242" i="2" s="1"/>
  <c r="J242" i="2"/>
  <c r="H226" i="2"/>
  <c r="I226" i="2" s="1"/>
  <c r="J226" i="2"/>
  <c r="H178" i="2"/>
  <c r="I178" i="2" s="1"/>
  <c r="J178" i="2"/>
  <c r="H162" i="2"/>
  <c r="I162" i="2" s="1"/>
  <c r="J162" i="2"/>
  <c r="H146" i="2"/>
  <c r="I146" i="2" s="1"/>
  <c r="J146" i="2"/>
  <c r="H130" i="2"/>
  <c r="I130" i="2" s="1"/>
  <c r="J130" i="2"/>
  <c r="H114" i="2"/>
  <c r="I114" i="2" s="1"/>
  <c r="J114" i="2"/>
  <c r="H98" i="2"/>
  <c r="I98" i="2" s="1"/>
  <c r="J98" i="2"/>
  <c r="H82" i="2"/>
  <c r="I82" i="2" s="1"/>
  <c r="J82" i="2"/>
  <c r="H66" i="2"/>
  <c r="I66" i="2" s="1"/>
  <c r="J66" i="2"/>
  <c r="H50" i="2"/>
  <c r="I50" i="2" s="1"/>
  <c r="J50" i="2"/>
  <c r="H34" i="2"/>
  <c r="I34" i="2" s="1"/>
  <c r="J34" i="2"/>
  <c r="H18" i="2"/>
  <c r="I18" i="2" s="1"/>
  <c r="J18" i="2"/>
  <c r="H385" i="2"/>
  <c r="I385" i="2" s="1"/>
  <c r="H1365" i="2"/>
  <c r="I1365" i="2" s="1"/>
  <c r="H461" i="2"/>
  <c r="I461" i="2" s="1"/>
  <c r="J962" i="2"/>
  <c r="J530" i="2"/>
  <c r="J1041" i="2"/>
  <c r="J609" i="2"/>
  <c r="J579" i="2"/>
  <c r="J1251" i="2"/>
  <c r="J644" i="2"/>
  <c r="J1284" i="2"/>
  <c r="J629" i="2"/>
  <c r="J1477" i="2"/>
  <c r="J1078" i="2"/>
  <c r="J599" i="2"/>
  <c r="J424" i="2"/>
  <c r="J1608" i="2"/>
  <c r="J1545" i="2"/>
  <c r="J1514" i="2"/>
  <c r="J1595" i="2"/>
  <c r="J990" i="2"/>
  <c r="J1551" i="2"/>
  <c r="J1522" i="2"/>
  <c r="H1439" i="2"/>
  <c r="I1439" i="2" s="1"/>
  <c r="J1439" i="2"/>
  <c r="H1343" i="2"/>
  <c r="I1343" i="2" s="1"/>
  <c r="J1343" i="2"/>
  <c r="H1247" i="2"/>
  <c r="I1247" i="2" s="1"/>
  <c r="J1247" i="2"/>
  <c r="H1231" i="2"/>
  <c r="I1231" i="2" s="1"/>
  <c r="J1231" i="2"/>
  <c r="H1183" i="2"/>
  <c r="I1183" i="2" s="1"/>
  <c r="J1183" i="2"/>
  <c r="H1135" i="2"/>
  <c r="I1135" i="2" s="1"/>
  <c r="J1135" i="2"/>
  <c r="H1071" i="2"/>
  <c r="I1071" i="2" s="1"/>
  <c r="J1071" i="2"/>
  <c r="H991" i="2"/>
  <c r="I991" i="2" s="1"/>
  <c r="J991" i="2"/>
  <c r="H863" i="2"/>
  <c r="I863" i="2" s="1"/>
  <c r="J863" i="2"/>
  <c r="H719" i="2"/>
  <c r="I719" i="2" s="1"/>
  <c r="J719" i="2"/>
  <c r="H543" i="2"/>
  <c r="I543" i="2" s="1"/>
  <c r="J543" i="2"/>
  <c r="H255" i="2"/>
  <c r="I255" i="2" s="1"/>
  <c r="J255" i="2"/>
  <c r="H1566" i="2"/>
  <c r="I1566" i="2" s="1"/>
  <c r="J1566" i="2"/>
  <c r="H350" i="2"/>
  <c r="I350" i="2" s="1"/>
  <c r="J350" i="2"/>
  <c r="H1453" i="2"/>
  <c r="I1453" i="2" s="1"/>
  <c r="J1453" i="2"/>
  <c r="H413" i="2"/>
  <c r="I413" i="2" s="1"/>
  <c r="J413" i="2"/>
  <c r="H269" i="2"/>
  <c r="I269" i="2" s="1"/>
  <c r="J269" i="2"/>
  <c r="H1716" i="2"/>
  <c r="I1716" i="2" s="1"/>
  <c r="J1716" i="2"/>
  <c r="H1713" i="2"/>
  <c r="I1713" i="2" s="1"/>
  <c r="J1713" i="2"/>
  <c r="H1697" i="2"/>
  <c r="I1697" i="2" s="1"/>
  <c r="J1697" i="2"/>
  <c r="H1681" i="2"/>
  <c r="I1681" i="2" s="1"/>
  <c r="J1681" i="2"/>
  <c r="H1665" i="2"/>
  <c r="I1665" i="2" s="1"/>
  <c r="J1665" i="2"/>
  <c r="H1649" i="2"/>
  <c r="I1649" i="2" s="1"/>
  <c r="J1649" i="2"/>
  <c r="H1585" i="2"/>
  <c r="I1585" i="2" s="1"/>
  <c r="J1585" i="2"/>
  <c r="H1537" i="2"/>
  <c r="I1537" i="2" s="1"/>
  <c r="J1537" i="2"/>
  <c r="H1457" i="2"/>
  <c r="I1457" i="2" s="1"/>
  <c r="J1457" i="2"/>
  <c r="H1425" i="2"/>
  <c r="I1425" i="2" s="1"/>
  <c r="J1425" i="2"/>
  <c r="H1393" i="2"/>
  <c r="I1393" i="2" s="1"/>
  <c r="J1393" i="2"/>
  <c r="H1377" i="2"/>
  <c r="I1377" i="2" s="1"/>
  <c r="J1377" i="2"/>
  <c r="H1345" i="2"/>
  <c r="I1345" i="2" s="1"/>
  <c r="J1345" i="2"/>
  <c r="H1329" i="2"/>
  <c r="I1329" i="2" s="1"/>
  <c r="J1329" i="2"/>
  <c r="H1313" i="2"/>
  <c r="I1313" i="2" s="1"/>
  <c r="J1313" i="2"/>
  <c r="H1153" i="2"/>
  <c r="I1153" i="2" s="1"/>
  <c r="J1153" i="2"/>
  <c r="H993" i="2"/>
  <c r="I993" i="2" s="1"/>
  <c r="J993" i="2"/>
  <c r="H945" i="2"/>
  <c r="I945" i="2" s="1"/>
  <c r="J945" i="2"/>
  <c r="H865" i="2"/>
  <c r="I865" i="2" s="1"/>
  <c r="J865" i="2"/>
  <c r="H833" i="2"/>
  <c r="I833" i="2" s="1"/>
  <c r="J833" i="2"/>
  <c r="H817" i="2"/>
  <c r="I817" i="2" s="1"/>
  <c r="J817" i="2"/>
  <c r="H801" i="2"/>
  <c r="I801" i="2" s="1"/>
  <c r="J801" i="2"/>
  <c r="H785" i="2"/>
  <c r="I785" i="2" s="1"/>
  <c r="J785" i="2"/>
  <c r="H769" i="2"/>
  <c r="I769" i="2" s="1"/>
  <c r="J769" i="2"/>
  <c r="H513" i="2"/>
  <c r="I513" i="2" s="1"/>
  <c r="J513" i="2"/>
  <c r="H497" i="2"/>
  <c r="I497" i="2" s="1"/>
  <c r="J497" i="2"/>
  <c r="H481" i="2"/>
  <c r="I481" i="2" s="1"/>
  <c r="J481" i="2"/>
  <c r="H449" i="2"/>
  <c r="I449" i="2" s="1"/>
  <c r="J449" i="2"/>
  <c r="H433" i="2"/>
  <c r="I433" i="2" s="1"/>
  <c r="J433" i="2"/>
  <c r="H369" i="2"/>
  <c r="I369" i="2" s="1"/>
  <c r="J369" i="2"/>
  <c r="H353" i="2"/>
  <c r="I353" i="2" s="1"/>
  <c r="J353" i="2"/>
  <c r="H337" i="2"/>
  <c r="I337" i="2" s="1"/>
  <c r="J337" i="2"/>
  <c r="H305" i="2"/>
  <c r="I305" i="2" s="1"/>
  <c r="J305" i="2"/>
  <c r="H289" i="2"/>
  <c r="I289" i="2" s="1"/>
  <c r="J289" i="2"/>
  <c r="H273" i="2"/>
  <c r="I273" i="2" s="1"/>
  <c r="J273" i="2"/>
  <c r="H257" i="2"/>
  <c r="I257" i="2" s="1"/>
  <c r="J257" i="2"/>
  <c r="H225" i="2"/>
  <c r="I225" i="2" s="1"/>
  <c r="J225" i="2"/>
  <c r="H177" i="2"/>
  <c r="I177" i="2" s="1"/>
  <c r="J177" i="2"/>
  <c r="H161" i="2"/>
  <c r="I161" i="2" s="1"/>
  <c r="J161" i="2"/>
  <c r="H145" i="2"/>
  <c r="I145" i="2" s="1"/>
  <c r="J145" i="2"/>
  <c r="H129" i="2"/>
  <c r="I129" i="2" s="1"/>
  <c r="J129" i="2"/>
  <c r="H113" i="2"/>
  <c r="I113" i="2" s="1"/>
  <c r="J113" i="2"/>
  <c r="H97" i="2"/>
  <c r="I97" i="2" s="1"/>
  <c r="J97" i="2"/>
  <c r="H81" i="2"/>
  <c r="I81" i="2" s="1"/>
  <c r="J81" i="2"/>
  <c r="H65" i="2"/>
  <c r="I65" i="2" s="1"/>
  <c r="J65" i="2"/>
  <c r="H49" i="2"/>
  <c r="I49" i="2" s="1"/>
  <c r="J49" i="2"/>
  <c r="H33" i="2"/>
  <c r="I33" i="2" s="1"/>
  <c r="J33" i="2"/>
  <c r="H17" i="2"/>
  <c r="I17" i="2" s="1"/>
  <c r="J17" i="2"/>
  <c r="H1238" i="2"/>
  <c r="I1238" i="2" s="1"/>
  <c r="J881" i="2"/>
  <c r="J465" i="2"/>
  <c r="J866" i="2"/>
  <c r="J528" i="2"/>
  <c r="J691" i="2"/>
  <c r="J1283" i="2"/>
  <c r="J660" i="2"/>
  <c r="J1396" i="2"/>
  <c r="J693" i="2"/>
  <c r="J1605" i="2"/>
  <c r="J1094" i="2"/>
  <c r="J663" i="2"/>
  <c r="J456" i="2"/>
  <c r="J1640" i="2"/>
  <c r="J1609" i="2"/>
  <c r="J1546" i="2"/>
  <c r="J1643" i="2"/>
  <c r="J541" i="2"/>
  <c r="J1070" i="2"/>
  <c r="J1201" i="2"/>
  <c r="J1441" i="2"/>
  <c r="J897" i="2"/>
  <c r="H1391" i="2"/>
  <c r="I1391" i="2" s="1"/>
  <c r="J1391" i="2"/>
  <c r="H383" i="2"/>
  <c r="I383" i="2" s="1"/>
  <c r="J383" i="2"/>
  <c r="H239" i="2"/>
  <c r="I239" i="2" s="1"/>
  <c r="J239" i="2"/>
  <c r="H143" i="2"/>
  <c r="I143" i="2" s="1"/>
  <c r="J143" i="2"/>
  <c r="H79" i="2"/>
  <c r="I79" i="2" s="1"/>
  <c r="J79" i="2"/>
  <c r="H1726" i="2"/>
  <c r="I1726" i="2" s="1"/>
  <c r="J1726" i="2"/>
  <c r="H1678" i="2"/>
  <c r="I1678" i="2" s="1"/>
  <c r="J1678" i="2"/>
  <c r="H1614" i="2"/>
  <c r="I1614" i="2" s="1"/>
  <c r="J1614" i="2"/>
  <c r="H1518" i="2"/>
  <c r="I1518" i="2" s="1"/>
  <c r="J1518" i="2"/>
  <c r="H1486" i="2"/>
  <c r="I1486" i="2" s="1"/>
  <c r="J1486" i="2"/>
  <c r="H1438" i="2"/>
  <c r="I1438" i="2" s="1"/>
  <c r="J1438" i="2"/>
  <c r="H1390" i="2"/>
  <c r="I1390" i="2" s="1"/>
  <c r="J1390" i="2"/>
  <c r="H1326" i="2"/>
  <c r="I1326" i="2" s="1"/>
  <c r="J1326" i="2"/>
  <c r="H1246" i="2"/>
  <c r="I1246" i="2" s="1"/>
  <c r="J1246" i="2"/>
  <c r="H1198" i="2"/>
  <c r="I1198" i="2" s="1"/>
  <c r="J1198" i="2"/>
  <c r="H1134" i="2"/>
  <c r="I1134" i="2" s="1"/>
  <c r="J1134" i="2"/>
  <c r="J1054" i="2"/>
  <c r="H1054" i="2"/>
  <c r="I1054" i="2" s="1"/>
  <c r="H910" i="2"/>
  <c r="I910" i="2" s="1"/>
  <c r="J910" i="2"/>
  <c r="H814" i="2"/>
  <c r="I814" i="2" s="1"/>
  <c r="J814" i="2"/>
  <c r="H750" i="2"/>
  <c r="I750" i="2" s="1"/>
  <c r="J750" i="2"/>
  <c r="H638" i="2"/>
  <c r="I638" i="2" s="1"/>
  <c r="J638" i="2"/>
  <c r="H558" i="2"/>
  <c r="I558" i="2" s="1"/>
  <c r="J558" i="2"/>
  <c r="H430" i="2"/>
  <c r="I430" i="2" s="1"/>
  <c r="J430" i="2"/>
  <c r="H334" i="2"/>
  <c r="I334" i="2" s="1"/>
  <c r="J334" i="2"/>
  <c r="H222" i="2"/>
  <c r="I222" i="2" s="1"/>
  <c r="J222" i="2"/>
  <c r="H1133" i="2"/>
  <c r="I1133" i="2" s="1"/>
  <c r="J1133" i="2"/>
  <c r="H1053" i="2"/>
  <c r="I1053" i="2" s="1"/>
  <c r="J1053" i="2"/>
  <c r="H957" i="2"/>
  <c r="I957" i="2" s="1"/>
  <c r="J957" i="2"/>
  <c r="H829" i="2"/>
  <c r="I829" i="2" s="1"/>
  <c r="J829" i="2"/>
  <c r="H717" i="2"/>
  <c r="I717" i="2" s="1"/>
  <c r="J717" i="2"/>
  <c r="H605" i="2"/>
  <c r="I605" i="2" s="1"/>
  <c r="J605" i="2"/>
  <c r="H93" i="2"/>
  <c r="I93" i="2" s="1"/>
  <c r="J93" i="2"/>
  <c r="H1620" i="2"/>
  <c r="I1620" i="2" s="1"/>
  <c r="J1620" i="2"/>
  <c r="H1604" i="2"/>
  <c r="I1604" i="2" s="1"/>
  <c r="J1604" i="2"/>
  <c r="H1588" i="2"/>
  <c r="I1588" i="2" s="1"/>
  <c r="J1588" i="2"/>
  <c r="H1556" i="2"/>
  <c r="I1556" i="2" s="1"/>
  <c r="J1556" i="2"/>
  <c r="H1524" i="2"/>
  <c r="I1524" i="2" s="1"/>
  <c r="J1524" i="2"/>
  <c r="H1508" i="2"/>
  <c r="I1508" i="2" s="1"/>
  <c r="J1508" i="2"/>
  <c r="H1492" i="2"/>
  <c r="I1492" i="2" s="1"/>
  <c r="J1492" i="2"/>
  <c r="H1364" i="2"/>
  <c r="I1364" i="2" s="1"/>
  <c r="J1364" i="2"/>
  <c r="H1569" i="2"/>
  <c r="I1569" i="2" s="1"/>
  <c r="J1569" i="2"/>
  <c r="H1553" i="2"/>
  <c r="I1553" i="2" s="1"/>
  <c r="J1553" i="2"/>
  <c r="H1521" i="2"/>
  <c r="I1521" i="2" s="1"/>
  <c r="J1521" i="2"/>
  <c r="H1505" i="2"/>
  <c r="I1505" i="2" s="1"/>
  <c r="J1505" i="2"/>
  <c r="H1489" i="2"/>
  <c r="I1489" i="2" s="1"/>
  <c r="J1489" i="2"/>
  <c r="H1409" i="2"/>
  <c r="I1409" i="2" s="1"/>
  <c r="J1409" i="2"/>
  <c r="H1361" i="2"/>
  <c r="I1361" i="2" s="1"/>
  <c r="J1361" i="2"/>
  <c r="H1281" i="2"/>
  <c r="I1281" i="2" s="1"/>
  <c r="J1281" i="2"/>
  <c r="H1265" i="2"/>
  <c r="I1265" i="2" s="1"/>
  <c r="J1265" i="2"/>
  <c r="H1249" i="2"/>
  <c r="I1249" i="2" s="1"/>
  <c r="J1249" i="2"/>
  <c r="H1233" i="2"/>
  <c r="I1233" i="2" s="1"/>
  <c r="J1233" i="2"/>
  <c r="H1217" i="2"/>
  <c r="I1217" i="2" s="1"/>
  <c r="J1217" i="2"/>
  <c r="H1185" i="2"/>
  <c r="I1185" i="2" s="1"/>
  <c r="J1185" i="2"/>
  <c r="H1169" i="2"/>
  <c r="I1169" i="2" s="1"/>
  <c r="J1169" i="2"/>
  <c r="H1121" i="2"/>
  <c r="I1121" i="2" s="1"/>
  <c r="J1121" i="2"/>
  <c r="H1105" i="2"/>
  <c r="I1105" i="2" s="1"/>
  <c r="J1105" i="2"/>
  <c r="H1089" i="2"/>
  <c r="I1089" i="2" s="1"/>
  <c r="J1089" i="2"/>
  <c r="H1073" i="2"/>
  <c r="I1073" i="2" s="1"/>
  <c r="J1073" i="2"/>
  <c r="H1057" i="2"/>
  <c r="I1057" i="2" s="1"/>
  <c r="J1057" i="2"/>
  <c r="H1025" i="2"/>
  <c r="I1025" i="2" s="1"/>
  <c r="J1025" i="2"/>
  <c r="H1009" i="2"/>
  <c r="I1009" i="2" s="1"/>
  <c r="J1009" i="2"/>
  <c r="H977" i="2"/>
  <c r="I977" i="2" s="1"/>
  <c r="J977" i="2"/>
  <c r="H961" i="2"/>
  <c r="I961" i="2" s="1"/>
  <c r="J961" i="2"/>
  <c r="H929" i="2"/>
  <c r="I929" i="2" s="1"/>
  <c r="J929" i="2"/>
  <c r="H913" i="2"/>
  <c r="I913" i="2" s="1"/>
  <c r="J913" i="2"/>
  <c r="H849" i="2"/>
  <c r="I849" i="2" s="1"/>
  <c r="J849" i="2"/>
  <c r="H737" i="2"/>
  <c r="I737" i="2" s="1"/>
  <c r="J737" i="2"/>
  <c r="H721" i="2"/>
  <c r="I721" i="2" s="1"/>
  <c r="J721" i="2"/>
  <c r="H705" i="2"/>
  <c r="I705" i="2" s="1"/>
  <c r="J705" i="2"/>
  <c r="H689" i="2"/>
  <c r="I689" i="2" s="1"/>
  <c r="J689" i="2"/>
  <c r="H673" i="2"/>
  <c r="I673" i="2" s="1"/>
  <c r="J673" i="2"/>
  <c r="H657" i="2"/>
  <c r="I657" i="2" s="1"/>
  <c r="J657" i="2"/>
  <c r="H641" i="2"/>
  <c r="I641" i="2" s="1"/>
  <c r="J641" i="2"/>
  <c r="H625" i="2"/>
  <c r="I625" i="2" s="1"/>
  <c r="J625" i="2"/>
  <c r="H593" i="2"/>
  <c r="I593" i="2" s="1"/>
  <c r="J593" i="2"/>
  <c r="H577" i="2"/>
  <c r="I577" i="2" s="1"/>
  <c r="J577" i="2"/>
  <c r="H561" i="2"/>
  <c r="I561" i="2" s="1"/>
  <c r="J561" i="2"/>
  <c r="H545" i="2"/>
  <c r="I545" i="2" s="1"/>
  <c r="J545" i="2"/>
  <c r="H1728" i="2"/>
  <c r="I1728" i="2" s="1"/>
  <c r="J1728" i="2"/>
  <c r="H1712" i="2"/>
  <c r="I1712" i="2" s="1"/>
  <c r="J1712" i="2"/>
  <c r="H1696" i="2"/>
  <c r="I1696" i="2" s="1"/>
  <c r="J1696" i="2"/>
  <c r="H1680" i="2"/>
  <c r="I1680" i="2" s="1"/>
  <c r="J1680" i="2"/>
  <c r="H1664" i="2"/>
  <c r="I1664" i="2" s="1"/>
  <c r="J1664" i="2"/>
  <c r="H1632" i="2"/>
  <c r="I1632" i="2" s="1"/>
  <c r="J1632" i="2"/>
  <c r="H1616" i="2"/>
  <c r="I1616" i="2" s="1"/>
  <c r="J1616" i="2"/>
  <c r="H1600" i="2"/>
  <c r="I1600" i="2" s="1"/>
  <c r="J1600" i="2"/>
  <c r="H1584" i="2"/>
  <c r="I1584" i="2" s="1"/>
  <c r="J1584" i="2"/>
  <c r="H1568" i="2"/>
  <c r="I1568" i="2" s="1"/>
  <c r="J1568" i="2"/>
  <c r="H1552" i="2"/>
  <c r="I1552" i="2" s="1"/>
  <c r="J1552" i="2"/>
  <c r="H1536" i="2"/>
  <c r="I1536" i="2" s="1"/>
  <c r="J1536" i="2"/>
  <c r="H1520" i="2"/>
  <c r="I1520" i="2" s="1"/>
  <c r="J1520" i="2"/>
  <c r="H1504" i="2"/>
  <c r="I1504" i="2" s="1"/>
  <c r="J1504" i="2"/>
  <c r="H1488" i="2"/>
  <c r="I1488" i="2" s="1"/>
  <c r="J1488" i="2"/>
  <c r="H1472" i="2"/>
  <c r="I1472" i="2" s="1"/>
  <c r="J1472" i="2"/>
  <c r="H1456" i="2"/>
  <c r="I1456" i="2" s="1"/>
  <c r="J1456" i="2"/>
  <c r="H1440" i="2"/>
  <c r="I1440" i="2" s="1"/>
  <c r="J1440" i="2"/>
  <c r="H1424" i="2"/>
  <c r="I1424" i="2" s="1"/>
  <c r="J1424" i="2"/>
  <c r="H1408" i="2"/>
  <c r="I1408" i="2" s="1"/>
  <c r="J1408" i="2"/>
  <c r="H1392" i="2"/>
  <c r="I1392" i="2" s="1"/>
  <c r="J1392" i="2"/>
  <c r="H1376" i="2"/>
  <c r="I1376" i="2" s="1"/>
  <c r="J1376" i="2"/>
  <c r="H1360" i="2"/>
  <c r="I1360" i="2" s="1"/>
  <c r="J1360" i="2"/>
  <c r="H1344" i="2"/>
  <c r="I1344" i="2" s="1"/>
  <c r="J1344" i="2"/>
  <c r="H1328" i="2"/>
  <c r="I1328" i="2" s="1"/>
  <c r="J1328" i="2"/>
  <c r="H1312" i="2"/>
  <c r="I1312" i="2" s="1"/>
  <c r="J1312" i="2"/>
  <c r="H1280" i="2"/>
  <c r="I1280" i="2" s="1"/>
  <c r="J1280" i="2"/>
  <c r="H1264" i="2"/>
  <c r="I1264" i="2" s="1"/>
  <c r="J1264" i="2"/>
  <c r="H1248" i="2"/>
  <c r="I1248" i="2" s="1"/>
  <c r="J1248" i="2"/>
  <c r="H1184" i="2"/>
  <c r="I1184" i="2" s="1"/>
  <c r="J1184" i="2"/>
  <c r="H1168" i="2"/>
  <c r="I1168" i="2" s="1"/>
  <c r="J1168" i="2"/>
  <c r="H1152" i="2"/>
  <c r="I1152" i="2" s="1"/>
  <c r="J1152" i="2"/>
  <c r="H1104" i="2"/>
  <c r="I1104" i="2" s="1"/>
  <c r="J1104" i="2"/>
  <c r="H1088" i="2"/>
  <c r="I1088" i="2" s="1"/>
  <c r="J1088" i="2"/>
  <c r="H1072" i="2"/>
  <c r="I1072" i="2" s="1"/>
  <c r="J1072" i="2"/>
  <c r="H1040" i="2"/>
  <c r="I1040" i="2" s="1"/>
  <c r="J1040" i="2"/>
  <c r="H1024" i="2"/>
  <c r="I1024" i="2" s="1"/>
  <c r="J1024" i="2"/>
  <c r="H1008" i="2"/>
  <c r="I1008" i="2" s="1"/>
  <c r="J1008" i="2"/>
  <c r="H992" i="2"/>
  <c r="I992" i="2" s="1"/>
  <c r="J992" i="2"/>
  <c r="H976" i="2"/>
  <c r="I976" i="2" s="1"/>
  <c r="J976" i="2"/>
  <c r="H960" i="2"/>
  <c r="I960" i="2" s="1"/>
  <c r="J960" i="2"/>
  <c r="H944" i="2"/>
  <c r="I944" i="2" s="1"/>
  <c r="J944" i="2"/>
  <c r="H928" i="2"/>
  <c r="I928" i="2" s="1"/>
  <c r="J928" i="2"/>
  <c r="H912" i="2"/>
  <c r="I912" i="2" s="1"/>
  <c r="J912" i="2"/>
  <c r="H896" i="2"/>
  <c r="I896" i="2" s="1"/>
  <c r="J896" i="2"/>
  <c r="H880" i="2"/>
  <c r="I880" i="2" s="1"/>
  <c r="J880" i="2"/>
  <c r="H864" i="2"/>
  <c r="I864" i="2" s="1"/>
  <c r="J864" i="2"/>
  <c r="H848" i="2"/>
  <c r="I848" i="2" s="1"/>
  <c r="J848" i="2"/>
  <c r="H832" i="2"/>
  <c r="I832" i="2" s="1"/>
  <c r="J832" i="2"/>
  <c r="H816" i="2"/>
  <c r="I816" i="2" s="1"/>
  <c r="J816" i="2"/>
  <c r="H800" i="2"/>
  <c r="I800" i="2" s="1"/>
  <c r="J800" i="2"/>
  <c r="H784" i="2"/>
  <c r="I784" i="2" s="1"/>
  <c r="J784" i="2"/>
  <c r="H768" i="2"/>
  <c r="I768" i="2" s="1"/>
  <c r="J768" i="2"/>
  <c r="H752" i="2"/>
  <c r="I752" i="2" s="1"/>
  <c r="J752" i="2"/>
  <c r="H736" i="2"/>
  <c r="I736" i="2" s="1"/>
  <c r="J736" i="2"/>
  <c r="H720" i="2"/>
  <c r="I720" i="2" s="1"/>
  <c r="J720" i="2"/>
  <c r="H704" i="2"/>
  <c r="I704" i="2" s="1"/>
  <c r="J704" i="2"/>
  <c r="H672" i="2"/>
  <c r="I672" i="2" s="1"/>
  <c r="J672" i="2"/>
  <c r="H656" i="2"/>
  <c r="I656" i="2" s="1"/>
  <c r="J656" i="2"/>
  <c r="H640" i="2"/>
  <c r="I640" i="2" s="1"/>
  <c r="J640" i="2"/>
  <c r="H624" i="2"/>
  <c r="I624" i="2" s="1"/>
  <c r="J624" i="2"/>
  <c r="H608" i="2"/>
  <c r="I608" i="2" s="1"/>
  <c r="J608" i="2"/>
  <c r="H592" i="2"/>
  <c r="I592" i="2" s="1"/>
  <c r="J592" i="2"/>
  <c r="H576" i="2"/>
  <c r="I576" i="2" s="1"/>
  <c r="J576" i="2"/>
  <c r="H560" i="2"/>
  <c r="I560" i="2" s="1"/>
  <c r="J560" i="2"/>
  <c r="H544" i="2"/>
  <c r="I544" i="2" s="1"/>
  <c r="J544" i="2"/>
  <c r="H512" i="2"/>
  <c r="I512" i="2" s="1"/>
  <c r="J512" i="2"/>
  <c r="H496" i="2"/>
  <c r="I496" i="2" s="1"/>
  <c r="J496" i="2"/>
  <c r="H480" i="2"/>
  <c r="I480" i="2" s="1"/>
  <c r="J480" i="2"/>
  <c r="H464" i="2"/>
  <c r="I464" i="2" s="1"/>
  <c r="J464" i="2"/>
  <c r="H448" i="2"/>
  <c r="I448" i="2" s="1"/>
  <c r="J448" i="2"/>
  <c r="H432" i="2"/>
  <c r="I432" i="2" s="1"/>
  <c r="J432" i="2"/>
  <c r="H400" i="2"/>
  <c r="I400" i="2" s="1"/>
  <c r="J400" i="2"/>
  <c r="H384" i="2"/>
  <c r="I384" i="2" s="1"/>
  <c r="J384" i="2"/>
  <c r="H368" i="2"/>
  <c r="I368" i="2" s="1"/>
  <c r="J368" i="2"/>
  <c r="H336" i="2"/>
  <c r="I336" i="2" s="1"/>
  <c r="J336" i="2"/>
  <c r="H320" i="2"/>
  <c r="I320" i="2" s="1"/>
  <c r="J320" i="2"/>
  <c r="H304" i="2"/>
  <c r="I304" i="2" s="1"/>
  <c r="J304" i="2"/>
  <c r="H288" i="2"/>
  <c r="I288" i="2" s="1"/>
  <c r="J288" i="2"/>
  <c r="H256" i="2"/>
  <c r="I256" i="2" s="1"/>
  <c r="J256" i="2"/>
  <c r="J240" i="2"/>
  <c r="H240" i="2"/>
  <c r="I240" i="2" s="1"/>
  <c r="H224" i="2"/>
  <c r="I224" i="2" s="1"/>
  <c r="J224" i="2"/>
  <c r="H176" i="2"/>
  <c r="I176" i="2" s="1"/>
  <c r="J176" i="2"/>
  <c r="H144" i="2"/>
  <c r="I144" i="2" s="1"/>
  <c r="J144" i="2"/>
  <c r="H128" i="2"/>
  <c r="I128" i="2" s="1"/>
  <c r="J128" i="2"/>
  <c r="H112" i="2"/>
  <c r="I112" i="2" s="1"/>
  <c r="J112" i="2"/>
  <c r="H96" i="2"/>
  <c r="I96" i="2" s="1"/>
  <c r="J96" i="2"/>
  <c r="H80" i="2"/>
  <c r="I80" i="2" s="1"/>
  <c r="J80" i="2"/>
  <c r="H64" i="2"/>
  <c r="I64" i="2" s="1"/>
  <c r="J64" i="2"/>
  <c r="H48" i="2"/>
  <c r="I48" i="2" s="1"/>
  <c r="J48" i="2"/>
  <c r="H32" i="2"/>
  <c r="I32" i="2" s="1"/>
  <c r="J32" i="2"/>
  <c r="H16" i="2"/>
  <c r="I16" i="2" s="1"/>
  <c r="J16" i="2"/>
  <c r="H1286" i="2"/>
  <c r="I1286" i="2" s="1"/>
  <c r="J706" i="2"/>
  <c r="J416" i="2"/>
  <c r="J529" i="2"/>
  <c r="J707" i="2"/>
  <c r="J1347" i="2"/>
  <c r="J676" i="2"/>
  <c r="J1412" i="2"/>
  <c r="J805" i="2"/>
  <c r="J1621" i="2"/>
  <c r="J1126" i="2"/>
  <c r="J695" i="2"/>
  <c r="J488" i="2"/>
  <c r="J1672" i="2"/>
  <c r="J1641" i="2"/>
  <c r="J1578" i="2"/>
  <c r="J1707" i="2"/>
  <c r="J589" i="2"/>
  <c r="J1358" i="2"/>
  <c r="J1120" i="2"/>
  <c r="J1010" i="2"/>
  <c r="J722" i="2"/>
  <c r="H126" i="2"/>
  <c r="I126" i="2" s="1"/>
  <c r="J126" i="2"/>
  <c r="H110" i="2"/>
  <c r="I110" i="2" s="1"/>
  <c r="J110" i="2"/>
  <c r="H94" i="2"/>
  <c r="I94" i="2" s="1"/>
  <c r="J94" i="2"/>
  <c r="H78" i="2"/>
  <c r="I78" i="2" s="1"/>
  <c r="J78" i="2"/>
  <c r="H62" i="2"/>
  <c r="I62" i="2" s="1"/>
  <c r="J62" i="2"/>
  <c r="H46" i="2"/>
  <c r="I46" i="2" s="1"/>
  <c r="J46" i="2"/>
  <c r="H30" i="2"/>
  <c r="I30" i="2" s="1"/>
  <c r="J30" i="2"/>
  <c r="H14" i="2"/>
  <c r="I14" i="2" s="1"/>
  <c r="J14" i="2"/>
  <c r="J278" i="2"/>
  <c r="J276" i="2"/>
  <c r="J279" i="2"/>
  <c r="J277" i="2"/>
  <c r="S200" i="2"/>
  <c r="H200" i="2"/>
  <c r="I200" i="2" s="1"/>
  <c r="S197" i="2"/>
  <c r="H197" i="2"/>
  <c r="I197" i="2" s="1"/>
  <c r="S196" i="2"/>
  <c r="H196" i="2"/>
  <c r="I196" i="2" s="1"/>
  <c r="S195" i="2"/>
  <c r="H195" i="2"/>
  <c r="I195" i="2" s="1"/>
  <c r="S198" i="2"/>
  <c r="H198" i="2"/>
  <c r="I198" i="2" s="1"/>
  <c r="S188" i="2"/>
  <c r="H188" i="2"/>
  <c r="I188" i="2" s="1"/>
  <c r="S187" i="2"/>
  <c r="H187" i="2"/>
  <c r="I187" i="2" s="1"/>
  <c r="S186" i="2"/>
  <c r="H186" i="2"/>
  <c r="I186" i="2" s="1"/>
  <c r="S185" i="2"/>
  <c r="H185" i="2"/>
  <c r="I185" i="2" s="1"/>
  <c r="S199" i="2"/>
  <c r="H199" i="2"/>
  <c r="I199" i="2" s="1"/>
  <c r="S184" i="2"/>
  <c r="H184" i="2"/>
  <c r="I184" i="2" s="1"/>
  <c r="S183" i="2"/>
  <c r="H183" i="2"/>
  <c r="I183" i="2" s="1"/>
  <c r="S182" i="2"/>
  <c r="H182" i="2"/>
  <c r="I182" i="2" s="1"/>
  <c r="S181" i="2"/>
  <c r="H181" i="2"/>
  <c r="I181" i="2" s="1"/>
  <c r="S202" i="2"/>
  <c r="H202" i="2"/>
  <c r="I202" i="2" s="1"/>
  <c r="S201" i="2"/>
  <c r="H201" i="2"/>
  <c r="I201" i="2" s="1"/>
  <c r="I308" i="2" l="1"/>
  <c r="B9" i="11" a="1"/>
  <c r="B9" i="11" s="1"/>
  <c r="I5" i="2"/>
  <c r="K70" i="11"/>
  <c r="G68" i="11"/>
  <c r="I65" i="11"/>
  <c r="J70" i="11"/>
  <c r="L67" i="11"/>
  <c r="H65" i="11"/>
  <c r="I70" i="11"/>
  <c r="K67" i="11"/>
  <c r="G65" i="11"/>
  <c r="L72" i="11"/>
  <c r="H70" i="11"/>
  <c r="J67" i="11"/>
  <c r="K72" i="11"/>
  <c r="G70" i="11"/>
  <c r="I67" i="11"/>
  <c r="J72" i="11"/>
  <c r="L69" i="11"/>
  <c r="H67" i="11"/>
  <c r="I72" i="11"/>
  <c r="K69" i="11"/>
  <c r="G67" i="11"/>
  <c r="H72" i="11"/>
  <c r="J69" i="11"/>
  <c r="L66" i="11"/>
  <c r="G72" i="11"/>
  <c r="I69" i="11"/>
  <c r="K66" i="11"/>
  <c r="L71" i="11"/>
  <c r="H69" i="11"/>
  <c r="J66" i="11"/>
  <c r="K71" i="11"/>
  <c r="G69" i="11"/>
  <c r="I66" i="11"/>
  <c r="J71" i="11"/>
  <c r="L68" i="11"/>
  <c r="H66" i="11"/>
  <c r="I71" i="11"/>
  <c r="K68" i="11"/>
  <c r="G66" i="11"/>
  <c r="H71" i="11"/>
  <c r="J68" i="11"/>
  <c r="L65" i="11"/>
  <c r="G71" i="11"/>
  <c r="I68" i="11"/>
  <c r="K65" i="11"/>
  <c r="L70" i="11"/>
  <c r="H68" i="11"/>
  <c r="J65" i="11"/>
  <c r="J62" i="11" l="1"/>
  <c r="L59" i="11"/>
  <c r="H57" i="11"/>
  <c r="I62" i="11"/>
  <c r="K59" i="11"/>
  <c r="G57" i="11"/>
  <c r="L60" i="11"/>
  <c r="L57" i="11"/>
  <c r="G63" i="11"/>
  <c r="K62" i="11"/>
  <c r="G60" i="11"/>
  <c r="I58" i="11"/>
  <c r="K57" i="11"/>
  <c r="H63" i="11"/>
  <c r="G58" i="11"/>
  <c r="G64" i="11"/>
  <c r="J57" i="11"/>
  <c r="H64" i="11"/>
  <c r="L62" i="11"/>
  <c r="I60" i="11"/>
  <c r="H58" i="11"/>
  <c r="J58" i="11"/>
  <c r="I61" i="11"/>
  <c r="K61" i="11"/>
  <c r="I64" i="11"/>
  <c r="J60" i="11"/>
  <c r="H61" i="11"/>
  <c r="K58" i="11"/>
  <c r="G59" i="11"/>
  <c r="H59" i="11"/>
  <c r="L61" i="11"/>
  <c r="J64" i="11"/>
  <c r="I63" i="11"/>
  <c r="K63" i="11"/>
  <c r="L63" i="11"/>
  <c r="J61" i="11"/>
  <c r="I59" i="11"/>
  <c r="G62" i="11"/>
  <c r="K64" i="11"/>
  <c r="I57" i="11"/>
  <c r="H60" i="11"/>
  <c r="K60" i="11"/>
  <c r="J63" i="11"/>
  <c r="G61" i="11"/>
  <c r="L58" i="11"/>
  <c r="J59" i="11"/>
  <c r="H62" i="11"/>
  <c r="L64" i="11"/>
  <c r="J46" i="11"/>
  <c r="J54" i="11"/>
  <c r="L51" i="11"/>
  <c r="H49" i="11"/>
  <c r="H55" i="11"/>
  <c r="J52" i="11"/>
  <c r="G49" i="11"/>
  <c r="H52" i="11"/>
  <c r="I52" i="11"/>
  <c r="L49" i="11"/>
  <c r="H56" i="11"/>
  <c r="K51" i="11"/>
  <c r="G52" i="11"/>
  <c r="J49" i="11"/>
  <c r="G55" i="11"/>
  <c r="I55" i="11"/>
  <c r="J55" i="11"/>
  <c r="G53" i="11"/>
  <c r="L55" i="11"/>
  <c r="G56" i="11"/>
  <c r="G51" i="11"/>
  <c r="K53" i="11"/>
  <c r="I56" i="11"/>
  <c r="K54" i="11"/>
  <c r="L54" i="11"/>
  <c r="G50" i="11"/>
  <c r="H50" i="11"/>
  <c r="I50" i="11"/>
  <c r="J50" i="11"/>
  <c r="K50" i="11"/>
  <c r="L50" i="11"/>
  <c r="L53" i="11"/>
  <c r="I51" i="11"/>
  <c r="G54" i="11"/>
  <c r="K56" i="11"/>
  <c r="I54" i="11"/>
  <c r="I49" i="11"/>
  <c r="K49" i="11"/>
  <c r="K52" i="11"/>
  <c r="L52" i="11"/>
  <c r="K55" i="11"/>
  <c r="H53" i="11"/>
  <c r="I53" i="11"/>
  <c r="J53" i="11"/>
  <c r="H51" i="11"/>
  <c r="J56" i="11"/>
  <c r="J51" i="11"/>
  <c r="H54" i="11"/>
  <c r="L56" i="11"/>
  <c r="I44" i="11"/>
  <c r="J41" i="11"/>
  <c r="G44" i="11"/>
  <c r="L41" i="11"/>
  <c r="H42" i="11"/>
  <c r="L44" i="11"/>
  <c r="J47" i="11"/>
  <c r="J44" i="11"/>
  <c r="G42" i="11"/>
  <c r="I42" i="11"/>
  <c r="H44" i="11"/>
  <c r="I47" i="11"/>
  <c r="J42" i="11"/>
  <c r="K45" i="11"/>
  <c r="K47" i="11"/>
  <c r="H45" i="11"/>
  <c r="I45" i="11"/>
  <c r="I48" i="11"/>
  <c r="H43" i="11"/>
  <c r="L45" i="11"/>
  <c r="J48" i="11"/>
  <c r="L46" i="11"/>
  <c r="K44" i="11"/>
  <c r="K42" i="11"/>
  <c r="G48" i="11"/>
  <c r="J45" i="11"/>
  <c r="I43" i="11"/>
  <c r="G46" i="11"/>
  <c r="K48" i="11"/>
  <c r="I41" i="11"/>
  <c r="G47" i="11"/>
  <c r="G45" i="11"/>
  <c r="L42" i="11"/>
  <c r="H48" i="11"/>
  <c r="G43" i="11"/>
  <c r="J43" i="11"/>
  <c r="H46" i="11"/>
  <c r="L48" i="11"/>
  <c r="K46" i="11"/>
  <c r="K41" i="11"/>
  <c r="H47" i="11"/>
  <c r="L47" i="11"/>
  <c r="G41" i="11"/>
  <c r="K43" i="11"/>
  <c r="I46" i="11"/>
  <c r="H41" i="11"/>
  <c r="L43" i="11"/>
  <c r="H37" i="11"/>
  <c r="K34" i="11"/>
  <c r="K37" i="11"/>
  <c r="J34" i="11"/>
  <c r="H40" i="11"/>
  <c r="L39" i="11"/>
  <c r="K39" i="11"/>
  <c r="G37" i="11"/>
  <c r="I34" i="11"/>
  <c r="J39" i="11"/>
  <c r="L36" i="11"/>
  <c r="H34" i="11"/>
  <c r="I39" i="11"/>
  <c r="K36" i="11"/>
  <c r="G34" i="11"/>
  <c r="H39" i="11"/>
  <c r="J36" i="11"/>
  <c r="L33" i="11"/>
  <c r="K40" i="11"/>
  <c r="J40" i="11"/>
  <c r="H35" i="11"/>
  <c r="G40" i="11"/>
  <c r="I40" i="11"/>
  <c r="L34" i="11"/>
  <c r="J37" i="11"/>
  <c r="G39" i="11"/>
  <c r="I36" i="11"/>
  <c r="K33" i="11"/>
  <c r="L38" i="11"/>
  <c r="H36" i="11"/>
  <c r="J33" i="11"/>
  <c r="H33" i="11"/>
  <c r="I38" i="11"/>
  <c r="K35" i="11"/>
  <c r="G33" i="11"/>
  <c r="L40" i="11"/>
  <c r="H38" i="11"/>
  <c r="J35" i="11"/>
  <c r="G38" i="11"/>
  <c r="I35" i="11"/>
  <c r="L37" i="11"/>
  <c r="G35" i="11"/>
  <c r="I37" i="11"/>
  <c r="K38" i="11"/>
  <c r="G36" i="11"/>
  <c r="I33" i="11"/>
  <c r="J38" i="11"/>
  <c r="L35" i="11"/>
  <c r="L19" i="11"/>
  <c r="L32" i="11"/>
  <c r="H30" i="11"/>
  <c r="J27" i="11"/>
  <c r="K32" i="11"/>
  <c r="G30" i="11"/>
  <c r="I27" i="11"/>
  <c r="J32" i="11"/>
  <c r="L29" i="11"/>
  <c r="H27" i="11"/>
  <c r="I32" i="11"/>
  <c r="K29" i="11"/>
  <c r="G27" i="11"/>
  <c r="H29" i="11"/>
  <c r="K31" i="11"/>
  <c r="I26" i="11"/>
  <c r="K30" i="11"/>
  <c r="J30" i="11"/>
  <c r="I30" i="11"/>
  <c r="H32" i="11"/>
  <c r="J29" i="11"/>
  <c r="L26" i="11"/>
  <c r="I29" i="11"/>
  <c r="K26" i="11"/>
  <c r="L31" i="11"/>
  <c r="J26" i="11"/>
  <c r="G29" i="11"/>
  <c r="L27" i="11"/>
  <c r="G32" i="11"/>
  <c r="G25" i="11"/>
  <c r="I25" i="11"/>
  <c r="L30" i="11"/>
  <c r="G31" i="11"/>
  <c r="K27" i="11"/>
  <c r="H25" i="11"/>
  <c r="H28" i="11"/>
  <c r="K25" i="11"/>
  <c r="I28" i="11"/>
  <c r="L25" i="11"/>
  <c r="J28" i="11"/>
  <c r="H31" i="11"/>
  <c r="G26" i="11"/>
  <c r="K28" i="11"/>
  <c r="I31" i="11"/>
  <c r="G28" i="11"/>
  <c r="J25" i="11"/>
  <c r="H26" i="11"/>
  <c r="L28" i="11"/>
  <c r="J31" i="11"/>
  <c r="L18" i="11"/>
  <c r="G19" i="11"/>
  <c r="L21" i="11"/>
  <c r="K19" i="11"/>
  <c r="K22" i="11"/>
  <c r="J17" i="11"/>
  <c r="G23" i="11"/>
  <c r="I23" i="11"/>
  <c r="H24" i="11"/>
  <c r="K21" i="11"/>
  <c r="G22" i="11"/>
  <c r="I17" i="11"/>
  <c r="J22" i="11"/>
  <c r="G20" i="11"/>
  <c r="L22" i="11"/>
  <c r="J20" i="11"/>
  <c r="K20" i="11"/>
  <c r="H18" i="11"/>
  <c r="L20" i="11"/>
  <c r="J23" i="11"/>
  <c r="I19" i="11"/>
  <c r="I22" i="11"/>
  <c r="K17" i="11"/>
  <c r="L17" i="11"/>
  <c r="I20" i="11"/>
  <c r="H17" i="11"/>
  <c r="H23" i="11"/>
  <c r="G18" i="11"/>
  <c r="I18" i="11"/>
  <c r="G21" i="11"/>
  <c r="K23" i="11"/>
  <c r="J19" i="11"/>
  <c r="J21" i="11"/>
  <c r="H19" i="11"/>
  <c r="H22" i="11"/>
  <c r="H20" i="11"/>
  <c r="G17" i="11"/>
  <c r="J18" i="11"/>
  <c r="H21" i="11"/>
  <c r="L23" i="11"/>
  <c r="K18" i="11"/>
  <c r="I21" i="11"/>
  <c r="G24" i="11"/>
  <c r="I24" i="11"/>
  <c r="J24" i="11"/>
  <c r="K24" i="11"/>
  <c r="L24" i="11"/>
  <c r="L14" i="11"/>
  <c r="I13" i="11"/>
  <c r="G15" i="11"/>
  <c r="G16" i="11"/>
  <c r="L16" i="11"/>
  <c r="I14" i="11"/>
  <c r="H15" i="11"/>
  <c r="J13" i="11"/>
  <c r="I15" i="11"/>
  <c r="H14" i="11"/>
  <c r="G13" i="11"/>
  <c r="L13" i="11"/>
  <c r="J16" i="11"/>
  <c r="H16" i="11"/>
  <c r="K15" i="11"/>
  <c r="J14" i="11"/>
  <c r="K13" i="11"/>
  <c r="H13" i="11"/>
  <c r="G14" i="11"/>
  <c r="K14" i="11"/>
  <c r="L15" i="11"/>
  <c r="J15" i="11"/>
  <c r="K16" i="11"/>
  <c r="I16" i="11"/>
  <c r="G11" i="11"/>
  <c r="I9" i="11"/>
  <c r="I10" i="11"/>
  <c r="J12" i="11"/>
  <c r="H10" i="11"/>
  <c r="L12" i="11"/>
  <c r="L10" i="11"/>
  <c r="J9" i="11"/>
  <c r="K9" i="11"/>
  <c r="I11" i="11"/>
  <c r="L9" i="11"/>
  <c r="G12" i="11"/>
  <c r="G9" i="11"/>
  <c r="H9" i="11"/>
  <c r="J10" i="11"/>
  <c r="H12" i="11"/>
  <c r="K11" i="11"/>
  <c r="G10" i="11"/>
  <c r="I12" i="11"/>
  <c r="K12" i="11"/>
  <c r="L11" i="11"/>
  <c r="J11" i="11"/>
  <c r="H11" i="11"/>
  <c r="K10" i="11"/>
  <c r="H4" i="11" l="1"/>
  <c r="H5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<sst xmlns="http://schemas.openxmlformats.org/spreadsheetml/2006/main" count="11668" uniqueCount="619">
  <si>
    <t>&lt;概要&gt;</t>
    <rPh sb="1" eb="3">
      <t>ガイヨウ</t>
    </rPh>
    <phoneticPr fontId="1"/>
  </si>
  <si>
    <t>支給申請様式第8 - 1の別添資料として、履修科目が表示される資料です。</t>
    <rPh sb="26" eb="28">
      <t>ヒョウ</t>
    </rPh>
    <rPh sb="31" eb="33">
      <t>シリョウ</t>
    </rPh>
    <phoneticPr fontId="1"/>
  </si>
  <si>
    <t>以下の使い方の手順を踏んで作業いただくと、青色のシート「支給申請別添資料」に履修科目と事業構想事例研究(事業構想スピーチ)の出席した日が記載されます。</t>
    <phoneticPr fontId="1"/>
  </si>
  <si>
    <t>&lt;使い方&gt;</t>
    <rPh sb="1" eb="2">
      <t>ツカイ</t>
    </rPh>
    <phoneticPr fontId="1"/>
  </si>
  <si>
    <t>オレンジ色のセルのみ、手作業となります。</t>
    <rPh sb="11" eb="14">
      <t>テサギョウ</t>
    </rPh>
    <phoneticPr fontId="1"/>
  </si>
  <si>
    <t>①　黄色のシート「履修科目一覧」にて、履修された科目に◯をつけます。 (オレンジ色の部分)</t>
    <rPh sb="2" eb="4">
      <t>キイロ</t>
    </rPh>
    <rPh sb="9" eb="13">
      <t>リシュウ</t>
    </rPh>
    <rPh sb="13" eb="15">
      <t>イチラn</t>
    </rPh>
    <rPh sb="19" eb="21">
      <t>リシュウ</t>
    </rPh>
    <rPh sb="24" eb="26">
      <t>カモク</t>
    </rPh>
    <rPh sb="42" eb="44">
      <t>ブブn</t>
    </rPh>
    <phoneticPr fontId="1"/>
  </si>
  <si>
    <t>②　事業構想事例研究(事業構想スピーチ)を履修されている方は、黄色のシート「事業構想スピーチ出席表」にて、参加された回に◯をつけます。 (オレンジ色の部分)</t>
    <rPh sb="2" eb="6">
      <t>ジギョウ</t>
    </rPh>
    <rPh sb="6" eb="10">
      <t>ジレイ</t>
    </rPh>
    <rPh sb="11" eb="15">
      <t>ジギョウ</t>
    </rPh>
    <rPh sb="21" eb="23">
      <t>リシュウ</t>
    </rPh>
    <rPh sb="31" eb="33">
      <t>キイロ</t>
    </rPh>
    <rPh sb="38" eb="42">
      <t>ジギョウ</t>
    </rPh>
    <rPh sb="46" eb="49">
      <t>シュッセキ</t>
    </rPh>
    <rPh sb="53" eb="55">
      <t>サンカ</t>
    </rPh>
    <rPh sb="58" eb="59">
      <t>カイ</t>
    </rPh>
    <rPh sb="73" eb="74">
      <t>イロ</t>
    </rPh>
    <rPh sb="75" eb="77">
      <t>ブブn</t>
    </rPh>
    <phoneticPr fontId="1"/>
  </si>
  <si>
    <t>③　履修された科目と参加された事業構想スピーチが、青色のシート「支給申請別添資料」に表示されます。(欠席された事業構想スピーチは表示されません)</t>
    <rPh sb="2" eb="4">
      <t>リシュウ</t>
    </rPh>
    <rPh sb="7" eb="9">
      <t>カモク</t>
    </rPh>
    <rPh sb="10" eb="12">
      <t>サンカ</t>
    </rPh>
    <rPh sb="15" eb="19">
      <t>ジギョウ</t>
    </rPh>
    <rPh sb="25" eb="27">
      <t>アオ</t>
    </rPh>
    <rPh sb="32" eb="36">
      <t>シキュウ</t>
    </rPh>
    <rPh sb="36" eb="38">
      <t>ベッテn</t>
    </rPh>
    <rPh sb="38" eb="40">
      <t>シリョウ</t>
    </rPh>
    <rPh sb="42" eb="44">
      <t>ヒョウ</t>
    </rPh>
    <rPh sb="50" eb="52">
      <t>ケッセキ</t>
    </rPh>
    <rPh sb="55" eb="59">
      <t>ジギョウ</t>
    </rPh>
    <rPh sb="64" eb="66">
      <t>ヒョウ</t>
    </rPh>
    <phoneticPr fontId="1"/>
  </si>
  <si>
    <t>　並び方は、"期"が導入集中→前期→夏期集中→後期→春期集中となっており、</t>
    <rPh sb="1" eb="2">
      <t>ナラビ</t>
    </rPh>
    <rPh sb="7" eb="8">
      <t>🌳</t>
    </rPh>
    <rPh sb="10" eb="14">
      <t>ドウニュウ</t>
    </rPh>
    <rPh sb="15" eb="17">
      <t>ゼンキ</t>
    </rPh>
    <rPh sb="23" eb="25">
      <t>コウキ</t>
    </rPh>
    <rPh sb="26" eb="28">
      <t>シュンキ</t>
    </rPh>
    <rPh sb="28" eb="30">
      <t>シュウチュウ</t>
    </rPh>
    <phoneticPr fontId="1"/>
  </si>
  <si>
    <t>　その上で、"曜日"が月曜A週→月曜B曜→火曜A週→火曜B曜→水曜A週・・土曜A週1-2限→土曜B週1-2限→土曜A週3-4限→土曜B週3-4限という順番です。</t>
    <rPh sb="7" eb="9">
      <t>ヨウビ</t>
    </rPh>
    <rPh sb="11" eb="13">
      <t>ゲテゥ</t>
    </rPh>
    <rPh sb="14" eb="15">
      <t>シュウ</t>
    </rPh>
    <rPh sb="16" eb="18">
      <t>ゲテゥ</t>
    </rPh>
    <rPh sb="19" eb="20">
      <t>カヨウ</t>
    </rPh>
    <rPh sb="21" eb="23">
      <t>カヨウ</t>
    </rPh>
    <rPh sb="24" eb="25">
      <t>シュウ</t>
    </rPh>
    <rPh sb="26" eb="27">
      <t xml:space="preserve">ヒ </t>
    </rPh>
    <rPh sb="27" eb="28">
      <t>カヨウ</t>
    </rPh>
    <rPh sb="29" eb="30">
      <t>シュウ</t>
    </rPh>
    <rPh sb="32" eb="33">
      <t>ドヨウ</t>
    </rPh>
    <rPh sb="35" eb="36">
      <t>シュウ</t>
    </rPh>
    <rPh sb="39" eb="40">
      <t>ゲn</t>
    </rPh>
    <rPh sb="44" eb="45">
      <t>ドヨウ</t>
    </rPh>
    <rPh sb="51" eb="52">
      <t>ゲテゥ</t>
    </rPh>
    <rPh sb="53" eb="54">
      <t>シュウ</t>
    </rPh>
    <rPh sb="55" eb="56">
      <t>ドヨウ</t>
    </rPh>
    <rPh sb="58" eb="59">
      <t>シュウ</t>
    </rPh>
    <rPh sb="62" eb="63">
      <t>ゲn</t>
    </rPh>
    <rPh sb="63" eb="64">
      <t>ジュンバn</t>
    </rPh>
    <phoneticPr fontId="1"/>
  </si>
  <si>
    <t>④　休講・補講があった科目に関しては、「補講一覧表(全校舎)」にて、オレンジ色の「科目名」「回」「補講日」を記載してください</t>
    <rPh sb="2" eb="4">
      <t>キュウコウ</t>
    </rPh>
    <rPh sb="5" eb="7">
      <t>ホコウ</t>
    </rPh>
    <rPh sb="11" eb="13">
      <t>カモク</t>
    </rPh>
    <rPh sb="14" eb="15">
      <t>カンシテヘ</t>
    </rPh>
    <rPh sb="20" eb="25">
      <t>ホコウ</t>
    </rPh>
    <rPh sb="26" eb="29">
      <t>ゼンコウ</t>
    </rPh>
    <rPh sb="41" eb="44">
      <t>カモク</t>
    </rPh>
    <rPh sb="46" eb="47">
      <t xml:space="preserve">カイ </t>
    </rPh>
    <rPh sb="49" eb="52">
      <t>ホコウ</t>
    </rPh>
    <rPh sb="54" eb="56">
      <t>キサイ</t>
    </rPh>
    <phoneticPr fontId="1"/>
  </si>
  <si>
    <t>　こちらで、黄色のシートは作業終了です。</t>
    <rPh sb="6" eb="8">
      <t>キイロ</t>
    </rPh>
    <rPh sb="13" eb="17">
      <t>サギョウ</t>
    </rPh>
    <phoneticPr fontId="1"/>
  </si>
  <si>
    <t>　次に、青色のシートに移ります。</t>
    <rPh sb="1" eb="2">
      <t>ツギ</t>
    </rPh>
    <rPh sb="4" eb="6">
      <t>アオイ</t>
    </rPh>
    <rPh sb="11" eb="12">
      <t>ウツリマス</t>
    </rPh>
    <phoneticPr fontId="1"/>
  </si>
  <si>
    <t>⑤　青色のシート「支給申請別添資料」のオレンジ色の「受講時間数」・「賃金助成対象時間数」は</t>
    <rPh sb="23" eb="24">
      <t>イロ</t>
    </rPh>
    <rPh sb="26" eb="28">
      <t>ジュコウ</t>
    </rPh>
    <rPh sb="28" eb="31">
      <t>ジカn</t>
    </rPh>
    <phoneticPr fontId="1"/>
  </si>
  <si>
    <t>　ご自身でご入力ください</t>
    <phoneticPr fontId="1"/>
  </si>
  <si>
    <t>⑥　青色のシート「支給申請別添資料」の赤色のセルの割合をご確認ください。</t>
    <phoneticPr fontId="1"/>
  </si>
  <si>
    <t>⑦　こちらで完成となります。今一度、ご出席された日時に間違いがないか、お確かめください。</t>
    <rPh sb="6" eb="8">
      <t>カンセイ</t>
    </rPh>
    <rPh sb="14" eb="17">
      <t>イマイチド</t>
    </rPh>
    <rPh sb="24" eb="26">
      <t>ニティ</t>
    </rPh>
    <rPh sb="27" eb="29">
      <t>マチガイガナ</t>
    </rPh>
    <phoneticPr fontId="1"/>
  </si>
  <si>
    <t>&lt;注意&gt;</t>
    <rPh sb="1" eb="3">
      <t>チュウ</t>
    </rPh>
    <phoneticPr fontId="1"/>
  </si>
  <si>
    <t>オレンジ色以外のセルや、色の付いていないシートは触らないでください。関数を組んでおりますので、崩れてしまいます。</t>
    <rPh sb="4" eb="5">
      <t>イロ</t>
    </rPh>
    <rPh sb="5" eb="7">
      <t>イガイ</t>
    </rPh>
    <rPh sb="12" eb="13">
      <t>イロ</t>
    </rPh>
    <rPh sb="14" eb="15">
      <t>ツイテイナイ</t>
    </rPh>
    <rPh sb="24" eb="25">
      <t>サワラ</t>
    </rPh>
    <rPh sb="34" eb="36">
      <t>カンスウ</t>
    </rPh>
    <rPh sb="37" eb="38">
      <t>クンデ</t>
    </rPh>
    <rPh sb="47" eb="48">
      <t>クズレ</t>
    </rPh>
    <phoneticPr fontId="1"/>
  </si>
  <si>
    <t>東京校</t>
    <rPh sb="0" eb="3">
      <t>トウキョウコウ</t>
    </rPh>
    <phoneticPr fontId="1"/>
  </si>
  <si>
    <t>仙台校</t>
    <rPh sb="0" eb="3">
      <t>センダイコウ</t>
    </rPh>
    <phoneticPr fontId="1"/>
  </si>
  <si>
    <t>支給申請様式第8ー1 別添資料</t>
    <rPh sb="0" eb="4">
      <t>シキュウシンセイ</t>
    </rPh>
    <rPh sb="4" eb="6">
      <t>ヨウシキ</t>
    </rPh>
    <rPh sb="6" eb="7">
      <t>ダイ</t>
    </rPh>
    <rPh sb="11" eb="13">
      <t>ベッテン</t>
    </rPh>
    <rPh sb="13" eb="15">
      <t>シリョウ</t>
    </rPh>
    <phoneticPr fontId="1"/>
  </si>
  <si>
    <t>年度</t>
    <rPh sb="0" eb="2">
      <t>ネンド</t>
    </rPh>
    <phoneticPr fontId="1"/>
  </si>
  <si>
    <t>2024年度</t>
    <rPh sb="4" eb="6">
      <t>ネンド</t>
    </rPh>
    <phoneticPr fontId="1"/>
  </si>
  <si>
    <t>学籍番号</t>
    <rPh sb="0" eb="4">
      <t>ガクセキバンゴウ</t>
    </rPh>
    <phoneticPr fontId="1"/>
  </si>
  <si>
    <t>名古屋校</t>
    <rPh sb="0" eb="4">
      <t>ナゴヤコウ</t>
    </rPh>
    <phoneticPr fontId="1"/>
  </si>
  <si>
    <t>校舎</t>
    <rPh sb="0" eb="2">
      <t>コウシャ</t>
    </rPh>
    <phoneticPr fontId="1"/>
  </si>
  <si>
    <t>氏名</t>
    <rPh sb="0" eb="2">
      <t>シメイ</t>
    </rPh>
    <phoneticPr fontId="1"/>
  </si>
  <si>
    <t>大阪校</t>
    <rPh sb="0" eb="3">
      <t>オオサカコウ</t>
    </rPh>
    <phoneticPr fontId="1"/>
  </si>
  <si>
    <t>2024（令和6）年度 事業構想大学院大学 履修科目一覧</t>
    <rPh sb="5" eb="7">
      <t>レイワ</t>
    </rPh>
    <rPh sb="9" eb="11">
      <t>ネンド</t>
    </rPh>
    <rPh sb="12" eb="21">
      <t>ジギョウコウソウダイガクインダイガク</t>
    </rPh>
    <rPh sb="22" eb="24">
      <t>リシュウ</t>
    </rPh>
    <rPh sb="24" eb="28">
      <t>カモクイチラン</t>
    </rPh>
    <phoneticPr fontId="1"/>
  </si>
  <si>
    <t>③実訓練時間数計</t>
    <rPh sb="1" eb="7">
      <t>ジツクンレンジカンスウ</t>
    </rPh>
    <rPh sb="7" eb="8">
      <t>ケイ</t>
    </rPh>
    <phoneticPr fontId="1"/>
  </si>
  <si>
    <t>④受講時間数合計</t>
    <rPh sb="6" eb="8">
      <t>ゴウケイ</t>
    </rPh>
    <phoneticPr fontId="1"/>
  </si>
  <si>
    <t>⑤賃金助成対象時間数</t>
    <phoneticPr fontId="1"/>
  </si>
  <si>
    <t>福岡校</t>
    <rPh sb="0" eb="3">
      <t>フクオカコウ</t>
    </rPh>
    <phoneticPr fontId="1"/>
  </si>
  <si>
    <t>履修科目の出席率</t>
    <rPh sb="0" eb="4">
      <t>リシュウカモク</t>
    </rPh>
    <rPh sb="5" eb="8">
      <t>シュッセキリツ</t>
    </rPh>
    <phoneticPr fontId="1"/>
  </si>
  <si>
    <t>賃金助成単価</t>
    <rPh sb="0" eb="4">
      <t>チンギンジョセイ</t>
    </rPh>
    <rPh sb="4" eb="6">
      <t>タンカ</t>
    </rPh>
    <phoneticPr fontId="1"/>
  </si>
  <si>
    <t>助成金額（年間）</t>
    <rPh sb="0" eb="4">
      <t>ジョセイキンガク</t>
    </rPh>
    <rPh sb="5" eb="7">
      <t>ネンカン</t>
    </rPh>
    <phoneticPr fontId="1"/>
  </si>
  <si>
    <t>※年間で80％以上でないと助成金は支給されません。(支給申請を2年分まとめて申請する場合は2年分の80％）</t>
    <rPh sb="1" eb="3">
      <t>ネンカン</t>
    </rPh>
    <rPh sb="7" eb="9">
      <t>イジョウ</t>
    </rPh>
    <rPh sb="13" eb="16">
      <t>ジョセイキン</t>
    </rPh>
    <rPh sb="17" eb="19">
      <t>シキュウ</t>
    </rPh>
    <rPh sb="26" eb="30">
      <t>シキュウシンセイ</t>
    </rPh>
    <rPh sb="32" eb="34">
      <t>ネンブン</t>
    </rPh>
    <rPh sb="38" eb="40">
      <t>シンセイ</t>
    </rPh>
    <rPh sb="42" eb="44">
      <t>バアイ</t>
    </rPh>
    <rPh sb="46" eb="48">
      <t>ネンブン</t>
    </rPh>
    <phoneticPr fontId="1"/>
  </si>
  <si>
    <t>期</t>
    <rPh sb="0" eb="1">
      <t>キ</t>
    </rPh>
    <phoneticPr fontId="1"/>
  </si>
  <si>
    <t>曜
AB週</t>
    <rPh sb="0" eb="1">
      <t>ヨウ</t>
    </rPh>
    <rPh sb="4" eb="5">
      <t>シュウ</t>
    </rPh>
    <phoneticPr fontId="1"/>
  </si>
  <si>
    <t>科目名</t>
    <rPh sb="0" eb="3">
      <t>カモクメイ</t>
    </rPh>
    <phoneticPr fontId="1"/>
  </si>
  <si>
    <t>回数</t>
    <rPh sb="0" eb="2">
      <t>カイスウ</t>
    </rPh>
    <phoneticPr fontId="1"/>
  </si>
  <si>
    <t>訓練実施日</t>
    <rPh sb="4" eb="5">
      <t>ビ</t>
    </rPh>
    <phoneticPr fontId="1"/>
  </si>
  <si>
    <t>曜日</t>
    <rPh sb="0" eb="2">
      <t>ヨウビ</t>
    </rPh>
    <phoneticPr fontId="1"/>
  </si>
  <si>
    <t>補講</t>
    <rPh sb="0" eb="2">
      <t>ホコウ</t>
    </rPh>
    <phoneticPr fontId="1"/>
  </si>
  <si>
    <t>①訓練実施時間帯</t>
    <phoneticPr fontId="1"/>
  </si>
  <si>
    <t>②うち除外時間数</t>
    <phoneticPr fontId="1"/>
  </si>
  <si>
    <t xml:space="preserve">③実訓練時間数
</t>
    <phoneticPr fontId="1"/>
  </si>
  <si>
    <t xml:space="preserve">④受講時間数
 </t>
    <phoneticPr fontId="1"/>
  </si>
  <si>
    <t>○</t>
    <phoneticPr fontId="1"/>
  </si>
  <si>
    <t>2024（令和6）年度 事業構想大学院大学科目一覧</t>
    <rPh sb="5" eb="7">
      <t>レイワ</t>
    </rPh>
    <rPh sb="9" eb="11">
      <t>ネンド</t>
    </rPh>
    <rPh sb="12" eb="21">
      <t>ジギョウコウソウダイガクインダイガク</t>
    </rPh>
    <rPh sb="21" eb="23">
      <t>カモク</t>
    </rPh>
    <rPh sb="23" eb="25">
      <t>イチラン</t>
    </rPh>
    <phoneticPr fontId="1"/>
  </si>
  <si>
    <t>履修をした科目に丸をつけてください</t>
    <rPh sb="0" eb="2">
      <t>リシュウ</t>
    </rPh>
    <rPh sb="5" eb="7">
      <t>カモク</t>
    </rPh>
    <rPh sb="8" eb="9">
      <t>マル</t>
    </rPh>
    <phoneticPr fontId="1"/>
  </si>
  <si>
    <t>↓</t>
    <phoneticPr fontId="1"/>
  </si>
  <si>
    <t>履修</t>
    <rPh sb="0" eb="2">
      <t>リシュウ</t>
    </rPh>
    <phoneticPr fontId="1"/>
  </si>
  <si>
    <t>科目コード</t>
    <rPh sb="0" eb="2">
      <t>カモク</t>
    </rPh>
    <phoneticPr fontId="1"/>
  </si>
  <si>
    <t>集中(導入)</t>
    <rPh sb="0" eb="2">
      <t>シュウチュウ</t>
    </rPh>
    <rPh sb="3" eb="5">
      <t>ドウニュウ</t>
    </rPh>
    <phoneticPr fontId="3"/>
  </si>
  <si>
    <t>集中(導入)</t>
    <phoneticPr fontId="1"/>
  </si>
  <si>
    <t>【101・201・301・401・501】事業構想原論Ⅰ_東京・仙台・名古屋・大阪・福岡【東英弥、小端進、谷野豊】</t>
  </si>
  <si>
    <t>事業構想原論Ⅰ_東京・仙台・名古屋・大阪・福岡</t>
  </si>
  <si>
    <t>集中(夏期)</t>
    <rPh sb="0" eb="2">
      <t>シュウチュウ</t>
    </rPh>
    <phoneticPr fontId="3"/>
  </si>
  <si>
    <t>集中(夏期)</t>
    <phoneticPr fontId="1"/>
  </si>
  <si>
    <t>【102・202・302・402・502】事業構想原論Ⅱ_東京・仙台・名古屋・大阪・福岡【田浦俊春、他】</t>
  </si>
  <si>
    <t>事業構想原論Ⅱ_東京・仙台・名古屋・大阪・福岡</t>
  </si>
  <si>
    <t>前期</t>
    <rPh sb="0" eb="2">
      <t>ゼンキ</t>
    </rPh>
    <phoneticPr fontId="3"/>
  </si>
  <si>
    <t>土1・2B</t>
  </si>
  <si>
    <t>【103】社会動向と事業構想_東京【松本三和夫】</t>
  </si>
  <si>
    <t>社会動向と事業構想_東京</t>
  </si>
  <si>
    <t>後期</t>
    <rPh sb="0" eb="2">
      <t>コウキ</t>
    </rPh>
    <phoneticPr fontId="3"/>
  </si>
  <si>
    <t>土3・4B</t>
  </si>
  <si>
    <t>【203】社会動向と事業構想_仙台【小松丈晃】</t>
  </si>
  <si>
    <t>社会動向と事業構想_仙台</t>
  </si>
  <si>
    <t>【303】社会動向と事業構想_名古屋【松本三和夫】</t>
  </si>
  <si>
    <t>社会動向と事業構想_名古屋</t>
  </si>
  <si>
    <t>金A</t>
  </si>
  <si>
    <t>【403】社会動向と事業構想_大阪【山中浩司】</t>
  </si>
  <si>
    <t>社会動向と事業構想_大阪</t>
  </si>
  <si>
    <t>火A</t>
  </si>
  <si>
    <t>【503】社会動向と事業構想_福岡【川山竜二】</t>
  </si>
  <si>
    <t>社会動向と事業構想_福岡</t>
  </si>
  <si>
    <t>【104】テクノロジーと事業構想_東京【松行輝昌】</t>
  </si>
  <si>
    <t>テクノロジーと事業構想_東京</t>
  </si>
  <si>
    <t>【204】テクノロジーと事業構想_仙台【関孝則】</t>
  </si>
  <si>
    <t>テクノロジーと事業構想_仙台</t>
  </si>
  <si>
    <t>木B</t>
  </si>
  <si>
    <t>【304】テクノロジーと事業構想_名古屋【光井將一】</t>
  </si>
  <si>
    <t>テクノロジーと事業構想_名古屋</t>
  </si>
  <si>
    <t>【404】テクノロジーと事業構想_大阪【光井將一】</t>
  </si>
  <si>
    <t>テクノロジーと事業構想_大阪</t>
  </si>
  <si>
    <t>【504】テクノロジーと事業構想_福岡【村上和彰】</t>
  </si>
  <si>
    <t>テクノロジーと事業構想_福岡</t>
  </si>
  <si>
    <t>【105】経済動向と事業構想_東京【高橋克英】</t>
  </si>
  <si>
    <t>経済動向と事業構想_東京</t>
  </si>
  <si>
    <t>【205】経済動向と事業構想_仙台【高田伸朗】</t>
  </si>
  <si>
    <t>経済動向と事業構想_仙台</t>
  </si>
  <si>
    <t>月B</t>
  </si>
  <si>
    <t>【305】経済動向と事業構想_名古屋【竹川享志】</t>
  </si>
  <si>
    <t>経済動向と事業構想_名古屋</t>
  </si>
  <si>
    <t>【405】経済動向と事業構想_大阪【勝村史昭】</t>
  </si>
  <si>
    <t>経済動向と事業構想_大阪</t>
  </si>
  <si>
    <t>火B</t>
  </si>
  <si>
    <t>【505】経済動向と事業構想_福岡【若林宗男】</t>
  </si>
  <si>
    <t>経済動向と事業構想_福岡</t>
  </si>
  <si>
    <t>金B</t>
  </si>
  <si>
    <t>【106・506】イノベーションの発想_東京・福岡【田浦俊春】</t>
  </si>
  <si>
    <t>イノベーションの発想_東京・福岡</t>
  </si>
  <si>
    <t>土3・4A</t>
  </si>
  <si>
    <t>【206・306・406】イノベーションの発想_仙台・名古屋・大阪【田浦俊春】</t>
  </si>
  <si>
    <t>イノベーションの発想_仙台・名古屋・大阪</t>
  </si>
  <si>
    <t>【107】地域における事業構想_東京【重藤さわ子】</t>
  </si>
  <si>
    <t>地域における事業構想_東京</t>
  </si>
  <si>
    <t>【207】地域における事業構想_仙台【重藤さわ子】</t>
  </si>
  <si>
    <t>地域における事業構想_仙台</t>
  </si>
  <si>
    <t>【307】地域における事業構想_名古屋【岩田正一】</t>
  </si>
  <si>
    <t>地域における事業構想_名古屋</t>
  </si>
  <si>
    <t>土1・2A</t>
  </si>
  <si>
    <t>【407】地域における事業構想_大阪【田村典江】</t>
  </si>
  <si>
    <t>地域における事業構想_大阪</t>
  </si>
  <si>
    <t>【507】地域における事業構想_福岡【谷田貝孝】</t>
  </si>
  <si>
    <t>地域における事業構想_福岡</t>
  </si>
  <si>
    <t>【108】クリエイティブ発想法_東京【渡邊信彦】</t>
  </si>
  <si>
    <t>クリエイティブ発想法_東京</t>
  </si>
  <si>
    <t>【208】クリエイティブ発想法_仙台【奥村隆一】</t>
  </si>
  <si>
    <t>クリエイティブ発想法_仙台</t>
  </si>
  <si>
    <t>【308】クリエイティブ発想法_名古屋【柳田佳彦】</t>
  </si>
  <si>
    <t>クリエイティブ発想法_名古屋</t>
  </si>
  <si>
    <t>月A</t>
  </si>
  <si>
    <t>【408】クリエイティブ発想法_大阪【藤井康弘】</t>
  </si>
  <si>
    <t>クリエイティブ発想法_大阪</t>
  </si>
  <si>
    <t>【508】クリエイティブ発想法_福岡【一色知行】</t>
  </si>
  <si>
    <t>クリエイティブ発想法_福岡</t>
  </si>
  <si>
    <t>【109】経営資源と事業構想_東京【松行輝昌】</t>
  </si>
  <si>
    <t>経営資源と事業構想_東京</t>
  </si>
  <si>
    <t>【209】経営資源と事業構想_仙台【太田卓也】</t>
  </si>
  <si>
    <t>経営資源と事業構想_仙台</t>
  </si>
  <si>
    <t>【309】経営資源と事業構想_名古屋【髙村徳康、竹内在】</t>
  </si>
  <si>
    <t>経営資源と事業構想_名古屋</t>
  </si>
  <si>
    <t>木A</t>
  </si>
  <si>
    <t>【409】経営資源と事業構想_大阪【竹安聡】</t>
  </si>
  <si>
    <t>経営資源と事業構想_大阪</t>
  </si>
  <si>
    <t>【509】経営資源と事業構想_福岡【平井克幸】</t>
  </si>
  <si>
    <t>経営資源と事業構想_福岡</t>
  </si>
  <si>
    <t>【110・210・310・410・510】アーティスト思考と構想_東京・仙台・名古屋・大阪・福岡【松永エリック・匡史】</t>
  </si>
  <si>
    <t>アーティスト思考と構想_東京・仙台・名古屋・大阪・福岡</t>
  </si>
  <si>
    <t>【111】ビジネスモデル研究_東京【岸波宗洋】</t>
  </si>
  <si>
    <t>ビジネスモデル研究_東京</t>
  </si>
  <si>
    <t xml:space="preserve">木A </t>
  </si>
  <si>
    <t>【211】ビジネスモデル研究_仙台【岸波宗洋】</t>
  </si>
  <si>
    <t>ビジネスモデル研究_仙台</t>
  </si>
  <si>
    <t>【311】ビジネスモデル研究_名古屋【雲井純】</t>
  </si>
  <si>
    <t>ビジネスモデル研究_名古屋</t>
  </si>
  <si>
    <t>【411】ビジネスモデル研究_大阪【橋本良子】</t>
  </si>
  <si>
    <t>ビジネスモデル研究_大阪</t>
  </si>
  <si>
    <t>【511】ビジネスモデル研究_福岡【石井歓】</t>
  </si>
  <si>
    <t>ビジネスモデル研究_福岡</t>
  </si>
  <si>
    <t>【112・512】事業構想のためのファイナンス_東京・福岡【結城秀彦】</t>
  </si>
  <si>
    <t>事業構想のためのファイナンス_東京・福岡</t>
  </si>
  <si>
    <t>水A</t>
  </si>
  <si>
    <t>【212】事業構想のためのファイナンス_仙台【高橋宏彰】</t>
  </si>
  <si>
    <t>事業構想のためのファイナンス_仙台</t>
  </si>
  <si>
    <t>【312】事業構想のためのファイナンス_名古屋【竹川享志】</t>
  </si>
  <si>
    <t>事業構想のためのファイナンス_名古屋</t>
  </si>
  <si>
    <t>【412・512】事業構想のためのファイナンス_大阪【古田芳浩】</t>
  </si>
  <si>
    <t>事業構想のためのファイナンス_大阪</t>
  </si>
  <si>
    <t>【113】市場・顧客分析_東京【関孝則】</t>
  </si>
  <si>
    <t>市場・顧客分析_東京</t>
  </si>
  <si>
    <t>【213】市場・顧客分析_仙台【髙谷将宏】</t>
  </si>
  <si>
    <t>市場・顧客分析_仙台</t>
  </si>
  <si>
    <t>【313】市場・顧客分析_名古屋【柳田佳彦】</t>
  </si>
  <si>
    <t>市場・顧客分析_名古屋</t>
  </si>
  <si>
    <t>【413】市場・顧客分析_大阪【勝村史昭】</t>
  </si>
  <si>
    <t>市場・顧客分析_大阪</t>
  </si>
  <si>
    <t>【513】市場・顧客分析_福岡【狩野英司】</t>
  </si>
  <si>
    <t>市場・顧客分析_福岡</t>
  </si>
  <si>
    <t>【114】フィールドリサーチ（顧客開発）_東京【岸波宗洋】</t>
  </si>
  <si>
    <t>フィールドリサーチ（顧客開発）_東京</t>
  </si>
  <si>
    <t>【214】フィールドリサーチ（顧客開発）_仙台【田中利和】</t>
  </si>
  <si>
    <t>フィールドリサーチ（顧客開発）_仙台</t>
  </si>
  <si>
    <t>【314】フィールドリサーチ（顧客開発）_名古屋【中畑千弘】</t>
  </si>
  <si>
    <t>フィールドリサーチ（顧客開発）_名古屋</t>
  </si>
  <si>
    <t>【414】フィールドリサーチ（顧客開発）_大阪【橋本良子、渡辺隆史】</t>
  </si>
  <si>
    <t>フィールドリサーチ（顧客開発）_大阪</t>
  </si>
  <si>
    <t>【514】フィールドリサーチ（顧客開発）_福岡【大野尚】</t>
  </si>
  <si>
    <t>フィールドリサーチ（顧客開発）_福岡</t>
  </si>
  <si>
    <t>【115・215】事業構想のためのマーケティング_東京・仙台【田中洋】</t>
  </si>
  <si>
    <t>事業構想のためのマーケティング_東京・仙台</t>
  </si>
  <si>
    <t>【315】事業構想のためのマーケティング_名古屋【勝村史昭】</t>
  </si>
  <si>
    <t>事業構想のためのマーケティング_名古屋</t>
  </si>
  <si>
    <t>【415】事業構想のためのマーケティング_大阪【小宮信彦】</t>
  </si>
  <si>
    <t>事業構想のためのマーケティング_大阪</t>
  </si>
  <si>
    <t>【515】事業構想のためのマーケティング_福岡【井手隆司】</t>
  </si>
  <si>
    <t>事業構想のためのマーケティング_福岡</t>
  </si>
  <si>
    <t>【116】事業戦略_東京【中島宏史】</t>
  </si>
  <si>
    <t>事業戦略_東京</t>
  </si>
  <si>
    <t>【216】事業戦略_仙台【松行輝昌】</t>
  </si>
  <si>
    <t>事業戦略_仙台</t>
  </si>
  <si>
    <t>【316】事業戦略_名古屋【下平拓哉】</t>
  </si>
  <si>
    <t>事業戦略_名古屋</t>
  </si>
  <si>
    <t>【416】事業戦略_大阪【松行輝昌】</t>
  </si>
  <si>
    <t>事業戦略_大阪</t>
  </si>
  <si>
    <t>【516】事業戦略_福岡【永吉健一、内田一博】</t>
  </si>
  <si>
    <t>事業戦略_福岡</t>
  </si>
  <si>
    <t>【117】ブランド戦略_東京【野口恭平】</t>
  </si>
  <si>
    <t>ブランド戦略_東京</t>
  </si>
  <si>
    <t>【217】ブランド戦略_仙台【太田卓也】</t>
  </si>
  <si>
    <t>ブランド戦略_仙台</t>
  </si>
  <si>
    <t>【317】ブランド戦略_名古屋【岩田正一】</t>
  </si>
  <si>
    <t>ブランド戦略_名古屋</t>
  </si>
  <si>
    <t>【417】ブランド戦略_大阪【二村暢朗】</t>
  </si>
  <si>
    <t>ブランド戦略_大阪</t>
  </si>
  <si>
    <t>【517】ブランド戦略_福岡【小栁俊郎】</t>
  </si>
  <si>
    <t>ブランド戦略_福岡</t>
  </si>
  <si>
    <t>【118】コミュニケーション戦略_東京【本間充】</t>
  </si>
  <si>
    <t>コミュニケーション戦略_東京</t>
  </si>
  <si>
    <t>【218】コミュニケーション戦略_仙台【山本一樹】</t>
  </si>
  <si>
    <t>コミュニケーション戦略_仙台</t>
  </si>
  <si>
    <t>【318】コミュニケーション戦略_名古屋【岩田正一】</t>
  </si>
  <si>
    <t>コミュニケーション戦略_名古屋</t>
  </si>
  <si>
    <t>【418】コミュニケーション戦略_大阪【勝村史昭】</t>
  </si>
  <si>
    <t>コミュニケーション戦略_大阪</t>
  </si>
  <si>
    <t>【518】コミュニケーション戦略_福岡【本間充】</t>
  </si>
  <si>
    <t>コミュニケーション戦略_福岡</t>
  </si>
  <si>
    <t>【119・419・519】事業構想のためのグローバル視点_東京・大阪・福岡【二之宮義泰】</t>
  </si>
  <si>
    <t>事業構想のためのグローバル視点_東京・大阪・福岡</t>
  </si>
  <si>
    <t>【219】事業構想のためのグローバル視点_仙台【佐藤秀之】</t>
  </si>
  <si>
    <t>事業構想のためのグローバル視点_仙台</t>
  </si>
  <si>
    <t>【319】事業構想のためのグローバル視点_名古屋【スティーブ・モリヤマ】</t>
  </si>
  <si>
    <t>事業構想のためのグローバル視点_名古屋</t>
  </si>
  <si>
    <t>【120・420】組織と人材マネジメント_東京・大阪【片岡幸彦】</t>
  </si>
  <si>
    <t>組織と人材マネジメント_東京・大阪</t>
  </si>
  <si>
    <t>【220・320】組織と人材マネジメント_仙台・名古屋【片岡幸彦】</t>
  </si>
  <si>
    <t>組織と人材マネジメント_仙台・名古屋</t>
  </si>
  <si>
    <t>【520】組織と人材マネジメント_福岡【早崎栄一】</t>
  </si>
  <si>
    <t>組織と人材マネジメント_福岡</t>
  </si>
  <si>
    <t>【121・221・321・421・521】収支計画立案とビジネス会計_東京・仙台・名古屋・大阪・福岡【古田芳浩】</t>
  </si>
  <si>
    <t>収支計画立案とビジネス会計_東京・仙台・名古屋・大阪・福岡</t>
  </si>
  <si>
    <t>【122・222】知財戦略_東京・仙台【早川典重】</t>
  </si>
  <si>
    <t>知財戦略_東京・仙台</t>
  </si>
  <si>
    <t>【322・222】知財戦略_名古屋・大阪・福岡【早川典重】</t>
  </si>
  <si>
    <t>知財戦略_名古屋・大阪・福岡</t>
  </si>
  <si>
    <t>【123】プレゼンテーション_東京【八代華代子】</t>
  </si>
  <si>
    <t>プレゼンテーション_東京</t>
  </si>
  <si>
    <t>【223】プレゼンテーション_仙台【佐々木恭子】</t>
  </si>
  <si>
    <t>プレゼンテーション_仙台</t>
  </si>
  <si>
    <t>【323】プレゼンテーション_名古屋【八代華代子】</t>
  </si>
  <si>
    <t>プレゼンテーション_名古屋</t>
  </si>
  <si>
    <t>【423】プレゼンテーション_大阪【八代華代子】</t>
  </si>
  <si>
    <t>プレゼンテーション_大阪</t>
  </si>
  <si>
    <t>【523】プレゼンテーション_福岡【納富昌子】</t>
  </si>
  <si>
    <t>プレゼンテーション_福岡</t>
  </si>
  <si>
    <t>水AB</t>
  </si>
  <si>
    <t>【124・126・224・226・324・326・424・426・524・526】事業構想事例研究（事業構想スピーチ）Ⅰ・Ⅲ_東京・仙台・名古屋・大阪・福岡【田中里沙、他】</t>
  </si>
  <si>
    <t>事業構想事例研究（事業構想スピーチ）Ⅰ・Ⅲ_東京・仙台・名古屋・大阪・福岡</t>
  </si>
  <si>
    <t>【125・127・225・227・325・327・425・427・525・527】事業構想事例研究（事業構想スピーチ）Ⅱ・Ⅳ_東京・仙台・名古屋・大阪・福岡【田中里沙、他】</t>
  </si>
  <si>
    <t>事業構想事例研究（事業構想スピーチ）Ⅱ・Ⅳ_東京・仙台・名古屋・大阪・福岡</t>
  </si>
  <si>
    <t>【128】企業内起業・新事業創出_東京【谷口賢吾】</t>
  </si>
  <si>
    <t>企業内起業・新事業創出_東京</t>
  </si>
  <si>
    <t>【228】企業内起業・新事業創出_仙台【岸波宗洋】</t>
  </si>
  <si>
    <t>企業内起業・新事業創出_仙台</t>
  </si>
  <si>
    <t>【328】企業内起業・新事業創出_名古屋【岸波宗洋】</t>
  </si>
  <si>
    <t>企業内起業・新事業創出_名古屋</t>
  </si>
  <si>
    <t>【428】企業内起業・新事業創出_大阪【橋本良子】</t>
  </si>
  <si>
    <t>企業内起業・新事業創出_大阪</t>
  </si>
  <si>
    <t>【528】企業内起業・新事業創出_福岡【永吉健一、内田一博】</t>
  </si>
  <si>
    <t>企業内起業・新事業創出_福岡</t>
  </si>
  <si>
    <t>【129】アントレプレナーシップ（起業家精神）_東京【見山謙一郎】</t>
  </si>
  <si>
    <t>アントレプレナーシップ（起業家精神）_東京</t>
  </si>
  <si>
    <t>【229】アントレプレナーシップ（起業家精神）_仙台【松行輝昌】</t>
  </si>
  <si>
    <t>アントレプレナーシップ（起業家精神）_仙台</t>
  </si>
  <si>
    <t>【329】アントレプレナーシップ（起業家精神）_名古屋【湊幹】</t>
  </si>
  <si>
    <t>アントレプレナーシップ（起業家精神）_名古屋</t>
  </si>
  <si>
    <t>【429】アントレプレナーシップ（起業家精神）_大阪【勝村史昭】</t>
  </si>
  <si>
    <t>アントレプレナーシップ（起業家精神）_大阪</t>
  </si>
  <si>
    <t>【529】アントレプレナーシップ（起業家精神）_福岡【坂本剛】</t>
  </si>
  <si>
    <t>アントレプレナーシップ（起業家精神）_福岡</t>
  </si>
  <si>
    <t>【131・231・331・431・531】地域活性とイノベーション_東京・仙台・名古屋・大阪・福岡【田中克徳】</t>
  </si>
  <si>
    <t>地域活性とイノベーション_東京・仙台・名古屋・大阪・福岡</t>
  </si>
  <si>
    <t>【132・232】ヘルスケアと事業構想_東京・仙台【谷野豊】</t>
  </si>
  <si>
    <t>ヘルスケアと事業構想_東京・仙台</t>
  </si>
  <si>
    <t>【332・432・532】ヘルスケアと事業構想_名古屋・大阪・福岡【西根英一】</t>
  </si>
  <si>
    <t>ヘルスケアと事業構想_名古屋・大阪・福岡</t>
  </si>
  <si>
    <t>【133・233・333・433・533】リスクマネジメント_東京・仙台・名古屋・大阪・福岡【竹川享志】</t>
  </si>
  <si>
    <t>リスクマネジメント_東京・仙台・名古屋・大阪・福岡</t>
  </si>
  <si>
    <t>集中(春期)</t>
  </si>
  <si>
    <t>集中(春期)</t>
    <phoneticPr fontId="1"/>
  </si>
  <si>
    <t>【134・234・334・434・534】目標達成のためのチームビルディング_東京・仙台・名古屋・大阪・福岡【福富信也】</t>
  </si>
  <si>
    <t>目標達成のためのチームビルディング_東京・仙台・名古屋・大阪・福岡</t>
  </si>
  <si>
    <t>【135・235・335・435・535】成長戦略／M＆A_東京・仙台・名古屋・大阪・福岡【松江英夫】</t>
  </si>
  <si>
    <t>成長戦略／M＆A_東京・仙台・名古屋・大阪・福岡</t>
  </si>
  <si>
    <t>集中(夏期)</t>
  </si>
  <si>
    <t>【136・236・336・436・536】社会・経済の動きを読む_東京・仙台・名古屋・大阪・福岡【木村旬】</t>
  </si>
  <si>
    <t>社会・経済の動きを読む_東京・仙台・名古屋・大阪・福岡</t>
  </si>
  <si>
    <t>【137・237・337・437・537】行動者のための教養主義アプローチ_東京・仙台・名古屋・大阪・福岡【家田仁】</t>
  </si>
  <si>
    <t>行動者のための教養主義アプローチ_東京・仙台・名古屋・大阪・福岡</t>
  </si>
  <si>
    <t>【138・238・338・438・538】社会インフラの本質とビジネス_東京・仙台・名古屋・大阪・福岡【家田仁】</t>
  </si>
  <si>
    <t>社会インフラの本質とビジネス_東京・仙台・名古屋・大阪・福岡</t>
  </si>
  <si>
    <t>【139・239・339・439・539】先端技術と事業構想_東京・仙台・名古屋・大阪・福岡【水谷享平】</t>
  </si>
  <si>
    <t>先端技術と事業構想_東京・仙台・名古屋・大阪・福岡</t>
  </si>
  <si>
    <t>【140・240・340・440・540】営業戦略_東京・仙台・名古屋・大阪・福岡【向井俊介】</t>
  </si>
  <si>
    <t>営業戦略_東京・仙台・名古屋・大阪・福岡</t>
    <rPh sb="0" eb="4">
      <t>エイギョウセンリャク</t>
    </rPh>
    <phoneticPr fontId="1"/>
  </si>
  <si>
    <t>【151・251・351・451・551】コミュニケーション・テクノロジー_東京・仙台・名古屋・大阪・福岡【本間卓哉】</t>
  </si>
  <si>
    <t>コミュニケーション・テクノロジー_東京・仙台・名古屋・大阪・福岡</t>
  </si>
  <si>
    <t>【152・252・352・452・552】ビジネス会計_東京・仙台・名古屋・大阪・福岡【和田貴郎】</t>
  </si>
  <si>
    <t>ビジネス会計_東京・仙台・名古屋・大阪・福岡</t>
  </si>
  <si>
    <t>【153・253・353・453・453】観光まちづくりⅠ_東京・仙台・名古屋・大阪・福岡【若林伸一】</t>
  </si>
  <si>
    <t>観光まちづくりⅠ_東京・仙台・名古屋・大阪・福岡</t>
  </si>
  <si>
    <t>【154・254・354・454・554】観光まちづくりⅡ_東京・仙台・名古屋・大阪・福岡【若林宗男】</t>
  </si>
  <si>
    <t>観光まちづくりⅡ_東京・仙台・名古屋・大阪・福岡</t>
  </si>
  <si>
    <t>【155・255・355・455・555】事業承継の基礎_東京・仙台・名古屋・大阪・福岡【丸尾聰】</t>
  </si>
  <si>
    <t>事業承継の基礎_東京・仙台・名古屋・大阪・福岡</t>
  </si>
  <si>
    <t>【156・256・356・456・556】自社研究・経営資源分析_東京・仙台・名古屋・大阪・福岡【松行輝昌】</t>
  </si>
  <si>
    <t>自社研究・経営資源分析_東京・仙台・名古屋・大阪・福岡</t>
  </si>
  <si>
    <t>【157・257・357・457・557】第二創業・第三創業_東京・仙台・名古屋・大阪・福岡【丸尾聰】</t>
  </si>
  <si>
    <t>第二創業・第三創業_東京・仙台・名古屋・大阪・福岡</t>
  </si>
  <si>
    <t>【158・258・358・458・558】事業承継における組織・人材戦略とリーダーシップ_東京・仙台・名古屋・大阪・福岡【落合康裕】</t>
  </si>
  <si>
    <t>事業承継における組織・人材戦略とリーダーシップ_東京・仙台・名古屋・大阪・福岡</t>
  </si>
  <si>
    <t>【171】事業デザイン演習Ⅰ（1年次） 前期_東京①【渡邊信彦、青山忠靖】</t>
  </si>
  <si>
    <t>事業デザイン演習Ⅰ（1年次） 前期_東京①</t>
  </si>
  <si>
    <t>【271】事業デザイン演習Ⅰ（1年次） 前期_仙台①【髙谷将宏、田中利和】</t>
  </si>
  <si>
    <t>事業デザイン演習Ⅰ（1年次） 前期_仙台①</t>
  </si>
  <si>
    <t>【371】事業デザイン演習Ⅰ（1年次） 前期_名古屋①【岩田正一、髙橋克英】</t>
  </si>
  <si>
    <t>事業デザイン演習Ⅰ（1年次） 前期_名古屋①</t>
  </si>
  <si>
    <t>【471】事業デザイン演習Ⅰ（1年次） 前期_大阪①【藤井康弘、勝村史昭】</t>
  </si>
  <si>
    <t>事業デザイン演習Ⅰ（1年次） 前期_大阪①</t>
  </si>
  <si>
    <t>【571】事業デザイン演習Ⅰ（1年次） 前期_福岡①【平井克幸、一色知行】</t>
  </si>
  <si>
    <t>事業デザイン演習Ⅰ（1年次） 前期_福岡①</t>
  </si>
  <si>
    <t>【172】事業デザイン演習Ⅰ（1年次） 前期_東京②【谷野豊、岸波宗洋】</t>
  </si>
  <si>
    <t>事業デザイン演習Ⅰ（1年次） 前期_東京②</t>
  </si>
  <si>
    <t>【272】事業デザイン演習Ⅰ（1年次） 前期_仙台②【谷野豊、奥村隆一】</t>
  </si>
  <si>
    <t>事業デザイン演習Ⅰ（1年次） 前期_仙台②</t>
  </si>
  <si>
    <t>【372】事業デザイン演習Ⅰ（1年次） 前期_名古屋②【柳田佳彦、竹川享志】</t>
  </si>
  <si>
    <t>事業デザイン演習Ⅰ（1年次） 前期_名古屋②</t>
  </si>
  <si>
    <t>【472】事業デザイン演習Ⅰ（1年次） 前期_大阪②【小宮信彦、田村典江】</t>
  </si>
  <si>
    <t>事業デザイン演習Ⅰ（1年次） 前期_大阪②</t>
  </si>
  <si>
    <t>【572】事業デザイン演習Ⅰ（1年次） 前期_福岡②【早崎栄一、松田直也】</t>
  </si>
  <si>
    <t>事業デザイン演習Ⅰ（1年次） 前期_福岡②</t>
  </si>
  <si>
    <t>【173】事業デザイン演習Ⅰ（1年次） 前期_東京③【松本三和夫、関孝則】</t>
  </si>
  <si>
    <t>事業デザイン演習Ⅰ（1年次） 前期_東京③</t>
  </si>
  <si>
    <t>【273】事業デザイン演習Ⅰ（1年次） 前期_仙台③【松行輝昌、田中利和】</t>
  </si>
  <si>
    <t>事業デザイン演習Ⅰ（1年次） 前期_仙台③</t>
  </si>
  <si>
    <t>【174】事業デザイン演習Ⅰ（1年次） 前期_東京④【野口恭平、重藤さわ子】</t>
  </si>
  <si>
    <t>事業デザイン演習Ⅰ（1年次） 前期_東京④</t>
  </si>
  <si>
    <t>【175】事業デザイン演習Ⅱ（1年次） 後期_東京①【松本三和夫】</t>
  </si>
  <si>
    <t>事業デザイン演習Ⅱ（1年次） 後期_東京①</t>
  </si>
  <si>
    <t>【275】事業デザイン演習Ⅱ（1年次） 後期_仙台①【谷野豊】</t>
  </si>
  <si>
    <t>事業デザイン演習Ⅱ（1年次） 後期_仙台①</t>
  </si>
  <si>
    <t>【375】事業デザイン演習Ⅱ（1年次） 後期_名古屋①【竹川享志】</t>
  </si>
  <si>
    <t>事業デザイン演習Ⅱ（1年次） 後期_名古屋①</t>
  </si>
  <si>
    <t>【475】事業デザイン演習Ⅱ（1年次） 後期_大阪①【田村典江】</t>
  </si>
  <si>
    <t>事業デザイン演習Ⅱ（1年次） 後期_大阪①</t>
  </si>
  <si>
    <t>【575】事業デザイン演習Ⅱ（1年次） 後期_福岡①【坂本剛】</t>
  </si>
  <si>
    <t>事業デザイン演習Ⅱ（1年次） 後期_福岡①</t>
  </si>
  <si>
    <t>【176】事業デザイン演習Ⅱ（1年次） 後期_東京②【重藤さわ子】</t>
  </si>
  <si>
    <t>事業デザイン演習Ⅱ（1年次） 後期_東京②</t>
  </si>
  <si>
    <t>【276】事業デザイン演習Ⅱ（1年次） 後期_仙台②【谷野豊】</t>
  </si>
  <si>
    <t>事業デザイン演習Ⅱ（1年次） 後期_仙台②</t>
  </si>
  <si>
    <t>【376】事業デザイン演習Ⅱ（1年次） 後期_名古屋②【岩田正一】</t>
  </si>
  <si>
    <t>事業デザイン演習Ⅱ（1年次） 後期_名古屋②</t>
  </si>
  <si>
    <t>【476】事業デザイン演習Ⅱ（1年次） 後期_大阪②【勝村史昭】</t>
  </si>
  <si>
    <t>事業デザイン演習Ⅱ（1年次） 後期_大阪②</t>
  </si>
  <si>
    <t>【576】事業デザイン演習Ⅱ（1年次） 後期_福岡②【平井克幸】</t>
  </si>
  <si>
    <t>事業デザイン演習Ⅱ（1年次） 後期_福岡②</t>
  </si>
  <si>
    <t>【177】事業デザイン演習Ⅱ（1年次） 後期_東京③【渡邊信彦】</t>
  </si>
  <si>
    <t>事業デザイン演習Ⅱ（1年次） 後期_東京③</t>
  </si>
  <si>
    <t>【277】事業デザイン演習Ⅱ（1年次） 後期_仙台③【田中利和】</t>
  </si>
  <si>
    <t>事業デザイン演習Ⅱ（1年次） 後期_仙台③</t>
  </si>
  <si>
    <t>【178】事業デザイン演習Ⅱ（1年次） 後期_東京④【野口恭平】</t>
  </si>
  <si>
    <t>事業デザイン演習Ⅱ（1年次） 後期_東京④</t>
  </si>
  <si>
    <t>【181-A】事業構想研究（2年次）_東京①（岸波ゼミ）_前期【岸波宗洋】</t>
  </si>
  <si>
    <t>事業構想研究（2年次）_東京①（岸波ゼミ）_前期</t>
  </si>
  <si>
    <t>【281-A】事業構想研究（2年次）_仙台①（谷野ゼミ）_前期【谷野豊】</t>
  </si>
  <si>
    <t>事業構想研究（2年次）_仙台①（谷野ゼミ）_前期</t>
  </si>
  <si>
    <t>【381-A】事業構想研究（2年次）_名古屋①（岩田ゼミ）_前期【岩田正一】</t>
  </si>
  <si>
    <t>事業構想研究（2年次）_名古屋①（岩田ゼミ）_前期</t>
  </si>
  <si>
    <t>【481-A】事業構想研究（2年次）_大阪①（竹安ゼミ）_前期【竹安聡】</t>
  </si>
  <si>
    <t>事業構想研究（2年次）_大阪①（竹安ゼミ）_前期</t>
  </si>
  <si>
    <t>【581-A】事業構想研究（2年次）_福岡①（井手ゼミ）_前期【井手隆司】</t>
  </si>
  <si>
    <t>事業構想研究（2年次）_福岡①（井手ゼミ）_前期</t>
  </si>
  <si>
    <t>【181-B】事業構想研究（2年次）_東京①（岸波ゼミ）_後期【岸波宗洋】</t>
  </si>
  <si>
    <t>事業構想研究（2年次）_東京①（岸波ゼミ）_後期</t>
  </si>
  <si>
    <t>【281-B】事業構想研究（2年次）_仙台①（谷野ゼミ）_後期【谷野豊】</t>
  </si>
  <si>
    <t>事業構想研究（2年次）_仙台①（谷野ゼミ）_後期</t>
  </si>
  <si>
    <t>【381-B】事業構想研究（2年次）_名古屋①（岩田ゼミ）_後期【岩田正一】</t>
  </si>
  <si>
    <t>事業構想研究（2年次）_名古屋①（岩田ゼミ）_後期</t>
  </si>
  <si>
    <t>【481-B】事業構想研究（2年次）_大阪①（竹安ゼミ）_後期【竹安聡】</t>
  </si>
  <si>
    <t>事業構想研究（2年次）_大阪①（竹安ゼミ）_後期</t>
  </si>
  <si>
    <t>【581-B】事業構想研究（2年次）_福岡①（井手ゼミ）_後期【井手隆司】</t>
  </si>
  <si>
    <t>事業構想研究（2年次）_福岡①（井手ゼミ）_後期</t>
  </si>
  <si>
    <t>【182-A】事業構想研究（2年次）_東京②（松本三和夫ゼミ）_前期【松本三和夫】</t>
  </si>
  <si>
    <t>事業構想研究（2年次）_東京②（松本三和夫ゼミ）_前期</t>
  </si>
  <si>
    <t>【282-A】事業構想研究（2年次）_仙台②（松行ゼミ）_前期【松行輝昌】</t>
  </si>
  <si>
    <t>事業構想研究（2年次）_仙台②（松行ゼミ）_前期</t>
  </si>
  <si>
    <t>【382-A】事業構想研究（2年次）_名古屋②（竹川ゼミ）_前期【竹川享志】</t>
  </si>
  <si>
    <t>事業構想研究（2年次）_名古屋②（竹川ゼミ）_前期</t>
  </si>
  <si>
    <t>【482-A】事業構想研究（2年次）_大阪②（橋本ゼミ）_前期【橋本良子】</t>
  </si>
  <si>
    <t>事業構想研究（2年次）_大阪②（橋本ゼミ）_前期</t>
  </si>
  <si>
    <t>【582-A】事業構想研究（2年次）_福岡②（石井ゼミ）_前期【石井歓】</t>
  </si>
  <si>
    <t>事業構想研究（2年次）_福岡②（石井ゼミ）_前期</t>
  </si>
  <si>
    <t>【182-B】事業構想研究（2年次）_東京②（松本三和夫ゼミ）_後期【松本三和夫】</t>
  </si>
  <si>
    <t>事業構想研究（2年次）_東京②（松本三和夫ゼミ）_後期</t>
  </si>
  <si>
    <t>【282-B】事業構想研究（2年次）_仙台②（松行ゼミ）_後期【松行輝昌】</t>
  </si>
  <si>
    <t>事業構想研究（2年次）_仙台②（松行ゼミ）_後期</t>
  </si>
  <si>
    <t>【382-B】事業構想研究（2年次）_名古屋②（竹川ゼミ）_後期【竹川享志】</t>
  </si>
  <si>
    <t>事業構想研究（2年次）_名古屋②（竹川ゼミ）_後期</t>
  </si>
  <si>
    <t>【482-B】事業構想研究（2年次）_大阪②（橋本ゼミ）_後期【橋本良子】</t>
  </si>
  <si>
    <t>事業構想研究（2年次）_大阪②（橋本ゼミ）_後期</t>
  </si>
  <si>
    <t>【582-B】事業構想研究（2年次）_福岡②（石井ゼミ）_後期【石井歓】</t>
  </si>
  <si>
    <t>事業構想研究（2年次）_福岡②（石井ゼミ）_後期</t>
  </si>
  <si>
    <t>【183-A】事業構想研究（2年次）_東京③（重藤ゼミ）_前期【重藤さわ子】</t>
  </si>
  <si>
    <t>事業構想研究（2年次）_東京③（重藤ゼミ）_前期</t>
  </si>
  <si>
    <t>【283-A】事業構想研究（2年次）_仙台③（田中ゼミ）_前期【田中利和】</t>
  </si>
  <si>
    <t>事業構想研究（2年次）_仙台③（田中ゼミ）_前期</t>
  </si>
  <si>
    <t>【483-A】事業構想研究（2年次）_大阪③（藤井ゼミ）_前期【藤井康弘】</t>
  </si>
  <si>
    <t>事業構想研究（2年次）_大阪③（藤井ゼミ）_前期</t>
  </si>
  <si>
    <t>【583-A】事業構想研究（2年次）_福岡③（小栁ゼミ）_前期【小栁俊郎】</t>
  </si>
  <si>
    <t>事業構想研究（2年次）_福岡③（小栁ゼミ）_前期</t>
  </si>
  <si>
    <t>【183-B】事業構想研究（2年次）_東京③（重藤ゼミ）_後期【重藤さわ子】</t>
  </si>
  <si>
    <t>事業構想研究（2年次）_東京③（重藤ゼミ）_後期</t>
  </si>
  <si>
    <t>【283-B】事業構想研究（2年次）_仙台③（田中ゼミ）_後期【田中利和】</t>
  </si>
  <si>
    <t>事業構想研究（2年次）_仙台③（田中ゼミ）_後期</t>
  </si>
  <si>
    <t>【483-B】事業構想研究（2年次）_大阪③（藤井ゼミ）_後期【藤井康弘】</t>
  </si>
  <si>
    <t>事業構想研究（2年次）_大阪③（藤井ゼミ）_後期</t>
  </si>
  <si>
    <t>【583-B】事業構想研究（2年次）_福岡③（小栁ゼミ）_後期【小栁俊郎】</t>
  </si>
  <si>
    <t>事業構想研究（2年次）_福岡③（小栁ゼミ）_後期</t>
  </si>
  <si>
    <t>【184-A】事業構想研究（2年次）_東京④（野口ゼミ）_前期【野口恭平】</t>
  </si>
  <si>
    <t>事業構想研究（2年次）_東京④（野口ゼミ）_前期</t>
  </si>
  <si>
    <t>【284-A】事業構想研究（2年次）_仙台④（小松ゼミ）_前期【小松丈晃】</t>
  </si>
  <si>
    <t>事業構想研究（2年次）_仙台④（小松ゼミ）_前期</t>
  </si>
  <si>
    <t>【484-A】事業構想研究（2年次）_大阪④（早川ゼミ）_前期【早川典重】</t>
  </si>
  <si>
    <t>事業構想研究（2年次）_大阪④（早川ゼミ）_前期</t>
  </si>
  <si>
    <t>【584-A】事業構想研究（2年次）_福岡④（坂本ゼミ）_前期【坂本剛】</t>
  </si>
  <si>
    <t>事業構想研究（2年次）_福岡④（坂本ゼミ）_前期</t>
  </si>
  <si>
    <t>【184-B】事業構想研究（2年次）_東京④（野口ゼミ）_後期【野口恭平】</t>
  </si>
  <si>
    <t>事業構想研究（2年次）_東京④（野口ゼミ）_後期</t>
  </si>
  <si>
    <t>【284-B】事業構想研究（2年次）_仙台④（小松ゼミ）_後期【小松丈晃】</t>
  </si>
  <si>
    <t>事業構想研究（2年次）_仙台④（小松ゼミ）_後期</t>
  </si>
  <si>
    <t>【484-B】事業構想研究（2年次）_大阪④（早川ゼミ）_後期【早川典重】</t>
  </si>
  <si>
    <t>事業構想研究（2年次）_大阪④（早川ゼミ）_後期</t>
  </si>
  <si>
    <t>【584-B】事業構想研究（2年次）_福岡④（坂本ゼミ）_後期【坂本剛】</t>
  </si>
  <si>
    <t>事業構想研究（2年次）_福岡④（坂本ゼミ）_後期</t>
  </si>
  <si>
    <t>【185-A】事業構想研究（2年次）_東京⑤（渡邊ゼミ）_前期【渡邊信彦】</t>
  </si>
  <si>
    <t>事業構想研究（2年次）_東京⑤（渡邊ゼミ）_前期</t>
  </si>
  <si>
    <t>【285-A】事業構想研究（2年次）_仙台⑤（日比ゼミ）_前期【日比慶一】</t>
  </si>
  <si>
    <t>事業構想研究（2年次）_仙台⑤（日比ゼミ）_前期</t>
  </si>
  <si>
    <t>【383-A】事業構想研究（2年次）_名古屋③（中畑ゼミ）_前期【中畑千弘】</t>
  </si>
  <si>
    <t>事業構想研究（2年次）_名古屋③（中畑ゼミ）_前期</t>
  </si>
  <si>
    <t>【485-A】事業構想研究（2年次）_大阪⑤（二村ゼミ）_前期【二村暢朗】</t>
  </si>
  <si>
    <t>事業構想研究（2年次）_大阪⑤（二村ゼミ）_前期</t>
  </si>
  <si>
    <t>【585-A】事業構想研究（2年次）_福岡⑤（若林ゼミ）_前期【若林宗男】</t>
  </si>
  <si>
    <t>事業構想研究（2年次）_福岡⑤（若林ゼミ）_前期</t>
  </si>
  <si>
    <t>【185-B】事業構想研究（2年次）_東京⑤（渡邊ゼミ）_後期【渡邊信彦】</t>
  </si>
  <si>
    <t>事業構想研究（2年次）_東京⑤（渡邊ゼミ）_後期</t>
  </si>
  <si>
    <t>【285-B】事業構想研究（2年次）_仙台⑤（日比ゼミ）_後期【日比慶一】</t>
  </si>
  <si>
    <t>事業構想研究（2年次）_仙台⑤（日比ゼミ）_後期</t>
  </si>
  <si>
    <t>【383-B】事業構想研究（2年次）_名古屋③（中畑ゼミ）_後期【中畑千弘】</t>
  </si>
  <si>
    <t>事業構想研究（2年次）_名古屋③（中畑ゼミ）_後期</t>
  </si>
  <si>
    <t>【485-B】事業構想研究（2年次）_大阪⑤（二村ゼミ）_後期【二村暢朗】</t>
  </si>
  <si>
    <t>事業構想研究（2年次）_大阪⑤（二村ゼミ）_後期</t>
  </si>
  <si>
    <t>【585-B】事業構想研究（2年次）_福岡⑤（若林ゼミ）_後期【若林宗男】</t>
  </si>
  <si>
    <t>事業構想研究（2年次）_福岡⑤（若林ゼミ）_後期</t>
  </si>
  <si>
    <t>【186-A】事業構想研究（2年次）_東京⑥（宮林ゼミ）_前期【宮林隆吉】</t>
  </si>
  <si>
    <t>事業構想研究（2年次）_東京⑥（宮林ゼミ）_前期</t>
  </si>
  <si>
    <t>【286-A】事業構想研究（2年次）_仙台⑥（太田ゼミ）_前期【太田卓也】</t>
  </si>
  <si>
    <t>事業構想研究（2年次）_仙台⑥（太田ゼミ）_前期</t>
  </si>
  <si>
    <t>【384-A】事業構想研究（2年次）_名古屋④（西根ゼミ）_前期【西根英一】</t>
  </si>
  <si>
    <t>事業構想研究（2年次）_名古屋④（西根ゼミ）_前期</t>
  </si>
  <si>
    <t>【486-A】事業構想研究（2年次）_大阪⑥（小宮ゼミ）_前期【小宮信彦】</t>
  </si>
  <si>
    <t>事業構想研究（2年次）_大阪⑥（小宮ゼミ）_前期</t>
  </si>
  <si>
    <t>【586-A】事業構想研究（2年次）_福岡⑥（平井ゼミ）_前期【平井克幸】</t>
  </si>
  <si>
    <t>事業構想研究（2年次）_福岡⑥（平井ゼミ）_前期</t>
  </si>
  <si>
    <t>【186-B】事業構想研究（2年次）_東京⑥（宮林ゼミ）_後期【宮林隆吉】</t>
  </si>
  <si>
    <t>事業構想研究（2年次）_東京⑥（宮林ゼミ）_後期</t>
  </si>
  <si>
    <t>【286-B】事業構想研究（2年次）_仙台⑥（太田ゼミ）_後期【太田卓也】</t>
  </si>
  <si>
    <t>事業構想研究（2年次）_仙台⑥（太田ゼミ）_後期</t>
  </si>
  <si>
    <t>【384-B】事業構想研究（2年次）_名古屋④（西根ゼミ）_後期【西根英一】</t>
  </si>
  <si>
    <t>事業構想研究（2年次）_名古屋④（西根ゼミ）_後期</t>
  </si>
  <si>
    <t>【486-B】事業構想研究（2年次）_大阪⑥（小宮ゼミ）_後期【小宮信彦】</t>
  </si>
  <si>
    <t>事業構想研究（2年次）_大阪⑥（小宮ゼミ）_後期</t>
  </si>
  <si>
    <t>【586-B】事業構想研究（2年次）_福岡⑥（平井ゼミ）_後期【平井克幸】</t>
  </si>
  <si>
    <t>事業構想研究（2年次）_福岡⑥（平井ゼミ）_後期</t>
  </si>
  <si>
    <t>【187-A】事業構想研究（2年次）_東京⑦（青山ゼミ）_前期【青山忠靖】</t>
  </si>
  <si>
    <t>事業構想研究（2年次）_東京⑦（青山ゼミ）_前期</t>
  </si>
  <si>
    <t>【287-A】事業構想研究（2年次）_仙台⑦（奥村ゼミ）_前期【奥村隆一】</t>
  </si>
  <si>
    <t>事業構想研究（2年次）_仙台⑦（奥村ゼミ）_前期</t>
  </si>
  <si>
    <t>【487-A】事業構想研究（2年次）_大阪⑦（田村ゼミ）_前期【田村典江】</t>
  </si>
  <si>
    <t>事業構想研究（2年次）_大阪⑦（田村ゼミ）_前期</t>
  </si>
  <si>
    <t>【187-B】事業構想研究（2年次）_東京⑦（青山ゼミ）_後期【青山忠靖】</t>
  </si>
  <si>
    <t>事業構想研究（2年次）_東京⑦（青山ゼミ）_後期</t>
  </si>
  <si>
    <t>【287-B】事業構想研究（2年次）_仙台⑦（奥村ゼミ）_後期【奥村隆一】</t>
  </si>
  <si>
    <t>事業構想研究（2年次）_仙台⑦（奥村ゼミ）_後期</t>
  </si>
  <si>
    <t>【487-B】事業構想研究（2年次）_大阪⑦（田村ゼミ）_後期【田村典江】</t>
  </si>
  <si>
    <t>事業構想研究（2年次）_大阪⑦（田村ゼミ）_後期</t>
  </si>
  <si>
    <t>【188-A】事業構想研究（2年次）_東京⑧（関ゼミ）_前期【関孝則】</t>
  </si>
  <si>
    <t>事業構想研究（2年次）_東京⑧（関ゼミ）_前期</t>
  </si>
  <si>
    <t>【288-A】事業構想研究（2年次）_仙台⑧（髙谷ゼミ）_前期【髙谷将宏】</t>
  </si>
  <si>
    <t>事業構想研究（2年次）_仙台⑧（髙谷ゼミ）_前期</t>
  </si>
  <si>
    <t>【188-B】事業構想研究（2年次）_東京⑧（関ゼミ）_後期【関 孝則】</t>
  </si>
  <si>
    <t>事業構想研究（2年次）_東京⑧（関ゼミ）_後期</t>
  </si>
  <si>
    <t>【288-B】事業構想研究（2年次）_仙台⑧（髙谷ゼミ）_後期【髙谷将宏】</t>
  </si>
  <si>
    <t>事業構想研究（2年次）_仙台⑧（髙谷ゼミ）_後期</t>
  </si>
  <si>
    <t>【189-A】事業構想研究（2年次）_東京⑨（中島ゼミ）_前期【中島好美】</t>
  </si>
  <si>
    <t>事業構想研究（2年次）_東京⑨（中島ゼミ）_前期</t>
  </si>
  <si>
    <t>【189-B】事業構想研究（2年次）_東京⑨（中島ゼミ）_後期【中島好美】</t>
  </si>
  <si>
    <t>事業構想研究（2年次）_東京⑨（中島ゼミ）_後期</t>
  </si>
  <si>
    <t>【190-A】事業構想研究（2年次）_東京⑩（二之宮ゼミ）_前期【二之宮義泰】</t>
  </si>
  <si>
    <t>事業構想研究（2年次）_東京⑩（二之宮ゼミ）_前期</t>
  </si>
  <si>
    <t>【190-B】事業構想研究（2年次）_東京⑩（二之宮ゼミ）_後期【二之宮義泰】</t>
  </si>
  <si>
    <t>事業構想研究（2年次）_東京⑩（二之宮ゼミ）_後期</t>
  </si>
  <si>
    <t>【191-A】事業構想研究（2年次）_東京⑪（松永エリックゼミ）_前期【松永エリック・匡史】</t>
  </si>
  <si>
    <t>事業構想研究（2年次）_東京⑪（松永エリックゼミ）_前期</t>
  </si>
  <si>
    <t>【191-B】事業構想研究（2年次）_東京⑪（松永エリックゼミ）_後期【松永エリック・匡史】</t>
  </si>
  <si>
    <t>事業構想研究（2年次）_東京⑪（松永エリックゼミ）_後期</t>
  </si>
  <si>
    <t>【192-A】事業構想研究（2年次）_東京⑫（見山ゼミ）_前期【見山謙一郎】</t>
  </si>
  <si>
    <t>事業構想研究（2年次）_東京⑫（見山ゼミ）_前期</t>
  </si>
  <si>
    <t>【192-B】事業構想研究（2年次）_東京⑫（見山ゼミ）_後期【見山謙一郎】</t>
  </si>
  <si>
    <t>事業構想研究（2年次）_東京⑫（見山ゼミ）_後期</t>
  </si>
  <si>
    <t>【193-A】事業構想研究（2年次）_東京⑬（村山ゼミ）_前期【村山貞幸】</t>
  </si>
  <si>
    <t>事業構想研究（2年次）_東京⑬（村山ゼミ）_前期</t>
  </si>
  <si>
    <t>【193-B】事業構想研究（2年次）_東京⑬（村山ゼミ）_後期【村山貞幸】</t>
  </si>
  <si>
    <t>事業構想研究（2年次）_東京⑬（村山ゼミ）_後期</t>
  </si>
  <si>
    <t>事業構想スピーチ出席表</t>
    <rPh sb="0" eb="2">
      <t>ジギョウ</t>
    </rPh>
    <rPh sb="2" eb="4">
      <t>コウソウ</t>
    </rPh>
    <rPh sb="8" eb="10">
      <t>シュッセキ</t>
    </rPh>
    <rPh sb="10" eb="11">
      <t>ヒョウ</t>
    </rPh>
    <phoneticPr fontId="1"/>
  </si>
  <si>
    <t>事業構想スピーチを履修している方は、出席した日にちを選択してください</t>
    <rPh sb="0" eb="2">
      <t>ジギョウ</t>
    </rPh>
    <rPh sb="2" eb="4">
      <t>コウソウ</t>
    </rPh>
    <rPh sb="9" eb="11">
      <t>リシュウ</t>
    </rPh>
    <rPh sb="15" eb="16">
      <t>カタ</t>
    </rPh>
    <rPh sb="18" eb="20">
      <t>シュッセキ</t>
    </rPh>
    <rPh sb="22" eb="23">
      <t>ヒ</t>
    </rPh>
    <rPh sb="26" eb="28">
      <t>センタク</t>
    </rPh>
    <phoneticPr fontId="1"/>
  </si>
  <si>
    <t>学期</t>
    <rPh sb="0" eb="2">
      <t>ガッキ</t>
    </rPh>
    <phoneticPr fontId="1"/>
  </si>
  <si>
    <t>授業日</t>
    <rPh sb="0" eb="3">
      <t>ジュギョウビ</t>
    </rPh>
    <phoneticPr fontId="1"/>
  </si>
  <si>
    <t>出席</t>
    <rPh sb="0" eb="2">
      <t>シュッセキ</t>
    </rPh>
    <phoneticPr fontId="1"/>
  </si>
  <si>
    <t>前期</t>
    <rPh sb="0" eb="2">
      <t>ゼンキ</t>
    </rPh>
    <phoneticPr fontId="1"/>
  </si>
  <si>
    <t>後期</t>
    <rPh sb="0" eb="2">
      <t>コウキ</t>
    </rPh>
    <phoneticPr fontId="1"/>
  </si>
  <si>
    <t>2024（令和6）年度 事業構想大学院大学　【補講一覧】</t>
    <rPh sb="5" eb="7">
      <t>レイワ</t>
    </rPh>
    <rPh sb="9" eb="11">
      <t>ネンド</t>
    </rPh>
    <rPh sb="12" eb="21">
      <t>ジギョウコウソウダイガクインダイガク</t>
    </rPh>
    <rPh sb="23" eb="27">
      <t>ホコウイチラン</t>
    </rPh>
    <phoneticPr fontId="1"/>
  </si>
  <si>
    <t>オレンジ色のセルに必要事項を記入してください</t>
    <rPh sb="4" eb="5">
      <t>キイロ</t>
    </rPh>
    <rPh sb="9" eb="13">
      <t>ヒツヨウジコウ</t>
    </rPh>
    <rPh sb="14" eb="16">
      <t>キニュウ</t>
    </rPh>
    <phoneticPr fontId="1"/>
  </si>
  <si>
    <t>本来の授業予定日</t>
    <rPh sb="0" eb="2">
      <t>ホンライ</t>
    </rPh>
    <rPh sb="3" eb="8">
      <t>ジュギョウヨテイビ</t>
    </rPh>
    <phoneticPr fontId="1"/>
  </si>
  <si>
    <t>補講日</t>
    <rPh sb="0" eb="2">
      <t>ホコウ</t>
    </rPh>
    <rPh sb="2" eb="3">
      <t>ニチ</t>
    </rPh>
    <phoneticPr fontId="1"/>
  </si>
  <si>
    <t>検索用</t>
    <rPh sb="0" eb="3">
      <t>ケンサクヨウ</t>
    </rPh>
    <phoneticPr fontId="1"/>
  </si>
  <si>
    <t>4月1日に元々予定されていた講義が休講となり、</t>
    <rPh sb="1" eb="2">
      <t>ガテゥ</t>
    </rPh>
    <rPh sb="3" eb="4">
      <t>ニティ</t>
    </rPh>
    <rPh sb="5" eb="6">
      <t xml:space="preserve">モトモト </t>
    </rPh>
    <rPh sb="14" eb="16">
      <t>コウギ</t>
    </rPh>
    <rPh sb="17" eb="19">
      <t>キュウコウ</t>
    </rPh>
    <phoneticPr fontId="1"/>
  </si>
  <si>
    <t>補講が4月8日になった場合は、</t>
    <rPh sb="0" eb="2">
      <t>ホコウ</t>
    </rPh>
    <rPh sb="4" eb="5">
      <t>ガテゥ</t>
    </rPh>
    <rPh sb="6" eb="7">
      <t>ニチニン</t>
    </rPh>
    <rPh sb="11" eb="13">
      <t>バアイ</t>
    </rPh>
    <phoneticPr fontId="1"/>
  </si>
  <si>
    <t>本来の授業予定日：4/1</t>
    <rPh sb="0" eb="2">
      <t>ホンライ</t>
    </rPh>
    <rPh sb="3" eb="8">
      <t>ジュギョウ</t>
    </rPh>
    <phoneticPr fontId="1"/>
  </si>
  <si>
    <t>補講日：4/8</t>
    <rPh sb="0" eb="1">
      <t>ホコウ</t>
    </rPh>
    <phoneticPr fontId="1"/>
  </si>
  <si>
    <t>となります。</t>
    <phoneticPr fontId="1"/>
  </si>
  <si>
    <t>2024（令和6）年度 事業構想大学院大学開講日程一覧</t>
    <rPh sb="5" eb="7">
      <t>レイワ</t>
    </rPh>
    <rPh sb="9" eb="11">
      <t>ネンド</t>
    </rPh>
    <rPh sb="12" eb="21">
      <t>ジギョウコウソウダイガクインダイガク</t>
    </rPh>
    <rPh sb="21" eb="23">
      <t>カイコウ</t>
    </rPh>
    <rPh sb="23" eb="25">
      <t>ニッテイ</t>
    </rPh>
    <rPh sb="25" eb="27">
      <t>イチラン</t>
    </rPh>
    <phoneticPr fontId="1"/>
  </si>
  <si>
    <t>訓練実施予定日</t>
    <rPh sb="0" eb="2">
      <t>クンレン</t>
    </rPh>
    <rPh sb="2" eb="6">
      <t>ジッシヨテイ</t>
    </rPh>
    <rPh sb="6" eb="7">
      <t>ビ</t>
    </rPh>
    <phoneticPr fontId="1"/>
  </si>
  <si>
    <t>科目名+回数</t>
    <rPh sb="0" eb="3">
      <t>カモクメイ</t>
    </rPh>
    <rPh sb="4" eb="6">
      <t>カイスウ</t>
    </rPh>
    <phoneticPr fontId="1"/>
  </si>
  <si>
    <t>期ソート用</t>
    <rPh sb="0" eb="1">
      <t>キ</t>
    </rPh>
    <rPh sb="4" eb="5">
      <t>ヨウ</t>
    </rPh>
    <phoneticPr fontId="1"/>
  </si>
  <si>
    <t>フィルター用</t>
    <rPh sb="5" eb="6">
      <t>ヨウ</t>
    </rPh>
    <phoneticPr fontId="1"/>
  </si>
  <si>
    <t>集中(導入)</t>
  </si>
  <si>
    <t>18:30-21:40</t>
  </si>
  <si>
    <t>10:30-17:50</t>
    <phoneticPr fontId="1"/>
  </si>
  <si>
    <t>東京・仙台・名古屋・大阪・福岡</t>
  </si>
  <si>
    <t>前期</t>
  </si>
  <si>
    <t>12_土1・2B</t>
    <phoneticPr fontId="1"/>
  </si>
  <si>
    <t>東京</t>
  </si>
  <si>
    <t>13:00-14:30</t>
  </si>
  <si>
    <t>10:30-14:30</t>
  </si>
  <si>
    <t>後期</t>
  </si>
  <si>
    <t>09_金A</t>
    <phoneticPr fontId="1"/>
  </si>
  <si>
    <t>18:30-20:00</t>
  </si>
  <si>
    <t>03_火A</t>
    <phoneticPr fontId="1"/>
  </si>
  <si>
    <t>10_金B</t>
    <phoneticPr fontId="1"/>
  </si>
  <si>
    <t>東京・福岡</t>
  </si>
  <si>
    <t>20-10-21:40</t>
  </si>
  <si>
    <t>08_木B</t>
    <phoneticPr fontId="1"/>
  </si>
  <si>
    <t>11_土1・2A</t>
    <phoneticPr fontId="1"/>
  </si>
  <si>
    <t>10:30-12:00</t>
  </si>
  <si>
    <t>02_月B</t>
    <phoneticPr fontId="1"/>
  </si>
  <si>
    <t>13_土3・4A</t>
    <phoneticPr fontId="1"/>
  </si>
  <si>
    <t>14:40-16:10</t>
  </si>
  <si>
    <t>14:40-17:50</t>
  </si>
  <si>
    <t>01_月A</t>
    <phoneticPr fontId="1"/>
  </si>
  <si>
    <t>東京・仙台</t>
  </si>
  <si>
    <t>04_火B</t>
    <phoneticPr fontId="1"/>
  </si>
  <si>
    <t>東京・大阪・福岡</t>
  </si>
  <si>
    <t>14_土3・4B</t>
    <phoneticPr fontId="1"/>
  </si>
  <si>
    <t>東京・大阪</t>
  </si>
  <si>
    <t>16:20-17:50</t>
  </si>
  <si>
    <t>06_水AB</t>
    <phoneticPr fontId="1"/>
  </si>
  <si>
    <t>19:00-21:00</t>
  </si>
  <si>
    <t>07_木A</t>
    <phoneticPr fontId="1"/>
  </si>
  <si>
    <t>-</t>
  </si>
  <si>
    <t>営業戦略_東京・仙台・名古屋・大阪・福岡</t>
  </si>
  <si>
    <t>仙台</t>
  </si>
  <si>
    <t>仙台・名古屋・大阪</t>
  </si>
  <si>
    <t>05_水A</t>
    <phoneticPr fontId="1"/>
  </si>
  <si>
    <t>仙台・名古屋</t>
  </si>
  <si>
    <t>名古屋</t>
  </si>
  <si>
    <t>名古屋・大阪・福岡</t>
  </si>
  <si>
    <t>大阪</t>
  </si>
  <si>
    <t>福岡</t>
  </si>
  <si>
    <t>2024年度授業日程学年暦</t>
    <rPh sb="4" eb="6">
      <t>ネンド</t>
    </rPh>
    <rPh sb="6" eb="8">
      <t>ジュギョウ</t>
    </rPh>
    <rPh sb="8" eb="10">
      <t>ニッテイ</t>
    </rPh>
    <rPh sb="10" eb="13">
      <t>ガクネンレキ</t>
    </rPh>
    <phoneticPr fontId="1"/>
  </si>
  <si>
    <t>前期01_月A</t>
  </si>
  <si>
    <t>前期02_月B</t>
  </si>
  <si>
    <t>前期03_火A</t>
  </si>
  <si>
    <t>前期04_火B</t>
  </si>
  <si>
    <t>前期05_水A</t>
  </si>
  <si>
    <t>前期07_木A</t>
    <phoneticPr fontId="1"/>
  </si>
  <si>
    <t>前期07_木A</t>
  </si>
  <si>
    <t>前期08_木B</t>
    <phoneticPr fontId="1"/>
  </si>
  <si>
    <t>前期08_木B</t>
  </si>
  <si>
    <t>前期09_金A</t>
    <phoneticPr fontId="1"/>
  </si>
  <si>
    <t>前期09_金A</t>
  </si>
  <si>
    <t>前期10_金B</t>
    <phoneticPr fontId="1"/>
  </si>
  <si>
    <t>前期10_金B</t>
  </si>
  <si>
    <t>前期11_土1・2A</t>
    <phoneticPr fontId="1"/>
  </si>
  <si>
    <t>前期11_土1・2A</t>
  </si>
  <si>
    <t>前期13_土3・4A</t>
    <phoneticPr fontId="1"/>
  </si>
  <si>
    <t>前期13_土3・4A</t>
  </si>
  <si>
    <t>前期12_土1・2B</t>
    <phoneticPr fontId="1"/>
  </si>
  <si>
    <t>前期12_土1・2B</t>
  </si>
  <si>
    <t>前期14_土3・4B</t>
    <phoneticPr fontId="1"/>
  </si>
  <si>
    <t>前期14_土3・4B</t>
  </si>
  <si>
    <t>後期01_月A</t>
  </si>
  <si>
    <t>後期02_月B</t>
  </si>
  <si>
    <t>後期03_火A</t>
  </si>
  <si>
    <t>後期04_火B</t>
  </si>
  <si>
    <t>後期05_水A</t>
  </si>
  <si>
    <t>後期07_木A</t>
  </si>
  <si>
    <t>後期08_木B</t>
  </si>
  <si>
    <t>後期09_金A</t>
  </si>
  <si>
    <t>後期10_金B</t>
  </si>
  <si>
    <t>後期11_土1・2A</t>
  </si>
  <si>
    <t>後期13_土3・4A</t>
  </si>
  <si>
    <t>後期12_土1・2B</t>
  </si>
  <si>
    <t>後期14_土3・4B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</si>
</sst>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 &quot;¥&quot;* #,##0_ ;_ &quot;¥&quot;* \-#,##0_ ;_ &quot;¥&quot;* &quot;-&quot;_ ;_ @_ "/>
    <numFmt numFmtId="176" formatCode="[$-800411]ggge&quot;年&quot;m&quot;月&quot;d&quot;日&quot;;@"/>
    <numFmt numFmtId="177" formatCode="[h]:mm"/>
    <numFmt numFmtId="178" formatCode="[$¥-411]#,##0_);\([$¥-411]#,##0\)"/>
    <numFmt numFmtId="179" formatCode="&quot;¥&quot;#,##0_);[Red]\(&quot;¥&quot;#,##0\)"/>
  </numFmts>
  <fonts count="2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rgb="FFFF0000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000000"/>
      <name val="游ゴシック"/>
      <family val="2"/>
      <charset val="128"/>
    </font>
    <font>
      <sz val="11"/>
      <name val="游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color theme="1"/>
      <name val="游ゴシック"/>
      <family val="2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9"/>
      <color rgb="FF00000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10">
    <xf numFmtId="0" fontId="0" fillId="0" borderId="0" xfId="0">
      <alignment vertical="center"/>
    </xf>
    <xf numFmtId="0" fontId="3" fillId="0" borderId="0" xfId="0" applyFont="1" applyAlignment="1">
      <alignment vertical="top" wrapText="1"/>
    </xf>
    <xf numFmtId="176" fontId="4" fillId="0" borderId="1" xfId="0" applyNumberFormat="1" applyFont="1" applyBorder="1" applyAlignment="1">
      <alignment horizontal="center" vertical="top" wrapText="1"/>
    </xf>
    <xf numFmtId="176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20" fontId="4" fillId="0" borderId="1" xfId="0" applyNumberFormat="1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176" fontId="9" fillId="0" borderId="1" xfId="0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20" fontId="9" fillId="0" borderId="1" xfId="0" applyNumberFormat="1" applyFont="1" applyBorder="1" applyAlignment="1">
      <alignment horizontal="center" vertical="center" shrinkToFit="1"/>
    </xf>
    <xf numFmtId="177" fontId="9" fillId="0" borderId="1" xfId="0" applyNumberFormat="1" applyFont="1" applyBorder="1" applyAlignment="1">
      <alignment horizontal="center" vertical="center" shrinkToFit="1"/>
    </xf>
    <xf numFmtId="10" fontId="9" fillId="0" borderId="1" xfId="1" applyNumberFormat="1" applyFont="1" applyFill="1" applyBorder="1" applyAlignment="1">
      <alignment horizontal="center" vertical="center" shrinkToFit="1"/>
    </xf>
    <xf numFmtId="178" fontId="9" fillId="0" borderId="1" xfId="2" applyNumberFormat="1" applyFont="1" applyFill="1" applyBorder="1" applyAlignment="1">
      <alignment horizontal="center" vertical="center" shrinkToFit="1"/>
    </xf>
    <xf numFmtId="177" fontId="9" fillId="0" borderId="0" xfId="0" applyNumberFormat="1" applyFont="1" applyAlignment="1">
      <alignment horizontal="center" vertical="center" shrinkToFit="1"/>
    </xf>
    <xf numFmtId="42" fontId="9" fillId="0" borderId="0" xfId="0" applyNumberFormat="1" applyFont="1">
      <alignment vertical="center"/>
    </xf>
    <xf numFmtId="0" fontId="10" fillId="0" borderId="0" xfId="0" applyFont="1">
      <alignment vertical="center"/>
    </xf>
    <xf numFmtId="20" fontId="0" fillId="0" borderId="1" xfId="0" applyNumberFormat="1" applyBorder="1" applyAlignment="1">
      <alignment horizontal="center" vertical="center" shrinkToFit="1"/>
    </xf>
    <xf numFmtId="179" fontId="9" fillId="0" borderId="1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top"/>
    </xf>
    <xf numFmtId="0" fontId="3" fillId="0" borderId="2" xfId="0" applyFont="1" applyBorder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58" fontId="8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176" fontId="9" fillId="0" borderId="0" xfId="0" applyNumberFormat="1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20" fontId="9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20" fontId="0" fillId="0" borderId="0" xfId="0" applyNumberFormat="1" applyAlignment="1">
      <alignment horizontal="center" vertical="center" shrinkToFit="1"/>
    </xf>
    <xf numFmtId="179" fontId="9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3" fillId="0" borderId="0" xfId="0" applyFont="1">
      <alignment vertical="center"/>
    </xf>
    <xf numFmtId="0" fontId="3" fillId="0" borderId="15" xfId="0" applyFont="1" applyBorder="1" applyAlignment="1">
      <alignment horizontal="center" vertical="top"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top" readingOrder="1"/>
    </xf>
    <xf numFmtId="20" fontId="11" fillId="0" borderId="0" xfId="0" applyNumberFormat="1" applyFont="1" applyAlignment="1">
      <alignment horizontal="left" vertical="center" readingOrder="1"/>
    </xf>
    <xf numFmtId="0" fontId="6" fillId="0" borderId="0" xfId="0" applyFont="1" applyAlignment="1">
      <alignment horizontal="left" vertical="center" readingOrder="1"/>
    </xf>
    <xf numFmtId="20" fontId="9" fillId="0" borderId="15" xfId="0" applyNumberFormat="1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177" fontId="9" fillId="0" borderId="15" xfId="0" applyNumberFormat="1" applyFont="1" applyBorder="1" applyAlignment="1">
      <alignment horizontal="center" vertical="center" shrinkToFit="1"/>
    </xf>
    <xf numFmtId="178" fontId="9" fillId="0" borderId="15" xfId="2" applyNumberFormat="1" applyFont="1" applyFill="1" applyBorder="1" applyAlignment="1">
      <alignment horizontal="center" vertical="center" shrinkToFi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3" fillId="2" borderId="0" xfId="0" applyFont="1" applyFill="1">
      <alignment vertical="center"/>
    </xf>
    <xf numFmtId="20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4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left" vertical="center"/>
    </xf>
    <xf numFmtId="14" fontId="8" fillId="0" borderId="1" xfId="0" applyNumberFormat="1" applyFont="1" applyBorder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vertical="top" wrapText="1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0" fontId="9" fillId="4" borderId="1" xfId="1" applyNumberFormat="1" applyFont="1" applyFill="1" applyBorder="1" applyAlignment="1">
      <alignment horizontal="center" vertical="center" shrinkToFit="1"/>
    </xf>
    <xf numFmtId="0" fontId="16" fillId="3" borderId="0" xfId="0" applyFont="1" applyFill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176" fontId="21" fillId="0" borderId="5" xfId="0" applyNumberFormat="1" applyFont="1" applyBorder="1" applyAlignment="1">
      <alignment horizontal="center" vertical="center" wrapText="1"/>
    </xf>
    <xf numFmtId="176" fontId="21" fillId="0" borderId="4" xfId="0" applyNumberFormat="1" applyFont="1" applyBorder="1" applyAlignment="1">
      <alignment horizontal="center" vertical="center" wrapText="1"/>
    </xf>
    <xf numFmtId="176" fontId="21" fillId="3" borderId="5" xfId="0" applyNumberFormat="1" applyFont="1" applyFill="1" applyBorder="1" applyAlignment="1">
      <alignment horizontal="center" vertical="center" wrapText="1"/>
    </xf>
    <xf numFmtId="176" fontId="21" fillId="0" borderId="1" xfId="0" applyNumberFormat="1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14" fillId="0" borderId="0" xfId="0" applyFont="1">
      <alignment vertical="center"/>
    </xf>
    <xf numFmtId="0" fontId="23" fillId="3" borderId="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left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13" fillId="2" borderId="0" xfId="0" applyFont="1" applyFill="1" applyAlignment="1">
      <alignment horizontal="center" vertical="top"/>
    </xf>
    <xf numFmtId="14" fontId="17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0" fontId="9" fillId="0" borderId="0" xfId="0" applyNumberFormat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9" fillId="3" borderId="2" xfId="0" applyNumberFormat="1" applyFont="1" applyFill="1" applyBorder="1" applyAlignment="1">
      <alignment horizontal="center" vertical="center" shrinkToFit="1"/>
    </xf>
    <xf numFmtId="0" fontId="9" fillId="3" borderId="3" xfId="0" applyNumberFormat="1" applyFont="1" applyFill="1" applyBorder="1" applyAlignment="1">
      <alignment horizontal="center" vertical="center" shrinkToFit="1"/>
    </xf>
    <xf numFmtId="0" fontId="9" fillId="3" borderId="4" xfId="0" applyNumberFormat="1" applyFont="1" applyFill="1" applyBorder="1" applyAlignment="1">
      <alignment horizontal="center" vertical="center" shrinkToFit="1"/>
    </xf>
  </cellXfs>
  <cellStyles count="4">
    <cellStyle name="パーセント" xfId="1" builtinId="5"/>
    <cellStyle name="桁区切り" xfId="2" builtinId="6"/>
    <cellStyle name="標準" xfId="0" builtinId="0"/>
    <cellStyle name="標準 2 3" xfId="3" xr:uid="{8B387C0B-DE23-4CE9-895E-9D6C1267A110}"/>
  </cellStyles>
  <dxfs count="2">
    <dxf>
      <fill>
        <patternFill>
          <bgColor rgb="FFFF8B8B"/>
        </patternFill>
      </fill>
    </dxf>
    <dxf>
      <fill>
        <patternFill>
          <bgColor rgb="FFFF8B8B"/>
        </patternFill>
      </fill>
    </dxf>
  </dxfs>
  <tableStyles count="1" defaultTableStyle="TableStyleMedium2" defaultPivotStyle="PivotStyleLight16">
    <tableStyle name="Invisible" pivot="0" table="0" count="0" xr9:uid="{27F48421-B332-432D-AC17-C56FE21DC362}"/>
  </tableStyles>
  <colors>
    <mruColors>
      <color rgb="FFFF8B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Radio" firstButton="1" fmlaLink="$B$6" lockText="1"/>
</file>

<file path=xl/ctrlProps/ctrlProp2.xml><?xml version="1.0" encoding="utf-8"?>
<formControlPr xmlns="http://schemas.microsoft.com/office/spreadsheetml/2009/9/main" objectType="Radio" checked="Checked" lockText="1"/>
</file>

<file path=xl/ctrlProps/ctrlProp3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274320</xdr:colOff>
          <xdr:row>1</xdr:row>
          <xdr:rowOff>270510</xdr:rowOff>
        </xdr:from>
        <xdr:to>
          <xdr:col>5</xdr:col>
          <xdr:colOff>3810</xdr:colOff>
          <xdr:row>4</xdr:row>
          <xdr:rowOff>300990</xdr:rowOff>
        </xdr:to>
        <xdr:sp macro="" textlink="">
          <xdr:nvSpPr>
            <xdr:cNvPr id="1030" name="Option Button 6" descr="授業ごと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54864" tIns="45720" rIns="0" bIns="4572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授業ごと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270510</xdr:colOff>
          <xdr:row>3</xdr:row>
          <xdr:rowOff>228600</xdr:rowOff>
        </xdr:from>
        <xdr:to>
          <xdr:col>4</xdr:col>
          <xdr:colOff>1440180</xdr:colOff>
          <xdr:row>5</xdr:row>
          <xdr:rowOff>76200</xdr:rowOff>
        </xdr:to>
        <xdr:sp macro="" textlink="">
          <xdr:nvSpPr>
            <xdr:cNvPr id="1031" name="Option Button 7" descr="授業ごと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54864" tIns="45720" rIns="0" bIns="4572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実施日順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91440</xdr:colOff>
          <xdr:row>1</xdr:row>
          <xdr:rowOff>83820</xdr:rowOff>
        </xdr:from>
        <xdr:to>
          <xdr:col>5</xdr:col>
          <xdr:colOff>38100</xdr:colOff>
          <xdr:row>5</xdr:row>
          <xdr:rowOff>224790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166686</xdr:colOff>
      <xdr:row>1</xdr:row>
      <xdr:rowOff>171451</xdr:rowOff>
    </xdr:from>
    <xdr:to>
      <xdr:col>4</xdr:col>
      <xdr:colOff>1119187</xdr:colOff>
      <xdr:row>2</xdr:row>
      <xdr:rowOff>176213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934199" y="295276"/>
          <a:ext cx="952501" cy="309562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並べ替え順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2601-B41C-6E4B-A1C6-D57DF8CD1259}">
  <dimension ref="B1:C21"/>
  <sheetViews>
    <sheetView zoomScaleNormal="100" workbookViewId="0"/>
  </sheetViews>
  <sheetFormatPr defaultColWidth="10.6171875" defaultRowHeight="17.7" x14ac:dyDescent="0.85"/>
  <cols>
    <col min="1" max="1" width="1.6171875" customWidth="1"/>
    <col min="2" max="2" width="13.76171875" customWidth="1"/>
  </cols>
  <sheetData>
    <row r="1" spans="2:3" ht="10" customHeight="1" x14ac:dyDescent="0.85"/>
    <row r="2" spans="2:3" ht="22.8" x14ac:dyDescent="0.85">
      <c r="B2" s="86" t="s">
        <v>0</v>
      </c>
    </row>
    <row r="3" spans="2:3" ht="23.1" customHeight="1" x14ac:dyDescent="0.85">
      <c r="B3" s="87" t="s">
        <v>1</v>
      </c>
    </row>
    <row r="4" spans="2:3" ht="23.1" customHeight="1" x14ac:dyDescent="0.85">
      <c r="B4" s="87" t="s">
        <v>2</v>
      </c>
    </row>
    <row r="6" spans="2:3" ht="22.8" x14ac:dyDescent="0.85">
      <c r="B6" s="86" t="s">
        <v>3</v>
      </c>
      <c r="C6" s="64" t="s">
        <v>4</v>
      </c>
    </row>
    <row r="7" spans="2:3" ht="23.1" customHeight="1" x14ac:dyDescent="0.85">
      <c r="B7" s="87" t="s">
        <v>5</v>
      </c>
    </row>
    <row r="8" spans="2:3" ht="23.1" customHeight="1" x14ac:dyDescent="0.85">
      <c r="B8" s="87" t="s">
        <v>6</v>
      </c>
    </row>
    <row r="9" spans="2:3" ht="23.1" customHeight="1" x14ac:dyDescent="0.85">
      <c r="B9" s="87" t="s">
        <v>7</v>
      </c>
    </row>
    <row r="10" spans="2:3" ht="23.1" customHeight="1" x14ac:dyDescent="0.85">
      <c r="B10" s="87" t="s">
        <v>8</v>
      </c>
    </row>
    <row r="11" spans="2:3" ht="23.1" customHeight="1" x14ac:dyDescent="0.85">
      <c r="B11" s="87" t="s">
        <v>9</v>
      </c>
    </row>
    <row r="12" spans="2:3" ht="23.1" customHeight="1" x14ac:dyDescent="0.85">
      <c r="B12" s="87" t="s">
        <v>10</v>
      </c>
    </row>
    <row r="13" spans="2:3" ht="23.1" customHeight="1" x14ac:dyDescent="0.85">
      <c r="B13" s="87" t="s">
        <v>11</v>
      </c>
    </row>
    <row r="14" spans="2:3" ht="23.1" customHeight="1" x14ac:dyDescent="0.85">
      <c r="B14" s="87" t="s">
        <v>12</v>
      </c>
    </row>
    <row r="15" spans="2:3" ht="23.1" customHeight="1" x14ac:dyDescent="0.85">
      <c r="B15" s="87" t="s">
        <v>13</v>
      </c>
    </row>
    <row r="16" spans="2:3" ht="23.1" customHeight="1" x14ac:dyDescent="0.85">
      <c r="B16" s="87" t="s">
        <v>14</v>
      </c>
    </row>
    <row r="17" spans="2:2" ht="23.1" customHeight="1" x14ac:dyDescent="0.85">
      <c r="B17" s="87" t="s">
        <v>15</v>
      </c>
    </row>
    <row r="18" spans="2:2" ht="23.1" customHeight="1" x14ac:dyDescent="0.85">
      <c r="B18" s="87" t="s">
        <v>16</v>
      </c>
    </row>
    <row r="20" spans="2:2" ht="22.8" x14ac:dyDescent="0.85">
      <c r="B20" s="88" t="s">
        <v>17</v>
      </c>
    </row>
    <row r="21" spans="2:2" ht="23.1" customHeight="1" x14ac:dyDescent="0.85">
      <c r="B21" s="87" t="s">
        <v>18</v>
      </c>
    </row>
  </sheetData>
  <phoneticPr fontId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8AA14-BA70-4C35-A2EF-9BB25435398D}">
  <sheetPr codeName="Sheet1">
    <tabColor theme="4"/>
    <pageSetUpPr fitToPage="1"/>
  </sheetPr>
  <dimension ref="A1:P499"/>
  <sheetViews>
    <sheetView tabSelected="1" zoomScale="80" zoomScaleNormal="80" workbookViewId="0">
      <pane xSplit="4" ySplit="8" topLeftCell="E9" activePane="bottomRight" state="frozen"/>
      <selection pane="topRight" activeCell="E1" sqref="E1"/>
      <selection pane="bottomLeft" activeCell="A2" sqref="A2"/>
      <selection pane="bottomRight" activeCell="H20" sqref="H20"/>
    </sheetView>
  </sheetViews>
  <sheetFormatPr defaultColWidth="8.76171875" defaultRowHeight="17.7" x14ac:dyDescent="0.85"/>
  <cols>
    <col min="1" max="1" width="1.6171875" customWidth="1"/>
    <col min="2" max="2" width="13" style="9" customWidth="1"/>
    <col min="3" max="3" width="14.37890625" style="6" customWidth="1"/>
    <col min="4" max="4" width="55.6171875" style="6" customWidth="1"/>
    <col min="5" max="5" width="28.140625" style="6" bestFit="1" customWidth="1"/>
    <col min="6" max="6" width="4.76171875" style="6" customWidth="1"/>
    <col min="7" max="7" width="16" style="3" customWidth="1"/>
    <col min="8" max="8" width="14" style="3" bestFit="1" customWidth="1"/>
    <col min="9" max="10" width="14" style="3" customWidth="1"/>
    <col min="11" max="11" width="17.47265625" style="7" bestFit="1" customWidth="1"/>
    <col min="12" max="12" width="16" style="7" bestFit="1" customWidth="1"/>
    <col min="13" max="13" width="14.47265625" style="7" bestFit="1" customWidth="1"/>
    <col min="14" max="14" width="16.140625" style="7" customWidth="1"/>
    <col min="15" max="15" width="14.47265625" style="6" customWidth="1"/>
    <col min="16" max="16" width="8.76171875" style="6"/>
  </cols>
  <sheetData>
    <row r="1" spans="1:16" ht="10" customHeight="1" x14ac:dyDescent="0.85">
      <c r="A1" s="50" t="s">
        <v>19</v>
      </c>
      <c r="J1" s="6"/>
    </row>
    <row r="2" spans="1:16" ht="24" customHeight="1" x14ac:dyDescent="0.85">
      <c r="A2" s="53" t="s">
        <v>20</v>
      </c>
      <c r="B2" s="102" t="s">
        <v>21</v>
      </c>
      <c r="C2" s="103"/>
      <c r="D2" s="104"/>
      <c r="G2" s="10" t="s">
        <v>22</v>
      </c>
      <c r="H2" s="11" t="s">
        <v>23</v>
      </c>
      <c r="I2" s="12" t="s">
        <v>24</v>
      </c>
      <c r="J2" s="107"/>
      <c r="K2" s="108"/>
      <c r="L2" s="109"/>
      <c r="M2" s="57"/>
      <c r="N2" s="58"/>
      <c r="O2" s="58"/>
    </row>
    <row r="3" spans="1:16" ht="23.1" customHeight="1" x14ac:dyDescent="0.85">
      <c r="A3" s="53" t="s">
        <v>25</v>
      </c>
      <c r="C3" s="21"/>
      <c r="G3" s="10" t="s">
        <v>26</v>
      </c>
      <c r="H3" s="11" t="s">
        <v>19</v>
      </c>
      <c r="I3" s="12" t="s">
        <v>27</v>
      </c>
      <c r="J3" s="107"/>
      <c r="K3" s="108"/>
      <c r="L3" s="109"/>
      <c r="M3" s="57"/>
      <c r="N3" s="58"/>
      <c r="O3" s="58"/>
    </row>
    <row r="4" spans="1:16" ht="26.25" customHeight="1" x14ac:dyDescent="0.85">
      <c r="A4" s="53" t="s">
        <v>28</v>
      </c>
      <c r="B4" s="21" t="s">
        <v>29</v>
      </c>
      <c r="G4" s="11" t="s">
        <v>30</v>
      </c>
      <c r="H4" s="13">
        <f>SUM(L9:L500)</f>
        <v>0</v>
      </c>
      <c r="I4" s="12" t="s">
        <v>31</v>
      </c>
      <c r="J4" s="13">
        <f>SUM(M9:M500)</f>
        <v>0</v>
      </c>
      <c r="K4" s="19" t="s">
        <v>32</v>
      </c>
      <c r="L4" s="13">
        <f>SUM(N9:N500)</f>
        <v>0</v>
      </c>
      <c r="M4" s="59"/>
      <c r="N4" s="34"/>
      <c r="O4" s="16"/>
      <c r="P4" s="16"/>
    </row>
    <row r="5" spans="1:16" ht="25.5" customHeight="1" x14ac:dyDescent="0.85">
      <c r="A5" s="53" t="s">
        <v>33</v>
      </c>
      <c r="G5" s="11" t="s">
        <v>34</v>
      </c>
      <c r="H5" s="77" t="str">
        <f>IFERROR(J4/H4,"項目不備")</f>
        <v>項目不備</v>
      </c>
      <c r="I5" s="14" t="s">
        <v>35</v>
      </c>
      <c r="J5" s="15">
        <v>960</v>
      </c>
      <c r="K5" s="11" t="s">
        <v>36</v>
      </c>
      <c r="L5" s="20">
        <f>J5*L4*24</f>
        <v>0</v>
      </c>
      <c r="M5" s="60"/>
      <c r="N5" s="31"/>
      <c r="O5" s="35"/>
      <c r="P5" s="17"/>
    </row>
    <row r="6" spans="1:16" ht="20.85" customHeight="1" x14ac:dyDescent="0.85">
      <c r="B6" s="100">
        <v>2</v>
      </c>
      <c r="G6" s="55" t="s">
        <v>37</v>
      </c>
      <c r="H6" s="56"/>
      <c r="I6" s="56"/>
      <c r="J6" s="56"/>
      <c r="K6" s="56"/>
      <c r="L6" s="56"/>
      <c r="P6" s="18"/>
    </row>
    <row r="7" spans="1:16" x14ac:dyDescent="0.85">
      <c r="D7" s="29"/>
      <c r="J7" s="6"/>
    </row>
    <row r="8" spans="1:16" s="1" customFormat="1" ht="32.25" customHeight="1" x14ac:dyDescent="0.85">
      <c r="B8" s="38" t="s">
        <v>38</v>
      </c>
      <c r="C8" s="8" t="s">
        <v>39</v>
      </c>
      <c r="D8" s="8" t="s">
        <v>40</v>
      </c>
      <c r="E8" s="8" t="s">
        <v>26</v>
      </c>
      <c r="F8" s="8" t="s">
        <v>41</v>
      </c>
      <c r="G8" s="2" t="s">
        <v>42</v>
      </c>
      <c r="H8" s="2" t="s">
        <v>43</v>
      </c>
      <c r="I8" s="2" t="s">
        <v>44</v>
      </c>
      <c r="J8" s="4" t="s">
        <v>45</v>
      </c>
      <c r="K8" s="5" t="s">
        <v>46</v>
      </c>
      <c r="L8" s="4" t="s">
        <v>47</v>
      </c>
      <c r="M8" s="95" t="s">
        <v>48</v>
      </c>
      <c r="N8" s="95" t="s">
        <v>32</v>
      </c>
      <c r="O8" s="51"/>
      <c r="P8" s="36"/>
    </row>
    <row r="9" spans="1:16" x14ac:dyDescent="0.85">
      <c r="B9" s="54" t="str" cm="1">
        <f t="array" ref="B9">IF(B6=1,IFERROR(_xlfn.DROP(_xlfn._xlws.SORT(_xlfn._xlws.SORT(_xlfn._xlws.FILTER(_xlfn.HSTACK(開講日程一覧!B5:F1743,開講日程一覧!Q5:Q1743,開講日程一覧!R5:R1743,開講日程一覧!S5:S1743),(開講日程一覧!Q5:Q1743="○")*(開講日程一覧!S5:S1743="○")),2,1),7,1),0,-3),"履修科目一覧シートで履修科目を選択してください"),IFERROR(_xlfn.DROP(_xlfn._xlws.SORT(_xlfn._xlws.SORT(_xlfn._xlws.FILTER(_xlfn.HSTACK(開講日程一覧!B5:F1743,開講日程一覧!Q5:Q1743,開講日程一覧!H5:H1743,開講日程一覧!S5:S1743),(開講日程一覧!Q5:Q1743="○")*(開講日程一覧!S5:S1743="○")),2,1),7,1),0,-3),"履修科目一覧シートで履修科目を選択してください"))</f>
        <v>履修科目一覧シートで履修科目を選択してください</v>
      </c>
      <c r="G9" s="52" t="str">
        <f>IF($C9="","",IF(_xlfn.XLOOKUP($D9&amp;$F9,開講日程一覧!$P$5:$P$1743,開講日程一覧!H$5:H$1743)="","",_xlfn.XLOOKUP($D9&amp;$F9,開講日程一覧!$P$5:$P$1743,開講日程一覧!H$5:H$1743)))</f>
        <v/>
      </c>
      <c r="H9" s="6" t="str">
        <f>IF($C9="","",IF(_xlfn.XLOOKUP($D9&amp;$F9,開講日程一覧!$P$5:$P$1743,開講日程一覧!I$5:I$1743)="","",_xlfn.XLOOKUP($D9&amp;$F9,開講日程一覧!$P$5:$P$1743,開講日程一覧!I$5:I$1743)))</f>
        <v/>
      </c>
      <c r="I9" s="3" t="str">
        <f>IF($C9="","",IF(_xlfn.XLOOKUP($D9&amp;$F9,開講日程一覧!$P$5:$P$1743,開講日程一覧!J$5:J$1743)="","",_xlfn.XLOOKUP($D9&amp;$F9,開講日程一覧!$P$5:$P$1743,開講日程一覧!J$5:J$1743)))</f>
        <v/>
      </c>
      <c r="J9" s="6" t="str">
        <f>IF($C9="","",IF(_xlfn.XLOOKUP($D9&amp;$F9,開講日程一覧!$P$5:$P$1743,開講日程一覧!K$5:K$1743)="","",_xlfn.XLOOKUP($D9&amp;$F9,開講日程一覧!$P$5:$P$1743,開講日程一覧!K$5:K$1743)))</f>
        <v/>
      </c>
      <c r="K9" s="7" t="str">
        <f>IF($C9="","",IF(_xlfn.XLOOKUP($D9&amp;$F9,開講日程一覧!$P$5:$P$1743,開講日程一覧!L$5:L$1743)="","",_xlfn.XLOOKUP($D9&amp;$F9,開講日程一覧!$P$5:$P$1743,開講日程一覧!L$5:L$1743)))</f>
        <v/>
      </c>
      <c r="L9" s="7" t="str">
        <f>IF($C9="","",IF(_xlfn.XLOOKUP($D9&amp;$F9,開講日程一覧!$P$5:$P$1743,開講日程一覧!M$5:M$1743)="","",_xlfn.XLOOKUP($D9&amp;$F9,開講日程一覧!$P$5:$P$1743,開講日程一覧!M$5:M$1743)))</f>
        <v/>
      </c>
    </row>
    <row r="10" spans="1:16" x14ac:dyDescent="0.85">
      <c r="G10" s="52" t="str">
        <f>IF($B10="","",IF(_xlfn.XLOOKUP($D10&amp;$F10,開講日程一覧!$P$5:$P$1743,開講日程一覧!H$5:H$1743)="","",_xlfn.XLOOKUP($D10&amp;$F10,開講日程一覧!$P$5:$P$1743,開講日程一覧!H$5:H$1743)))</f>
        <v/>
      </c>
      <c r="H10" s="6" t="str">
        <f>IF($B10="","",IF(_xlfn.XLOOKUP($D10&amp;$F10,開講日程一覧!$P$5:$P$1743,開講日程一覧!I$5:I$1743)="","",_xlfn.XLOOKUP($D10&amp;$F10,開講日程一覧!$P$5:$P$1743,開講日程一覧!I$5:I$1743)))</f>
        <v/>
      </c>
      <c r="I10" s="3" t="str">
        <f>IF($B10="","",IF(_xlfn.XLOOKUP($D10&amp;$F10,開講日程一覧!$P$5:$P$1743,開講日程一覧!J$5:J$1743)="","",_xlfn.XLOOKUP($D10&amp;$F10,開講日程一覧!$P$5:$P$1743,開講日程一覧!J$5:J$1743)))</f>
        <v/>
      </c>
      <c r="J10" s="6" t="str">
        <f>IF($B10="","",IF(_xlfn.XLOOKUP($D10&amp;$F10,開講日程一覧!$P$5:$P$1743,開講日程一覧!K$5:K$1743)="","",_xlfn.XLOOKUP($D10&amp;$F10,開講日程一覧!$P$5:$P$1743,開講日程一覧!K$5:K$1743)))</f>
        <v/>
      </c>
      <c r="K10" s="7" t="str">
        <f>IF($B10="","",IF(_xlfn.XLOOKUP($D10&amp;$F10,開講日程一覧!$P$5:$P$1743,開講日程一覧!L$5:L$1743)="","",_xlfn.XLOOKUP($D10&amp;$F10,開講日程一覧!$P$5:$P$1743,開講日程一覧!L$5:L$1743)))</f>
        <v/>
      </c>
      <c r="L10" s="7" t="str">
        <f>IF($B10="","",IF(_xlfn.XLOOKUP($D10&amp;$F10,開講日程一覧!$P$5:$P$1743,開講日程一覧!M$5:M$1743)="","",_xlfn.XLOOKUP($D10&amp;$F10,開講日程一覧!$P$5:$P$1743,開講日程一覧!M$5:M$1743)))</f>
        <v/>
      </c>
    </row>
    <row r="11" spans="1:16" x14ac:dyDescent="0.85">
      <c r="G11" s="52" t="str">
        <f>IF($B11="","",IF(_xlfn.XLOOKUP($D11&amp;$F11,開講日程一覧!$P$5:$P$1743,開講日程一覧!H$5:H$1743)="","",_xlfn.XLOOKUP($D11&amp;$F11,開講日程一覧!$P$5:$P$1743,開講日程一覧!H$5:H$1743)))</f>
        <v/>
      </c>
      <c r="H11" s="6" t="str">
        <f>IF($B11="","",IF(_xlfn.XLOOKUP($D11&amp;$F11,開講日程一覧!$P$5:$P$1743,開講日程一覧!I$5:I$1743)="","",_xlfn.XLOOKUP($D11&amp;$F11,開講日程一覧!$P$5:$P$1743,開講日程一覧!I$5:I$1743)))</f>
        <v/>
      </c>
      <c r="I11" s="3" t="str">
        <f>IF($B11="","",IF(_xlfn.XLOOKUP($D11&amp;$F11,開講日程一覧!$P$5:$P$1743,開講日程一覧!J$5:J$1743)="","",_xlfn.XLOOKUP($D11&amp;$F11,開講日程一覧!$P$5:$P$1743,開講日程一覧!J$5:J$1743)))</f>
        <v/>
      </c>
      <c r="J11" s="6" t="str">
        <f>IF($B11="","",IF(_xlfn.XLOOKUP($D11&amp;$F11,開講日程一覧!$P$5:$P$1743,開講日程一覧!K$5:K$1743)="","",_xlfn.XLOOKUP($D11&amp;$F11,開講日程一覧!$P$5:$P$1743,開講日程一覧!K$5:K$1743)))</f>
        <v/>
      </c>
      <c r="K11" s="7" t="str">
        <f>IF($B11="","",IF(_xlfn.XLOOKUP($D11&amp;$F11,開講日程一覧!$P$5:$P$1743,開講日程一覧!L$5:L$1743)="","",_xlfn.XLOOKUP($D11&amp;$F11,開講日程一覧!$P$5:$P$1743,開講日程一覧!L$5:L$1743)))</f>
        <v/>
      </c>
      <c r="L11" s="7" t="str">
        <f>IF($B11="","",IF(_xlfn.XLOOKUP($D11&amp;$F11,開講日程一覧!$P$5:$P$1743,開講日程一覧!M$5:M$1743)="","",_xlfn.XLOOKUP($D11&amp;$F11,開講日程一覧!$P$5:$P$1743,開講日程一覧!M$5:M$1743)))</f>
        <v/>
      </c>
    </row>
    <row r="12" spans="1:16" x14ac:dyDescent="0.85">
      <c r="G12" s="52" t="str">
        <f>IF($B12="","",IF(_xlfn.XLOOKUP($D12&amp;$F12,開講日程一覧!$P$5:$P$1743,開講日程一覧!H$5:H$1743)="","",_xlfn.XLOOKUP($D12&amp;$F12,開講日程一覧!$P$5:$P$1743,開講日程一覧!H$5:H$1743)))</f>
        <v/>
      </c>
      <c r="H12" s="6" t="str">
        <f>IF($B12="","",IF(_xlfn.XLOOKUP($D12&amp;$F12,開講日程一覧!$P$5:$P$1743,開講日程一覧!I$5:I$1743)="","",_xlfn.XLOOKUP($D12&amp;$F12,開講日程一覧!$P$5:$P$1743,開講日程一覧!I$5:I$1743)))</f>
        <v/>
      </c>
      <c r="I12" s="3" t="str">
        <f>IF($B12="","",IF(_xlfn.XLOOKUP($D12&amp;$F12,開講日程一覧!$P$5:$P$1743,開講日程一覧!J$5:J$1743)="","",_xlfn.XLOOKUP($D12&amp;$F12,開講日程一覧!$P$5:$P$1743,開講日程一覧!J$5:J$1743)))</f>
        <v/>
      </c>
      <c r="J12" s="6" t="str">
        <f>IF($B12="","",IF(_xlfn.XLOOKUP($D12&amp;$F12,開講日程一覧!$P$5:$P$1743,開講日程一覧!K$5:K$1743)="","",_xlfn.XLOOKUP($D12&amp;$F12,開講日程一覧!$P$5:$P$1743,開講日程一覧!K$5:K$1743)))</f>
        <v/>
      </c>
      <c r="K12" s="7" t="str">
        <f>IF($B12="","",IF(_xlfn.XLOOKUP($D12&amp;$F12,開講日程一覧!$P$5:$P$1743,開講日程一覧!L$5:L$1743)="","",_xlfn.XLOOKUP($D12&amp;$F12,開講日程一覧!$P$5:$P$1743,開講日程一覧!L$5:L$1743)))</f>
        <v/>
      </c>
      <c r="L12" s="7" t="str">
        <f>IF($B12="","",IF(_xlfn.XLOOKUP($D12&amp;$F12,開講日程一覧!$P$5:$P$1743,開講日程一覧!M$5:M$1743)="","",_xlfn.XLOOKUP($D12&amp;$F12,開講日程一覧!$P$5:$P$1743,開講日程一覧!M$5:M$1743)))</f>
        <v/>
      </c>
    </row>
    <row r="13" spans="1:16" x14ac:dyDescent="0.85">
      <c r="G13" s="52" t="str">
        <f>IF($B13="","",IF(_xlfn.XLOOKUP($D13&amp;$F13,開講日程一覧!$P$5:$P$1743,開講日程一覧!H$5:H$1743)="","",_xlfn.XLOOKUP($D13&amp;$F13,開講日程一覧!$P$5:$P$1743,開講日程一覧!H$5:H$1743)))</f>
        <v/>
      </c>
      <c r="H13" s="6" t="str">
        <f>IF($B13="","",IF(_xlfn.XLOOKUP($D13&amp;$F13,開講日程一覧!$P$5:$P$1743,開講日程一覧!I$5:I$1743)="","",_xlfn.XLOOKUP($D13&amp;$F13,開講日程一覧!$P$5:$P$1743,開講日程一覧!I$5:I$1743)))</f>
        <v/>
      </c>
      <c r="I13" s="3" t="str">
        <f>IF($B13="","",IF(_xlfn.XLOOKUP($D13&amp;$F13,開講日程一覧!$P$5:$P$1743,開講日程一覧!J$5:J$1743)="","",_xlfn.XLOOKUP($D13&amp;$F13,開講日程一覧!$P$5:$P$1743,開講日程一覧!J$5:J$1743)))</f>
        <v/>
      </c>
      <c r="J13" s="6" t="str">
        <f>IF($B13="","",IF(_xlfn.XLOOKUP($D13&amp;$F13,開講日程一覧!$P$5:$P$1743,開講日程一覧!K$5:K$1743)="","",_xlfn.XLOOKUP($D13&amp;$F13,開講日程一覧!$P$5:$P$1743,開講日程一覧!K$5:K$1743)))</f>
        <v/>
      </c>
      <c r="K13" s="7" t="str">
        <f>IF($B13="","",IF(_xlfn.XLOOKUP($D13&amp;$F13,開講日程一覧!$P$5:$P$1743,開講日程一覧!L$5:L$1743)="","",_xlfn.XLOOKUP($D13&amp;$F13,開講日程一覧!$P$5:$P$1743,開講日程一覧!L$5:L$1743)))</f>
        <v/>
      </c>
      <c r="L13" s="7" t="str">
        <f>IF($B13="","",IF(_xlfn.XLOOKUP($D13&amp;$F13,開講日程一覧!$P$5:$P$1743,開講日程一覧!M$5:M$1743)="","",_xlfn.XLOOKUP($D13&amp;$F13,開講日程一覧!$P$5:$P$1743,開講日程一覧!M$5:M$1743)))</f>
        <v/>
      </c>
    </row>
    <row r="14" spans="1:16" x14ac:dyDescent="0.85">
      <c r="G14" s="52" t="str">
        <f>IF($B14="","",IF(_xlfn.XLOOKUP($D14&amp;$F14,開講日程一覧!$P$5:$P$1743,開講日程一覧!H$5:H$1743)="","",_xlfn.XLOOKUP($D14&amp;$F14,開講日程一覧!$P$5:$P$1743,開講日程一覧!H$5:H$1743)))</f>
        <v/>
      </c>
      <c r="H14" s="6" t="str">
        <f>IF($B14="","",IF(_xlfn.XLOOKUP($D14&amp;$F14,開講日程一覧!$P$5:$P$1743,開講日程一覧!I$5:I$1743)="","",_xlfn.XLOOKUP($D14&amp;$F14,開講日程一覧!$P$5:$P$1743,開講日程一覧!I$5:I$1743)))</f>
        <v/>
      </c>
      <c r="I14" s="3" t="str">
        <f>IF($B14="","",IF(_xlfn.XLOOKUP($D14&amp;$F14,開講日程一覧!$P$5:$P$1743,開講日程一覧!J$5:J$1743)="","",_xlfn.XLOOKUP($D14&amp;$F14,開講日程一覧!$P$5:$P$1743,開講日程一覧!J$5:J$1743)))</f>
        <v/>
      </c>
      <c r="J14" s="6" t="str">
        <f>IF($B14="","",IF(_xlfn.XLOOKUP($D14&amp;$F14,開講日程一覧!$P$5:$P$1743,開講日程一覧!K$5:K$1743)="","",_xlfn.XLOOKUP($D14&amp;$F14,開講日程一覧!$P$5:$P$1743,開講日程一覧!K$5:K$1743)))</f>
        <v/>
      </c>
      <c r="K14" s="7" t="str">
        <f>IF($B14="","",IF(_xlfn.XLOOKUP($D14&amp;$F14,開講日程一覧!$P$5:$P$1743,開講日程一覧!L$5:L$1743)="","",_xlfn.XLOOKUP($D14&amp;$F14,開講日程一覧!$P$5:$P$1743,開講日程一覧!L$5:L$1743)))</f>
        <v/>
      </c>
      <c r="L14" s="7" t="str">
        <f>IF($B14="","",IF(_xlfn.XLOOKUP($D14&amp;$F14,開講日程一覧!$P$5:$P$1743,開講日程一覧!M$5:M$1743)="","",_xlfn.XLOOKUP($D14&amp;$F14,開講日程一覧!$P$5:$P$1743,開講日程一覧!M$5:M$1743)))</f>
        <v/>
      </c>
    </row>
    <row r="15" spans="1:16" x14ac:dyDescent="0.85">
      <c r="G15" s="52" t="str">
        <f>IF($B15="","",IF(_xlfn.XLOOKUP($D15&amp;$F15,開講日程一覧!$P$5:$P$1743,開講日程一覧!H$5:H$1743)="","",_xlfn.XLOOKUP($D15&amp;$F15,開講日程一覧!$P$5:$P$1743,開講日程一覧!H$5:H$1743)))</f>
        <v/>
      </c>
      <c r="H15" s="6" t="str">
        <f>IF($B15="","",IF(_xlfn.XLOOKUP($D15&amp;$F15,開講日程一覧!$P$5:$P$1743,開講日程一覧!I$5:I$1743)="","",_xlfn.XLOOKUP($D15&amp;$F15,開講日程一覧!$P$5:$P$1743,開講日程一覧!I$5:I$1743)))</f>
        <v/>
      </c>
      <c r="I15" s="3" t="str">
        <f>IF($B15="","",IF(_xlfn.XLOOKUP($D15&amp;$F15,開講日程一覧!$P$5:$P$1743,開講日程一覧!J$5:J$1743)="","",_xlfn.XLOOKUP($D15&amp;$F15,開講日程一覧!$P$5:$P$1743,開講日程一覧!J$5:J$1743)))</f>
        <v/>
      </c>
      <c r="J15" s="6" t="str">
        <f>IF($B15="","",IF(_xlfn.XLOOKUP($D15&amp;$F15,開講日程一覧!$P$5:$P$1743,開講日程一覧!K$5:K$1743)="","",_xlfn.XLOOKUP($D15&amp;$F15,開講日程一覧!$P$5:$P$1743,開講日程一覧!K$5:K$1743)))</f>
        <v/>
      </c>
      <c r="K15" s="7" t="str">
        <f>IF($B15="","",IF(_xlfn.XLOOKUP($D15&amp;$F15,開講日程一覧!$P$5:$P$1743,開講日程一覧!L$5:L$1743)="","",_xlfn.XLOOKUP($D15&amp;$F15,開講日程一覧!$P$5:$P$1743,開講日程一覧!L$5:L$1743)))</f>
        <v/>
      </c>
      <c r="L15" s="7" t="str">
        <f>IF($B15="","",IF(_xlfn.XLOOKUP($D15&amp;$F15,開講日程一覧!$P$5:$P$1743,開講日程一覧!M$5:M$1743)="","",_xlfn.XLOOKUP($D15&amp;$F15,開講日程一覧!$P$5:$P$1743,開講日程一覧!M$5:M$1743)))</f>
        <v/>
      </c>
    </row>
    <row r="16" spans="1:16" x14ac:dyDescent="0.85">
      <c r="G16" s="52" t="str">
        <f>IF($B16="","",IF(_xlfn.XLOOKUP($D16&amp;$F16,開講日程一覧!$P$5:$P$1743,開講日程一覧!H$5:H$1743)="","",_xlfn.XLOOKUP($D16&amp;$F16,開講日程一覧!$P$5:$P$1743,開講日程一覧!H$5:H$1743)))</f>
        <v/>
      </c>
      <c r="H16" s="6" t="str">
        <f>IF($B16="","",IF(_xlfn.XLOOKUP($D16&amp;$F16,開講日程一覧!$P$5:$P$1743,開講日程一覧!I$5:I$1743)="","",_xlfn.XLOOKUP($D16&amp;$F16,開講日程一覧!$P$5:$P$1743,開講日程一覧!I$5:I$1743)))</f>
        <v/>
      </c>
      <c r="I16" s="3" t="str">
        <f>IF($B16="","",IF(_xlfn.XLOOKUP($D16&amp;$F16,開講日程一覧!$P$5:$P$1743,開講日程一覧!J$5:J$1743)="","",_xlfn.XLOOKUP($D16&amp;$F16,開講日程一覧!$P$5:$P$1743,開講日程一覧!J$5:J$1743)))</f>
        <v/>
      </c>
      <c r="J16" s="6" t="str">
        <f>IF($B16="","",IF(_xlfn.XLOOKUP($D16&amp;$F16,開講日程一覧!$P$5:$P$1743,開講日程一覧!K$5:K$1743)="","",_xlfn.XLOOKUP($D16&amp;$F16,開講日程一覧!$P$5:$P$1743,開講日程一覧!K$5:K$1743)))</f>
        <v/>
      </c>
      <c r="K16" s="7" t="str">
        <f>IF($B16="","",IF(_xlfn.XLOOKUP($D16&amp;$F16,開講日程一覧!$P$5:$P$1743,開講日程一覧!L$5:L$1743)="","",_xlfn.XLOOKUP($D16&amp;$F16,開講日程一覧!$P$5:$P$1743,開講日程一覧!L$5:L$1743)))</f>
        <v/>
      </c>
      <c r="L16" s="7" t="str">
        <f>IF($B16="","",IF(_xlfn.XLOOKUP($D16&amp;$F16,開講日程一覧!$P$5:$P$1743,開講日程一覧!M$5:M$1743)="","",_xlfn.XLOOKUP($D16&amp;$F16,開講日程一覧!$P$5:$P$1743,開講日程一覧!M$5:M$1743)))</f>
        <v/>
      </c>
    </row>
    <row r="17" spans="7:12" x14ac:dyDescent="0.85">
      <c r="G17" s="52" t="str">
        <f>IF($B17="","",IF(_xlfn.XLOOKUP($D17&amp;$F17,開講日程一覧!$P$5:$P$1743,開講日程一覧!H$5:H$1743)="","",_xlfn.XLOOKUP($D17&amp;$F17,開講日程一覧!$P$5:$P$1743,開講日程一覧!H$5:H$1743)))</f>
        <v/>
      </c>
      <c r="H17" s="6" t="str">
        <f>IF($B17="","",IF(_xlfn.XLOOKUP($D17&amp;$F17,開講日程一覧!$P$5:$P$1743,開講日程一覧!I$5:I$1743)="","",_xlfn.XLOOKUP($D17&amp;$F17,開講日程一覧!$P$5:$P$1743,開講日程一覧!I$5:I$1743)))</f>
        <v/>
      </c>
      <c r="I17" s="3" t="str">
        <f>IF($B17="","",IF(_xlfn.XLOOKUP($D17&amp;$F17,開講日程一覧!$P$5:$P$1743,開講日程一覧!J$5:J$1743)="","",_xlfn.XLOOKUP($D17&amp;$F17,開講日程一覧!$P$5:$P$1743,開講日程一覧!J$5:J$1743)))</f>
        <v/>
      </c>
      <c r="J17" s="6" t="str">
        <f>IF($B17="","",IF(_xlfn.XLOOKUP($D17&amp;$F17,開講日程一覧!$P$5:$P$1743,開講日程一覧!K$5:K$1743)="","",_xlfn.XLOOKUP($D17&amp;$F17,開講日程一覧!$P$5:$P$1743,開講日程一覧!K$5:K$1743)))</f>
        <v/>
      </c>
      <c r="K17" s="7" t="str">
        <f>IF($B17="","",IF(_xlfn.XLOOKUP($D17&amp;$F17,開講日程一覧!$P$5:$P$1743,開講日程一覧!L$5:L$1743)="","",_xlfn.XLOOKUP($D17&amp;$F17,開講日程一覧!$P$5:$P$1743,開講日程一覧!L$5:L$1743)))</f>
        <v/>
      </c>
      <c r="L17" s="7" t="str">
        <f>IF($B17="","",IF(_xlfn.XLOOKUP($D17&amp;$F17,開講日程一覧!$P$5:$P$1743,開講日程一覧!M$5:M$1743)="","",_xlfn.XLOOKUP($D17&amp;$F17,開講日程一覧!$P$5:$P$1743,開講日程一覧!M$5:M$1743)))</f>
        <v/>
      </c>
    </row>
    <row r="18" spans="7:12" x14ac:dyDescent="0.85">
      <c r="G18" s="52" t="str">
        <f>IF($B18="","",IF(_xlfn.XLOOKUP($D18&amp;$F18,開講日程一覧!$P$5:$P$1743,開講日程一覧!H$5:H$1743)="","",_xlfn.XLOOKUP($D18&amp;$F18,開講日程一覧!$P$5:$P$1743,開講日程一覧!H$5:H$1743)))</f>
        <v/>
      </c>
      <c r="H18" s="6" t="str">
        <f>IF($B18="","",IF(_xlfn.XLOOKUP($D18&amp;$F18,開講日程一覧!$P$5:$P$1743,開講日程一覧!I$5:I$1743)="","",_xlfn.XLOOKUP($D18&amp;$F18,開講日程一覧!$P$5:$P$1743,開講日程一覧!I$5:I$1743)))</f>
        <v/>
      </c>
      <c r="I18" s="3" t="str">
        <f>IF($B18="","",IF(_xlfn.XLOOKUP($D18&amp;$F18,開講日程一覧!$P$5:$P$1743,開講日程一覧!J$5:J$1743)="","",_xlfn.XLOOKUP($D18&amp;$F18,開講日程一覧!$P$5:$P$1743,開講日程一覧!J$5:J$1743)))</f>
        <v/>
      </c>
      <c r="J18" s="6" t="str">
        <f>IF($B18="","",IF(_xlfn.XLOOKUP($D18&amp;$F18,開講日程一覧!$P$5:$P$1743,開講日程一覧!K$5:K$1743)="","",_xlfn.XLOOKUP($D18&amp;$F18,開講日程一覧!$P$5:$P$1743,開講日程一覧!K$5:K$1743)))</f>
        <v/>
      </c>
      <c r="K18" s="7" t="str">
        <f>IF($B18="","",IF(_xlfn.XLOOKUP($D18&amp;$F18,開講日程一覧!$P$5:$P$1743,開講日程一覧!L$5:L$1743)="","",_xlfn.XLOOKUP($D18&amp;$F18,開講日程一覧!$P$5:$P$1743,開講日程一覧!L$5:L$1743)))</f>
        <v/>
      </c>
      <c r="L18" s="7" t="str">
        <f>IF($B18="","",IF(_xlfn.XLOOKUP($D18&amp;$F18,開講日程一覧!$P$5:$P$1743,開講日程一覧!M$5:M$1743)="","",_xlfn.XLOOKUP($D18&amp;$F18,開講日程一覧!$P$5:$P$1743,開講日程一覧!M$5:M$1743)))</f>
        <v/>
      </c>
    </row>
    <row r="19" spans="7:12" x14ac:dyDescent="0.85">
      <c r="G19" s="52" t="str">
        <f>IF($B19="","",IF(_xlfn.XLOOKUP($D19&amp;$F19,開講日程一覧!$P$5:$P$1743,開講日程一覧!H$5:H$1743)="","",_xlfn.XLOOKUP($D19&amp;$F19,開講日程一覧!$P$5:$P$1743,開講日程一覧!H$5:H$1743)))</f>
        <v/>
      </c>
      <c r="H19" s="6" t="str">
        <f>IF($B19="","",IF(_xlfn.XLOOKUP($D19&amp;$F19,開講日程一覧!$P$5:$P$1743,開講日程一覧!I$5:I$1743)="","",_xlfn.XLOOKUP($D19&amp;$F19,開講日程一覧!$P$5:$P$1743,開講日程一覧!I$5:I$1743)))</f>
        <v/>
      </c>
      <c r="I19" s="3" t="str">
        <f>IF($B19="","",IF(_xlfn.XLOOKUP($D19&amp;$F19,開講日程一覧!$P$5:$P$1743,開講日程一覧!J$5:J$1743)="","",_xlfn.XLOOKUP($D19&amp;$F19,開講日程一覧!$P$5:$P$1743,開講日程一覧!J$5:J$1743)))</f>
        <v/>
      </c>
      <c r="J19" s="6" t="str">
        <f>IF($B19="","",IF(_xlfn.XLOOKUP($D19&amp;$F19,開講日程一覧!$P$5:$P$1743,開講日程一覧!K$5:K$1743)="","",_xlfn.XLOOKUP($D19&amp;$F19,開講日程一覧!$P$5:$P$1743,開講日程一覧!K$5:K$1743)))</f>
        <v/>
      </c>
      <c r="K19" s="7" t="str">
        <f>IF($B19="","",IF(_xlfn.XLOOKUP($D19&amp;$F19,開講日程一覧!$P$5:$P$1743,開講日程一覧!L$5:L$1743)="","",_xlfn.XLOOKUP($D19&amp;$F19,開講日程一覧!$P$5:$P$1743,開講日程一覧!L$5:L$1743)))</f>
        <v/>
      </c>
      <c r="L19" s="7" t="str">
        <f>IF($B19="","",IF(_xlfn.XLOOKUP($D19&amp;$F19,開講日程一覧!$P$5:$P$1743,開講日程一覧!M$5:M$1743)="","",_xlfn.XLOOKUP($D19&amp;$F19,開講日程一覧!$P$5:$P$1743,開講日程一覧!M$5:M$1743)))</f>
        <v/>
      </c>
    </row>
    <row r="20" spans="7:12" x14ac:dyDescent="0.85">
      <c r="G20" s="52" t="str">
        <f>IF($B20="","",IF(_xlfn.XLOOKUP($D20&amp;$F20,開講日程一覧!$P$5:$P$1743,開講日程一覧!H$5:H$1743)="","",_xlfn.XLOOKUP($D20&amp;$F20,開講日程一覧!$P$5:$P$1743,開講日程一覧!H$5:H$1743)))</f>
        <v/>
      </c>
      <c r="H20" s="6" t="str">
        <f>IF($B20="","",IF(_xlfn.XLOOKUP($D20&amp;$F20,開講日程一覧!$P$5:$P$1743,開講日程一覧!I$5:I$1743)="","",_xlfn.XLOOKUP($D20&amp;$F20,開講日程一覧!$P$5:$P$1743,開講日程一覧!I$5:I$1743)))</f>
        <v/>
      </c>
      <c r="I20" s="3" t="str">
        <f>IF($B20="","",IF(_xlfn.XLOOKUP($D20&amp;$F20,開講日程一覧!$P$5:$P$1743,開講日程一覧!J$5:J$1743)="","",_xlfn.XLOOKUP($D20&amp;$F20,開講日程一覧!$P$5:$P$1743,開講日程一覧!J$5:J$1743)))</f>
        <v/>
      </c>
      <c r="J20" s="6" t="str">
        <f>IF($B20="","",IF(_xlfn.XLOOKUP($D20&amp;$F20,開講日程一覧!$P$5:$P$1743,開講日程一覧!K$5:K$1743)="","",_xlfn.XLOOKUP($D20&amp;$F20,開講日程一覧!$P$5:$P$1743,開講日程一覧!K$5:K$1743)))</f>
        <v/>
      </c>
      <c r="K20" s="7" t="str">
        <f>IF($B20="","",IF(_xlfn.XLOOKUP($D20&amp;$F20,開講日程一覧!$P$5:$P$1743,開講日程一覧!L$5:L$1743)="","",_xlfn.XLOOKUP($D20&amp;$F20,開講日程一覧!$P$5:$P$1743,開講日程一覧!L$5:L$1743)))</f>
        <v/>
      </c>
      <c r="L20" s="7" t="str">
        <f>IF($B20="","",IF(_xlfn.XLOOKUP($D20&amp;$F20,開講日程一覧!$P$5:$P$1743,開講日程一覧!M$5:M$1743)="","",_xlfn.XLOOKUP($D20&amp;$F20,開講日程一覧!$P$5:$P$1743,開講日程一覧!M$5:M$1743)))</f>
        <v/>
      </c>
    </row>
    <row r="21" spans="7:12" x14ac:dyDescent="0.85">
      <c r="G21" s="52" t="str">
        <f>IF($B21="","",IF(_xlfn.XLOOKUP($D21&amp;$F21,開講日程一覧!$P$5:$P$1743,開講日程一覧!H$5:H$1743)="","",_xlfn.XLOOKUP($D21&amp;$F21,開講日程一覧!$P$5:$P$1743,開講日程一覧!H$5:H$1743)))</f>
        <v/>
      </c>
      <c r="H21" s="6" t="str">
        <f>IF($B21="","",IF(_xlfn.XLOOKUP($D21&amp;$F21,開講日程一覧!$P$5:$P$1743,開講日程一覧!I$5:I$1743)="","",_xlfn.XLOOKUP($D21&amp;$F21,開講日程一覧!$P$5:$P$1743,開講日程一覧!I$5:I$1743)))</f>
        <v/>
      </c>
      <c r="I21" s="3" t="str">
        <f>IF($B21="","",IF(_xlfn.XLOOKUP($D21&amp;$F21,開講日程一覧!$P$5:$P$1743,開講日程一覧!J$5:J$1743)="","",_xlfn.XLOOKUP($D21&amp;$F21,開講日程一覧!$P$5:$P$1743,開講日程一覧!J$5:J$1743)))</f>
        <v/>
      </c>
      <c r="J21" s="6" t="str">
        <f>IF($B21="","",IF(_xlfn.XLOOKUP($D21&amp;$F21,開講日程一覧!$P$5:$P$1743,開講日程一覧!K$5:K$1743)="","",_xlfn.XLOOKUP($D21&amp;$F21,開講日程一覧!$P$5:$P$1743,開講日程一覧!K$5:K$1743)))</f>
        <v/>
      </c>
      <c r="K21" s="7" t="str">
        <f>IF($B21="","",IF(_xlfn.XLOOKUP($D21&amp;$F21,開講日程一覧!$P$5:$P$1743,開講日程一覧!L$5:L$1743)="","",_xlfn.XLOOKUP($D21&amp;$F21,開講日程一覧!$P$5:$P$1743,開講日程一覧!L$5:L$1743)))</f>
        <v/>
      </c>
      <c r="L21" s="7" t="str">
        <f>IF($B21="","",IF(_xlfn.XLOOKUP($D21&amp;$F21,開講日程一覧!$P$5:$P$1743,開講日程一覧!M$5:M$1743)="","",_xlfn.XLOOKUP($D21&amp;$F21,開講日程一覧!$P$5:$P$1743,開講日程一覧!M$5:M$1743)))</f>
        <v/>
      </c>
    </row>
    <row r="22" spans="7:12" x14ac:dyDescent="0.85">
      <c r="G22" s="52" t="str">
        <f>IF($B22="","",IF(_xlfn.XLOOKUP($D22&amp;$F22,開講日程一覧!$P$5:$P$1743,開講日程一覧!H$5:H$1743)="","",_xlfn.XLOOKUP($D22&amp;$F22,開講日程一覧!$P$5:$P$1743,開講日程一覧!H$5:H$1743)))</f>
        <v/>
      </c>
      <c r="H22" s="6" t="str">
        <f>IF($B22="","",IF(_xlfn.XLOOKUP($D22&amp;$F22,開講日程一覧!$P$5:$P$1743,開講日程一覧!I$5:I$1743)="","",_xlfn.XLOOKUP($D22&amp;$F22,開講日程一覧!$P$5:$P$1743,開講日程一覧!I$5:I$1743)))</f>
        <v/>
      </c>
      <c r="I22" s="3" t="str">
        <f>IF($B22="","",IF(_xlfn.XLOOKUP($D22&amp;$F22,開講日程一覧!$P$5:$P$1743,開講日程一覧!J$5:J$1743)="","",_xlfn.XLOOKUP($D22&amp;$F22,開講日程一覧!$P$5:$P$1743,開講日程一覧!J$5:J$1743)))</f>
        <v/>
      </c>
      <c r="J22" s="6" t="str">
        <f>IF($B22="","",IF(_xlfn.XLOOKUP($D22&amp;$F22,開講日程一覧!$P$5:$P$1743,開講日程一覧!K$5:K$1743)="","",_xlfn.XLOOKUP($D22&amp;$F22,開講日程一覧!$P$5:$P$1743,開講日程一覧!K$5:K$1743)))</f>
        <v/>
      </c>
      <c r="K22" s="7" t="str">
        <f>IF($B22="","",IF(_xlfn.XLOOKUP($D22&amp;$F22,開講日程一覧!$P$5:$P$1743,開講日程一覧!L$5:L$1743)="","",_xlfn.XLOOKUP($D22&amp;$F22,開講日程一覧!$P$5:$P$1743,開講日程一覧!L$5:L$1743)))</f>
        <v/>
      </c>
      <c r="L22" s="7" t="str">
        <f>IF($B22="","",IF(_xlfn.XLOOKUP($D22&amp;$F22,開講日程一覧!$P$5:$P$1743,開講日程一覧!M$5:M$1743)="","",_xlfn.XLOOKUP($D22&amp;$F22,開講日程一覧!$P$5:$P$1743,開講日程一覧!M$5:M$1743)))</f>
        <v/>
      </c>
    </row>
    <row r="23" spans="7:12" x14ac:dyDescent="0.85">
      <c r="G23" s="52" t="str">
        <f>IF($B23="","",IF(_xlfn.XLOOKUP($D23&amp;$F23,開講日程一覧!$P$5:$P$1743,開講日程一覧!H$5:H$1743)="","",_xlfn.XLOOKUP($D23&amp;$F23,開講日程一覧!$P$5:$P$1743,開講日程一覧!H$5:H$1743)))</f>
        <v/>
      </c>
      <c r="H23" s="6" t="str">
        <f>IF($B23="","",IF(_xlfn.XLOOKUP($D23&amp;$F23,開講日程一覧!$P$5:$P$1743,開講日程一覧!I$5:I$1743)="","",_xlfn.XLOOKUP($D23&amp;$F23,開講日程一覧!$P$5:$P$1743,開講日程一覧!I$5:I$1743)))</f>
        <v/>
      </c>
      <c r="I23" s="3" t="str">
        <f>IF($B23="","",IF(_xlfn.XLOOKUP($D23&amp;$F23,開講日程一覧!$P$5:$P$1743,開講日程一覧!J$5:J$1743)="","",_xlfn.XLOOKUP($D23&amp;$F23,開講日程一覧!$P$5:$P$1743,開講日程一覧!J$5:J$1743)))</f>
        <v/>
      </c>
      <c r="J23" s="6" t="str">
        <f>IF($B23="","",IF(_xlfn.XLOOKUP($D23&amp;$F23,開講日程一覧!$P$5:$P$1743,開講日程一覧!K$5:K$1743)="","",_xlfn.XLOOKUP($D23&amp;$F23,開講日程一覧!$P$5:$P$1743,開講日程一覧!K$5:K$1743)))</f>
        <v/>
      </c>
      <c r="K23" s="7" t="str">
        <f>IF($B23="","",IF(_xlfn.XLOOKUP($D23&amp;$F23,開講日程一覧!$P$5:$P$1743,開講日程一覧!L$5:L$1743)="","",_xlfn.XLOOKUP($D23&amp;$F23,開講日程一覧!$P$5:$P$1743,開講日程一覧!L$5:L$1743)))</f>
        <v/>
      </c>
      <c r="L23" s="7" t="str">
        <f>IF($B23="","",IF(_xlfn.XLOOKUP($D23&amp;$F23,開講日程一覧!$P$5:$P$1743,開講日程一覧!M$5:M$1743)="","",_xlfn.XLOOKUP($D23&amp;$F23,開講日程一覧!$P$5:$P$1743,開講日程一覧!M$5:M$1743)))</f>
        <v/>
      </c>
    </row>
    <row r="24" spans="7:12" x14ac:dyDescent="0.85">
      <c r="G24" s="52" t="str">
        <f>IF($B24="","",IF(_xlfn.XLOOKUP($D24&amp;$F24,開講日程一覧!$P$5:$P$1743,開講日程一覧!H$5:H$1743)="","",_xlfn.XLOOKUP($D24&amp;$F24,開講日程一覧!$P$5:$P$1743,開講日程一覧!H$5:H$1743)))</f>
        <v/>
      </c>
      <c r="H24" s="6" t="str">
        <f>IF($B24="","",IF(_xlfn.XLOOKUP($D24&amp;$F24,開講日程一覧!$P$5:$P$1743,開講日程一覧!I$5:I$1743)="","",_xlfn.XLOOKUP($D24&amp;$F24,開講日程一覧!$P$5:$P$1743,開講日程一覧!I$5:I$1743)))</f>
        <v/>
      </c>
      <c r="I24" s="3" t="str">
        <f>IF($B24="","",IF(_xlfn.XLOOKUP($D24&amp;$F24,開講日程一覧!$P$5:$P$1743,開講日程一覧!J$5:J$1743)="","",_xlfn.XLOOKUP($D24&amp;$F24,開講日程一覧!$P$5:$P$1743,開講日程一覧!J$5:J$1743)))</f>
        <v/>
      </c>
      <c r="J24" s="6" t="str">
        <f>IF($B24="","",IF(_xlfn.XLOOKUP($D24&amp;$F24,開講日程一覧!$P$5:$P$1743,開講日程一覧!K$5:K$1743)="","",_xlfn.XLOOKUP($D24&amp;$F24,開講日程一覧!$P$5:$P$1743,開講日程一覧!K$5:K$1743)))</f>
        <v/>
      </c>
      <c r="K24" s="7" t="str">
        <f>IF($B24="","",IF(_xlfn.XLOOKUP($D24&amp;$F24,開講日程一覧!$P$5:$P$1743,開講日程一覧!L$5:L$1743)="","",_xlfn.XLOOKUP($D24&amp;$F24,開講日程一覧!$P$5:$P$1743,開講日程一覧!L$5:L$1743)))</f>
        <v/>
      </c>
      <c r="L24" s="7" t="str">
        <f>IF($B24="","",IF(_xlfn.XLOOKUP($D24&amp;$F24,開講日程一覧!$P$5:$P$1743,開講日程一覧!M$5:M$1743)="","",_xlfn.XLOOKUP($D24&amp;$F24,開講日程一覧!$P$5:$P$1743,開講日程一覧!M$5:M$1743)))</f>
        <v/>
      </c>
    </row>
    <row r="25" spans="7:12" x14ac:dyDescent="0.85">
      <c r="G25" s="52" t="str">
        <f>IF($B25="","",IF(_xlfn.XLOOKUP($D25&amp;$F25,開講日程一覧!$P$5:$P$1743,開講日程一覧!H$5:H$1743)="","",_xlfn.XLOOKUP($D25&amp;$F25,開講日程一覧!$P$5:$P$1743,開講日程一覧!H$5:H$1743)))</f>
        <v/>
      </c>
      <c r="H25" s="6" t="str">
        <f>IF($B25="","",IF(_xlfn.XLOOKUP($D25&amp;$F25,開講日程一覧!$P$5:$P$1743,開講日程一覧!I$5:I$1743)="","",_xlfn.XLOOKUP($D25&amp;$F25,開講日程一覧!$P$5:$P$1743,開講日程一覧!I$5:I$1743)))</f>
        <v/>
      </c>
      <c r="I25" s="3" t="str">
        <f>IF($B25="","",IF(_xlfn.XLOOKUP($D25&amp;$F25,開講日程一覧!$P$5:$P$1743,開講日程一覧!J$5:J$1743)="","",_xlfn.XLOOKUP($D25&amp;$F25,開講日程一覧!$P$5:$P$1743,開講日程一覧!J$5:J$1743)))</f>
        <v/>
      </c>
      <c r="J25" s="6" t="str">
        <f>IF($B25="","",IF(_xlfn.XLOOKUP($D25&amp;$F25,開講日程一覧!$P$5:$P$1743,開講日程一覧!K$5:K$1743)="","",_xlfn.XLOOKUP($D25&amp;$F25,開講日程一覧!$P$5:$P$1743,開講日程一覧!K$5:K$1743)))</f>
        <v/>
      </c>
      <c r="K25" s="7" t="str">
        <f>IF($B25="","",IF(_xlfn.XLOOKUP($D25&amp;$F25,開講日程一覧!$P$5:$P$1743,開講日程一覧!L$5:L$1743)="","",_xlfn.XLOOKUP($D25&amp;$F25,開講日程一覧!$P$5:$P$1743,開講日程一覧!L$5:L$1743)))</f>
        <v/>
      </c>
      <c r="L25" s="7" t="str">
        <f>IF($B25="","",IF(_xlfn.XLOOKUP($D25&amp;$F25,開講日程一覧!$P$5:$P$1743,開講日程一覧!M$5:M$1743)="","",_xlfn.XLOOKUP($D25&amp;$F25,開講日程一覧!$P$5:$P$1743,開講日程一覧!M$5:M$1743)))</f>
        <v/>
      </c>
    </row>
    <row r="26" spans="7:12" x14ac:dyDescent="0.85">
      <c r="G26" s="52" t="str">
        <f>IF($B26="","",IF(_xlfn.XLOOKUP($D26&amp;$F26,開講日程一覧!$P$5:$P$1743,開講日程一覧!H$5:H$1743)="","",_xlfn.XLOOKUP($D26&amp;$F26,開講日程一覧!$P$5:$P$1743,開講日程一覧!H$5:H$1743)))</f>
        <v/>
      </c>
      <c r="H26" s="6" t="str">
        <f>IF($B26="","",IF(_xlfn.XLOOKUP($D26&amp;$F26,開講日程一覧!$P$5:$P$1743,開講日程一覧!I$5:I$1743)="","",_xlfn.XLOOKUP($D26&amp;$F26,開講日程一覧!$P$5:$P$1743,開講日程一覧!I$5:I$1743)))</f>
        <v/>
      </c>
      <c r="I26" s="3" t="str">
        <f>IF($B26="","",IF(_xlfn.XLOOKUP($D26&amp;$F26,開講日程一覧!$P$5:$P$1743,開講日程一覧!J$5:J$1743)="","",_xlfn.XLOOKUP($D26&amp;$F26,開講日程一覧!$P$5:$P$1743,開講日程一覧!J$5:J$1743)))</f>
        <v/>
      </c>
      <c r="J26" s="6" t="str">
        <f>IF($B26="","",IF(_xlfn.XLOOKUP($D26&amp;$F26,開講日程一覧!$P$5:$P$1743,開講日程一覧!K$5:K$1743)="","",_xlfn.XLOOKUP($D26&amp;$F26,開講日程一覧!$P$5:$P$1743,開講日程一覧!K$5:K$1743)))</f>
        <v/>
      </c>
      <c r="K26" s="7" t="str">
        <f>IF($B26="","",IF(_xlfn.XLOOKUP($D26&amp;$F26,開講日程一覧!$P$5:$P$1743,開講日程一覧!L$5:L$1743)="","",_xlfn.XLOOKUP($D26&amp;$F26,開講日程一覧!$P$5:$P$1743,開講日程一覧!L$5:L$1743)))</f>
        <v/>
      </c>
      <c r="L26" s="7" t="str">
        <f>IF($B26="","",IF(_xlfn.XLOOKUP($D26&amp;$F26,開講日程一覧!$P$5:$P$1743,開講日程一覧!M$5:M$1743)="","",_xlfn.XLOOKUP($D26&amp;$F26,開講日程一覧!$P$5:$P$1743,開講日程一覧!M$5:M$1743)))</f>
        <v/>
      </c>
    </row>
    <row r="27" spans="7:12" x14ac:dyDescent="0.85">
      <c r="G27" s="52" t="str">
        <f>IF($B27="","",IF(_xlfn.XLOOKUP($D27&amp;$F27,開講日程一覧!$P$5:$P$1743,開講日程一覧!H$5:H$1743)="","",_xlfn.XLOOKUP($D27&amp;$F27,開講日程一覧!$P$5:$P$1743,開講日程一覧!H$5:H$1743)))</f>
        <v/>
      </c>
      <c r="H27" s="6" t="str">
        <f>IF($B27="","",IF(_xlfn.XLOOKUP($D27&amp;$F27,開講日程一覧!$P$5:$P$1743,開講日程一覧!I$5:I$1743)="","",_xlfn.XLOOKUP($D27&amp;$F27,開講日程一覧!$P$5:$P$1743,開講日程一覧!I$5:I$1743)))</f>
        <v/>
      </c>
      <c r="I27" s="3" t="str">
        <f>IF($B27="","",IF(_xlfn.XLOOKUP($D27&amp;$F27,開講日程一覧!$P$5:$P$1743,開講日程一覧!J$5:J$1743)="","",_xlfn.XLOOKUP($D27&amp;$F27,開講日程一覧!$P$5:$P$1743,開講日程一覧!J$5:J$1743)))</f>
        <v/>
      </c>
      <c r="J27" s="6" t="str">
        <f>IF($B27="","",IF(_xlfn.XLOOKUP($D27&amp;$F27,開講日程一覧!$P$5:$P$1743,開講日程一覧!K$5:K$1743)="","",_xlfn.XLOOKUP($D27&amp;$F27,開講日程一覧!$P$5:$P$1743,開講日程一覧!K$5:K$1743)))</f>
        <v/>
      </c>
      <c r="K27" s="7" t="str">
        <f>IF($B27="","",IF(_xlfn.XLOOKUP($D27&amp;$F27,開講日程一覧!$P$5:$P$1743,開講日程一覧!L$5:L$1743)="","",_xlfn.XLOOKUP($D27&amp;$F27,開講日程一覧!$P$5:$P$1743,開講日程一覧!L$5:L$1743)))</f>
        <v/>
      </c>
      <c r="L27" s="7" t="str">
        <f>IF($B27="","",IF(_xlfn.XLOOKUP($D27&amp;$F27,開講日程一覧!$P$5:$P$1743,開講日程一覧!M$5:M$1743)="","",_xlfn.XLOOKUP($D27&amp;$F27,開講日程一覧!$P$5:$P$1743,開講日程一覧!M$5:M$1743)))</f>
        <v/>
      </c>
    </row>
    <row r="28" spans="7:12" x14ac:dyDescent="0.85">
      <c r="G28" s="52" t="str">
        <f>IF($B28="","",IF(_xlfn.XLOOKUP($D28&amp;$F28,開講日程一覧!$P$5:$P$1743,開講日程一覧!H$5:H$1743)="","",_xlfn.XLOOKUP($D28&amp;$F28,開講日程一覧!$P$5:$P$1743,開講日程一覧!H$5:H$1743)))</f>
        <v/>
      </c>
      <c r="H28" s="6" t="str">
        <f>IF($B28="","",IF(_xlfn.XLOOKUP($D28&amp;$F28,開講日程一覧!$P$5:$P$1743,開講日程一覧!I$5:I$1743)="","",_xlfn.XLOOKUP($D28&amp;$F28,開講日程一覧!$P$5:$P$1743,開講日程一覧!I$5:I$1743)))</f>
        <v/>
      </c>
      <c r="I28" s="3" t="str">
        <f>IF($B28="","",IF(_xlfn.XLOOKUP($D28&amp;$F28,開講日程一覧!$P$5:$P$1743,開講日程一覧!J$5:J$1743)="","",_xlfn.XLOOKUP($D28&amp;$F28,開講日程一覧!$P$5:$P$1743,開講日程一覧!J$5:J$1743)))</f>
        <v/>
      </c>
      <c r="J28" s="6" t="str">
        <f>IF($B28="","",IF(_xlfn.XLOOKUP($D28&amp;$F28,開講日程一覧!$P$5:$P$1743,開講日程一覧!K$5:K$1743)="","",_xlfn.XLOOKUP($D28&amp;$F28,開講日程一覧!$P$5:$P$1743,開講日程一覧!K$5:K$1743)))</f>
        <v/>
      </c>
      <c r="K28" s="7" t="str">
        <f>IF($B28="","",IF(_xlfn.XLOOKUP($D28&amp;$F28,開講日程一覧!$P$5:$P$1743,開講日程一覧!L$5:L$1743)="","",_xlfn.XLOOKUP($D28&amp;$F28,開講日程一覧!$P$5:$P$1743,開講日程一覧!L$5:L$1743)))</f>
        <v/>
      </c>
      <c r="L28" s="7" t="str">
        <f>IF($B28="","",IF(_xlfn.XLOOKUP($D28&amp;$F28,開講日程一覧!$P$5:$P$1743,開講日程一覧!M$5:M$1743)="","",_xlfn.XLOOKUP($D28&amp;$F28,開講日程一覧!$P$5:$P$1743,開講日程一覧!M$5:M$1743)))</f>
        <v/>
      </c>
    </row>
    <row r="29" spans="7:12" x14ac:dyDescent="0.85">
      <c r="G29" s="52" t="str">
        <f>IF($B29="","",IF(_xlfn.XLOOKUP($D29&amp;$F29,開講日程一覧!$P$5:$P$1743,開講日程一覧!H$5:H$1743)="","",_xlfn.XLOOKUP($D29&amp;$F29,開講日程一覧!$P$5:$P$1743,開講日程一覧!H$5:H$1743)))</f>
        <v/>
      </c>
      <c r="H29" s="6" t="str">
        <f>IF($B29="","",IF(_xlfn.XLOOKUP($D29&amp;$F29,開講日程一覧!$P$5:$P$1743,開講日程一覧!I$5:I$1743)="","",_xlfn.XLOOKUP($D29&amp;$F29,開講日程一覧!$P$5:$P$1743,開講日程一覧!I$5:I$1743)))</f>
        <v/>
      </c>
      <c r="I29" s="3" t="str">
        <f>IF($B29="","",IF(_xlfn.XLOOKUP($D29&amp;$F29,開講日程一覧!$P$5:$P$1743,開講日程一覧!J$5:J$1743)="","",_xlfn.XLOOKUP($D29&amp;$F29,開講日程一覧!$P$5:$P$1743,開講日程一覧!J$5:J$1743)))</f>
        <v/>
      </c>
      <c r="J29" s="6" t="str">
        <f>IF($B29="","",IF(_xlfn.XLOOKUP($D29&amp;$F29,開講日程一覧!$P$5:$P$1743,開講日程一覧!K$5:K$1743)="","",_xlfn.XLOOKUP($D29&amp;$F29,開講日程一覧!$P$5:$P$1743,開講日程一覧!K$5:K$1743)))</f>
        <v/>
      </c>
      <c r="K29" s="7" t="str">
        <f>IF($B29="","",IF(_xlfn.XLOOKUP($D29&amp;$F29,開講日程一覧!$P$5:$P$1743,開講日程一覧!L$5:L$1743)="","",_xlfn.XLOOKUP($D29&amp;$F29,開講日程一覧!$P$5:$P$1743,開講日程一覧!L$5:L$1743)))</f>
        <v/>
      </c>
      <c r="L29" s="7" t="str">
        <f>IF($B29="","",IF(_xlfn.XLOOKUP($D29&amp;$F29,開講日程一覧!$P$5:$P$1743,開講日程一覧!M$5:M$1743)="","",_xlfn.XLOOKUP($D29&amp;$F29,開講日程一覧!$P$5:$P$1743,開講日程一覧!M$5:M$1743)))</f>
        <v/>
      </c>
    </row>
    <row r="30" spans="7:12" x14ac:dyDescent="0.85">
      <c r="G30" s="52" t="str">
        <f>IF($B30="","",IF(_xlfn.XLOOKUP($D30&amp;$F30,開講日程一覧!$P$5:$P$1743,開講日程一覧!H$5:H$1743)="","",_xlfn.XLOOKUP($D30&amp;$F30,開講日程一覧!$P$5:$P$1743,開講日程一覧!H$5:H$1743)))</f>
        <v/>
      </c>
      <c r="H30" s="6" t="str">
        <f>IF($B30="","",IF(_xlfn.XLOOKUP($D30&amp;$F30,開講日程一覧!$P$5:$P$1743,開講日程一覧!I$5:I$1743)="","",_xlfn.XLOOKUP($D30&amp;$F30,開講日程一覧!$P$5:$P$1743,開講日程一覧!I$5:I$1743)))</f>
        <v/>
      </c>
      <c r="I30" s="3" t="str">
        <f>IF($B30="","",IF(_xlfn.XLOOKUP($D30&amp;$F30,開講日程一覧!$P$5:$P$1743,開講日程一覧!J$5:J$1743)="","",_xlfn.XLOOKUP($D30&amp;$F30,開講日程一覧!$P$5:$P$1743,開講日程一覧!J$5:J$1743)))</f>
        <v/>
      </c>
      <c r="J30" s="6" t="str">
        <f>IF($B30="","",IF(_xlfn.XLOOKUP($D30&amp;$F30,開講日程一覧!$P$5:$P$1743,開講日程一覧!K$5:K$1743)="","",_xlfn.XLOOKUP($D30&amp;$F30,開講日程一覧!$P$5:$P$1743,開講日程一覧!K$5:K$1743)))</f>
        <v/>
      </c>
      <c r="K30" s="7" t="str">
        <f>IF($B30="","",IF(_xlfn.XLOOKUP($D30&amp;$F30,開講日程一覧!$P$5:$P$1743,開講日程一覧!L$5:L$1743)="","",_xlfn.XLOOKUP($D30&amp;$F30,開講日程一覧!$P$5:$P$1743,開講日程一覧!L$5:L$1743)))</f>
        <v/>
      </c>
      <c r="L30" s="7" t="str">
        <f>IF($B30="","",IF(_xlfn.XLOOKUP($D30&amp;$F30,開講日程一覧!$P$5:$P$1743,開講日程一覧!M$5:M$1743)="","",_xlfn.XLOOKUP($D30&amp;$F30,開講日程一覧!$P$5:$P$1743,開講日程一覧!M$5:M$1743)))</f>
        <v/>
      </c>
    </row>
    <row r="31" spans="7:12" x14ac:dyDescent="0.85">
      <c r="G31" s="52" t="str">
        <f>IF($B31="","",IF(_xlfn.XLOOKUP($D31&amp;$F31,開講日程一覧!$P$5:$P$1743,開講日程一覧!H$5:H$1743)="","",_xlfn.XLOOKUP($D31&amp;$F31,開講日程一覧!$P$5:$P$1743,開講日程一覧!H$5:H$1743)))</f>
        <v/>
      </c>
      <c r="H31" s="6" t="str">
        <f>IF($B31="","",IF(_xlfn.XLOOKUP($D31&amp;$F31,開講日程一覧!$P$5:$P$1743,開講日程一覧!I$5:I$1743)="","",_xlfn.XLOOKUP($D31&amp;$F31,開講日程一覧!$P$5:$P$1743,開講日程一覧!I$5:I$1743)))</f>
        <v/>
      </c>
      <c r="I31" s="3" t="str">
        <f>IF($B31="","",IF(_xlfn.XLOOKUP($D31&amp;$F31,開講日程一覧!$P$5:$P$1743,開講日程一覧!J$5:J$1743)="","",_xlfn.XLOOKUP($D31&amp;$F31,開講日程一覧!$P$5:$P$1743,開講日程一覧!J$5:J$1743)))</f>
        <v/>
      </c>
      <c r="J31" s="6" t="str">
        <f>IF($B31="","",IF(_xlfn.XLOOKUP($D31&amp;$F31,開講日程一覧!$P$5:$P$1743,開講日程一覧!K$5:K$1743)="","",_xlfn.XLOOKUP($D31&amp;$F31,開講日程一覧!$P$5:$P$1743,開講日程一覧!K$5:K$1743)))</f>
        <v/>
      </c>
      <c r="K31" s="7" t="str">
        <f>IF($B31="","",IF(_xlfn.XLOOKUP($D31&amp;$F31,開講日程一覧!$P$5:$P$1743,開講日程一覧!L$5:L$1743)="","",_xlfn.XLOOKUP($D31&amp;$F31,開講日程一覧!$P$5:$P$1743,開講日程一覧!L$5:L$1743)))</f>
        <v/>
      </c>
      <c r="L31" s="7" t="str">
        <f>IF($B31="","",IF(_xlfn.XLOOKUP($D31&amp;$F31,開講日程一覧!$P$5:$P$1743,開講日程一覧!M$5:M$1743)="","",_xlfn.XLOOKUP($D31&amp;$F31,開講日程一覧!$P$5:$P$1743,開講日程一覧!M$5:M$1743)))</f>
        <v/>
      </c>
    </row>
    <row r="32" spans="7:12" x14ac:dyDescent="0.85">
      <c r="G32" s="52" t="str">
        <f>IF($B32="","",IF(_xlfn.XLOOKUP($D32&amp;$F32,開講日程一覧!$P$5:$P$1743,開講日程一覧!H$5:H$1743)="","",_xlfn.XLOOKUP($D32&amp;$F32,開講日程一覧!$P$5:$P$1743,開講日程一覧!H$5:H$1743)))</f>
        <v/>
      </c>
      <c r="H32" s="6" t="str">
        <f>IF($B32="","",IF(_xlfn.XLOOKUP($D32&amp;$F32,開講日程一覧!$P$5:$P$1743,開講日程一覧!I$5:I$1743)="","",_xlfn.XLOOKUP($D32&amp;$F32,開講日程一覧!$P$5:$P$1743,開講日程一覧!I$5:I$1743)))</f>
        <v/>
      </c>
      <c r="I32" s="3" t="str">
        <f>IF($B32="","",IF(_xlfn.XLOOKUP($D32&amp;$F32,開講日程一覧!$P$5:$P$1743,開講日程一覧!J$5:J$1743)="","",_xlfn.XLOOKUP($D32&amp;$F32,開講日程一覧!$P$5:$P$1743,開講日程一覧!J$5:J$1743)))</f>
        <v/>
      </c>
      <c r="J32" s="6" t="str">
        <f>IF($B32="","",IF(_xlfn.XLOOKUP($D32&amp;$F32,開講日程一覧!$P$5:$P$1743,開講日程一覧!K$5:K$1743)="","",_xlfn.XLOOKUP($D32&amp;$F32,開講日程一覧!$P$5:$P$1743,開講日程一覧!K$5:K$1743)))</f>
        <v/>
      </c>
      <c r="K32" s="7" t="str">
        <f>IF($B32="","",IF(_xlfn.XLOOKUP($D32&amp;$F32,開講日程一覧!$P$5:$P$1743,開講日程一覧!L$5:L$1743)="","",_xlfn.XLOOKUP($D32&amp;$F32,開講日程一覧!$P$5:$P$1743,開講日程一覧!L$5:L$1743)))</f>
        <v/>
      </c>
      <c r="L32" s="7" t="str">
        <f>IF($B32="","",IF(_xlfn.XLOOKUP($D32&amp;$F32,開講日程一覧!$P$5:$P$1743,開講日程一覧!M$5:M$1743)="","",_xlfn.XLOOKUP($D32&amp;$F32,開講日程一覧!$P$5:$P$1743,開講日程一覧!M$5:M$1743)))</f>
        <v/>
      </c>
    </row>
    <row r="33" spans="7:12" x14ac:dyDescent="0.85">
      <c r="G33" s="52" t="str">
        <f>IF($B33="","",IF(_xlfn.XLOOKUP($D33&amp;$F33,開講日程一覧!$P$5:$P$1743,開講日程一覧!H$5:H$1743)="","",_xlfn.XLOOKUP($D33&amp;$F33,開講日程一覧!$P$5:$P$1743,開講日程一覧!H$5:H$1743)))</f>
        <v/>
      </c>
      <c r="H33" s="6" t="str">
        <f>IF($B33="","",IF(_xlfn.XLOOKUP($D33&amp;$F33,開講日程一覧!$P$5:$P$1743,開講日程一覧!I$5:I$1743)="","",_xlfn.XLOOKUP($D33&amp;$F33,開講日程一覧!$P$5:$P$1743,開講日程一覧!I$5:I$1743)))</f>
        <v/>
      </c>
      <c r="I33" s="3" t="str">
        <f>IF($B33="","",IF(_xlfn.XLOOKUP($D33&amp;$F33,開講日程一覧!$P$5:$P$1743,開講日程一覧!J$5:J$1743)="","",_xlfn.XLOOKUP($D33&amp;$F33,開講日程一覧!$P$5:$P$1743,開講日程一覧!J$5:J$1743)))</f>
        <v/>
      </c>
      <c r="J33" s="6" t="str">
        <f>IF($B33="","",IF(_xlfn.XLOOKUP($D33&amp;$F33,開講日程一覧!$P$5:$P$1743,開講日程一覧!K$5:K$1743)="","",_xlfn.XLOOKUP($D33&amp;$F33,開講日程一覧!$P$5:$P$1743,開講日程一覧!K$5:K$1743)))</f>
        <v/>
      </c>
      <c r="K33" s="7" t="str">
        <f>IF($B33="","",IF(_xlfn.XLOOKUP($D33&amp;$F33,開講日程一覧!$P$5:$P$1743,開講日程一覧!L$5:L$1743)="","",_xlfn.XLOOKUP($D33&amp;$F33,開講日程一覧!$P$5:$P$1743,開講日程一覧!L$5:L$1743)))</f>
        <v/>
      </c>
      <c r="L33" s="7" t="str">
        <f>IF($B33="","",IF(_xlfn.XLOOKUP($D33&amp;$F33,開講日程一覧!$P$5:$P$1743,開講日程一覧!M$5:M$1743)="","",_xlfn.XLOOKUP($D33&amp;$F33,開講日程一覧!$P$5:$P$1743,開講日程一覧!M$5:M$1743)))</f>
        <v/>
      </c>
    </row>
    <row r="34" spans="7:12" x14ac:dyDescent="0.85">
      <c r="G34" s="52" t="str">
        <f>IF($B34="","",IF(_xlfn.XLOOKUP($D34&amp;$F34,開講日程一覧!$P$5:$P$1743,開講日程一覧!H$5:H$1743)="","",_xlfn.XLOOKUP($D34&amp;$F34,開講日程一覧!$P$5:$P$1743,開講日程一覧!H$5:H$1743)))</f>
        <v/>
      </c>
      <c r="H34" s="6" t="str">
        <f>IF($B34="","",IF(_xlfn.XLOOKUP($D34&amp;$F34,開講日程一覧!$P$5:$P$1743,開講日程一覧!I$5:I$1743)="","",_xlfn.XLOOKUP($D34&amp;$F34,開講日程一覧!$P$5:$P$1743,開講日程一覧!I$5:I$1743)))</f>
        <v/>
      </c>
      <c r="I34" s="3" t="str">
        <f>IF($B34="","",IF(_xlfn.XLOOKUP($D34&amp;$F34,開講日程一覧!$P$5:$P$1743,開講日程一覧!J$5:J$1743)="","",_xlfn.XLOOKUP($D34&amp;$F34,開講日程一覧!$P$5:$P$1743,開講日程一覧!J$5:J$1743)))</f>
        <v/>
      </c>
      <c r="J34" s="6" t="str">
        <f>IF($B34="","",IF(_xlfn.XLOOKUP($D34&amp;$F34,開講日程一覧!$P$5:$P$1743,開講日程一覧!K$5:K$1743)="","",_xlfn.XLOOKUP($D34&amp;$F34,開講日程一覧!$P$5:$P$1743,開講日程一覧!K$5:K$1743)))</f>
        <v/>
      </c>
      <c r="K34" s="7" t="str">
        <f>IF($B34="","",IF(_xlfn.XLOOKUP($D34&amp;$F34,開講日程一覧!$P$5:$P$1743,開講日程一覧!L$5:L$1743)="","",_xlfn.XLOOKUP($D34&amp;$F34,開講日程一覧!$P$5:$P$1743,開講日程一覧!L$5:L$1743)))</f>
        <v/>
      </c>
      <c r="L34" s="7" t="str">
        <f>IF($B34="","",IF(_xlfn.XLOOKUP($D34&amp;$F34,開講日程一覧!$P$5:$P$1743,開講日程一覧!M$5:M$1743)="","",_xlfn.XLOOKUP($D34&amp;$F34,開講日程一覧!$P$5:$P$1743,開講日程一覧!M$5:M$1743)))</f>
        <v/>
      </c>
    </row>
    <row r="35" spans="7:12" x14ac:dyDescent="0.85">
      <c r="G35" s="52" t="str">
        <f>IF($B35="","",IF(_xlfn.XLOOKUP($D35&amp;$F35,開講日程一覧!$P$5:$P$1743,開講日程一覧!H$5:H$1743)="","",_xlfn.XLOOKUP($D35&amp;$F35,開講日程一覧!$P$5:$P$1743,開講日程一覧!H$5:H$1743)))</f>
        <v/>
      </c>
      <c r="H35" s="6" t="str">
        <f>IF($B35="","",IF(_xlfn.XLOOKUP($D35&amp;$F35,開講日程一覧!$P$5:$P$1743,開講日程一覧!I$5:I$1743)="","",_xlfn.XLOOKUP($D35&amp;$F35,開講日程一覧!$P$5:$P$1743,開講日程一覧!I$5:I$1743)))</f>
        <v/>
      </c>
      <c r="I35" s="3" t="str">
        <f>IF($B35="","",IF(_xlfn.XLOOKUP($D35&amp;$F35,開講日程一覧!$P$5:$P$1743,開講日程一覧!J$5:J$1743)="","",_xlfn.XLOOKUP($D35&amp;$F35,開講日程一覧!$P$5:$P$1743,開講日程一覧!J$5:J$1743)))</f>
        <v/>
      </c>
      <c r="J35" s="6" t="str">
        <f>IF($B35="","",IF(_xlfn.XLOOKUP($D35&amp;$F35,開講日程一覧!$P$5:$P$1743,開講日程一覧!K$5:K$1743)="","",_xlfn.XLOOKUP($D35&amp;$F35,開講日程一覧!$P$5:$P$1743,開講日程一覧!K$5:K$1743)))</f>
        <v/>
      </c>
      <c r="K35" s="7" t="str">
        <f>IF($B35="","",IF(_xlfn.XLOOKUP($D35&amp;$F35,開講日程一覧!$P$5:$P$1743,開講日程一覧!L$5:L$1743)="","",_xlfn.XLOOKUP($D35&amp;$F35,開講日程一覧!$P$5:$P$1743,開講日程一覧!L$5:L$1743)))</f>
        <v/>
      </c>
      <c r="L35" s="7" t="str">
        <f>IF($B35="","",IF(_xlfn.XLOOKUP($D35&amp;$F35,開講日程一覧!$P$5:$P$1743,開講日程一覧!M$5:M$1743)="","",_xlfn.XLOOKUP($D35&amp;$F35,開講日程一覧!$P$5:$P$1743,開講日程一覧!M$5:M$1743)))</f>
        <v/>
      </c>
    </row>
    <row r="36" spans="7:12" x14ac:dyDescent="0.85">
      <c r="G36" s="52" t="str">
        <f>IF($B36="","",IF(_xlfn.XLOOKUP($D36&amp;$F36,開講日程一覧!$P$5:$P$1743,開講日程一覧!H$5:H$1743)="","",_xlfn.XLOOKUP($D36&amp;$F36,開講日程一覧!$P$5:$P$1743,開講日程一覧!H$5:H$1743)))</f>
        <v/>
      </c>
      <c r="H36" s="6" t="str">
        <f>IF($B36="","",IF(_xlfn.XLOOKUP($D36&amp;$F36,開講日程一覧!$P$5:$P$1743,開講日程一覧!I$5:I$1743)="","",_xlfn.XLOOKUP($D36&amp;$F36,開講日程一覧!$P$5:$P$1743,開講日程一覧!I$5:I$1743)))</f>
        <v/>
      </c>
      <c r="I36" s="3" t="str">
        <f>IF($B36="","",IF(_xlfn.XLOOKUP($D36&amp;$F36,開講日程一覧!$P$5:$P$1743,開講日程一覧!J$5:J$1743)="","",_xlfn.XLOOKUP($D36&amp;$F36,開講日程一覧!$P$5:$P$1743,開講日程一覧!J$5:J$1743)))</f>
        <v/>
      </c>
      <c r="J36" s="6" t="str">
        <f>IF($B36="","",IF(_xlfn.XLOOKUP($D36&amp;$F36,開講日程一覧!$P$5:$P$1743,開講日程一覧!K$5:K$1743)="","",_xlfn.XLOOKUP($D36&amp;$F36,開講日程一覧!$P$5:$P$1743,開講日程一覧!K$5:K$1743)))</f>
        <v/>
      </c>
      <c r="K36" s="7" t="str">
        <f>IF($B36="","",IF(_xlfn.XLOOKUP($D36&amp;$F36,開講日程一覧!$P$5:$P$1743,開講日程一覧!L$5:L$1743)="","",_xlfn.XLOOKUP($D36&amp;$F36,開講日程一覧!$P$5:$P$1743,開講日程一覧!L$5:L$1743)))</f>
        <v/>
      </c>
      <c r="L36" s="7" t="str">
        <f>IF($B36="","",IF(_xlfn.XLOOKUP($D36&amp;$F36,開講日程一覧!$P$5:$P$1743,開講日程一覧!M$5:M$1743)="","",_xlfn.XLOOKUP($D36&amp;$F36,開講日程一覧!$P$5:$P$1743,開講日程一覧!M$5:M$1743)))</f>
        <v/>
      </c>
    </row>
    <row r="37" spans="7:12" x14ac:dyDescent="0.85">
      <c r="G37" s="52" t="str">
        <f>IF($B37="","",IF(_xlfn.XLOOKUP($D37&amp;$F37,開講日程一覧!$P$5:$P$1743,開講日程一覧!H$5:H$1743)="","",_xlfn.XLOOKUP($D37&amp;$F37,開講日程一覧!$P$5:$P$1743,開講日程一覧!H$5:H$1743)))</f>
        <v/>
      </c>
      <c r="H37" s="6" t="str">
        <f>IF($B37="","",IF(_xlfn.XLOOKUP($D37&amp;$F37,開講日程一覧!$P$5:$P$1743,開講日程一覧!I$5:I$1743)="","",_xlfn.XLOOKUP($D37&amp;$F37,開講日程一覧!$P$5:$P$1743,開講日程一覧!I$5:I$1743)))</f>
        <v/>
      </c>
      <c r="I37" s="3" t="str">
        <f>IF($B37="","",IF(_xlfn.XLOOKUP($D37&amp;$F37,開講日程一覧!$P$5:$P$1743,開講日程一覧!J$5:J$1743)="","",_xlfn.XLOOKUP($D37&amp;$F37,開講日程一覧!$P$5:$P$1743,開講日程一覧!J$5:J$1743)))</f>
        <v/>
      </c>
      <c r="J37" s="6" t="str">
        <f>IF($B37="","",IF(_xlfn.XLOOKUP($D37&amp;$F37,開講日程一覧!$P$5:$P$1743,開講日程一覧!K$5:K$1743)="","",_xlfn.XLOOKUP($D37&amp;$F37,開講日程一覧!$P$5:$P$1743,開講日程一覧!K$5:K$1743)))</f>
        <v/>
      </c>
      <c r="K37" s="7" t="str">
        <f>IF($B37="","",IF(_xlfn.XLOOKUP($D37&amp;$F37,開講日程一覧!$P$5:$P$1743,開講日程一覧!L$5:L$1743)="","",_xlfn.XLOOKUP($D37&amp;$F37,開講日程一覧!$P$5:$P$1743,開講日程一覧!L$5:L$1743)))</f>
        <v/>
      </c>
      <c r="L37" s="7" t="str">
        <f>IF($B37="","",IF(_xlfn.XLOOKUP($D37&amp;$F37,開講日程一覧!$P$5:$P$1743,開講日程一覧!M$5:M$1743)="","",_xlfn.XLOOKUP($D37&amp;$F37,開講日程一覧!$P$5:$P$1743,開講日程一覧!M$5:M$1743)))</f>
        <v/>
      </c>
    </row>
    <row r="38" spans="7:12" x14ac:dyDescent="0.85">
      <c r="G38" s="52" t="str">
        <f>IF($B38="","",IF(_xlfn.XLOOKUP($D38&amp;$F38,開講日程一覧!$P$5:$P$1743,開講日程一覧!H$5:H$1743)="","",_xlfn.XLOOKUP($D38&amp;$F38,開講日程一覧!$P$5:$P$1743,開講日程一覧!H$5:H$1743)))</f>
        <v/>
      </c>
      <c r="H38" s="6" t="str">
        <f>IF($B38="","",IF(_xlfn.XLOOKUP($D38&amp;$F38,開講日程一覧!$P$5:$P$1743,開講日程一覧!I$5:I$1743)="","",_xlfn.XLOOKUP($D38&amp;$F38,開講日程一覧!$P$5:$P$1743,開講日程一覧!I$5:I$1743)))</f>
        <v/>
      </c>
      <c r="I38" s="3" t="str">
        <f>IF($B38="","",IF(_xlfn.XLOOKUP($D38&amp;$F38,開講日程一覧!$P$5:$P$1743,開講日程一覧!J$5:J$1743)="","",_xlfn.XLOOKUP($D38&amp;$F38,開講日程一覧!$P$5:$P$1743,開講日程一覧!J$5:J$1743)))</f>
        <v/>
      </c>
      <c r="J38" s="6" t="str">
        <f>IF($B38="","",IF(_xlfn.XLOOKUP($D38&amp;$F38,開講日程一覧!$P$5:$P$1743,開講日程一覧!K$5:K$1743)="","",_xlfn.XLOOKUP($D38&amp;$F38,開講日程一覧!$P$5:$P$1743,開講日程一覧!K$5:K$1743)))</f>
        <v/>
      </c>
      <c r="K38" s="7" t="str">
        <f>IF($B38="","",IF(_xlfn.XLOOKUP($D38&amp;$F38,開講日程一覧!$P$5:$P$1743,開講日程一覧!L$5:L$1743)="","",_xlfn.XLOOKUP($D38&amp;$F38,開講日程一覧!$P$5:$P$1743,開講日程一覧!L$5:L$1743)))</f>
        <v/>
      </c>
      <c r="L38" s="7" t="str">
        <f>IF($B38="","",IF(_xlfn.XLOOKUP($D38&amp;$F38,開講日程一覧!$P$5:$P$1743,開講日程一覧!M$5:M$1743)="","",_xlfn.XLOOKUP($D38&amp;$F38,開講日程一覧!$P$5:$P$1743,開講日程一覧!M$5:M$1743)))</f>
        <v/>
      </c>
    </row>
    <row r="39" spans="7:12" x14ac:dyDescent="0.85">
      <c r="G39" s="52" t="str">
        <f>IF($B39="","",IF(_xlfn.XLOOKUP($D39&amp;$F39,開講日程一覧!$P$5:$P$1743,開講日程一覧!H$5:H$1743)="","",_xlfn.XLOOKUP($D39&amp;$F39,開講日程一覧!$P$5:$P$1743,開講日程一覧!H$5:H$1743)))</f>
        <v/>
      </c>
      <c r="H39" s="6" t="str">
        <f>IF($B39="","",IF(_xlfn.XLOOKUP($D39&amp;$F39,開講日程一覧!$P$5:$P$1743,開講日程一覧!I$5:I$1743)="","",_xlfn.XLOOKUP($D39&amp;$F39,開講日程一覧!$P$5:$P$1743,開講日程一覧!I$5:I$1743)))</f>
        <v/>
      </c>
      <c r="I39" s="3" t="str">
        <f>IF($B39="","",IF(_xlfn.XLOOKUP($D39&amp;$F39,開講日程一覧!$P$5:$P$1743,開講日程一覧!J$5:J$1743)="","",_xlfn.XLOOKUP($D39&amp;$F39,開講日程一覧!$P$5:$P$1743,開講日程一覧!J$5:J$1743)))</f>
        <v/>
      </c>
      <c r="J39" s="6" t="str">
        <f>IF($B39="","",IF(_xlfn.XLOOKUP($D39&amp;$F39,開講日程一覧!$P$5:$P$1743,開講日程一覧!K$5:K$1743)="","",_xlfn.XLOOKUP($D39&amp;$F39,開講日程一覧!$P$5:$P$1743,開講日程一覧!K$5:K$1743)))</f>
        <v/>
      </c>
      <c r="K39" s="7" t="str">
        <f>IF($B39="","",IF(_xlfn.XLOOKUP($D39&amp;$F39,開講日程一覧!$P$5:$P$1743,開講日程一覧!L$5:L$1743)="","",_xlfn.XLOOKUP($D39&amp;$F39,開講日程一覧!$P$5:$P$1743,開講日程一覧!L$5:L$1743)))</f>
        <v/>
      </c>
      <c r="L39" s="7" t="str">
        <f>IF($B39="","",IF(_xlfn.XLOOKUP($D39&amp;$F39,開講日程一覧!$P$5:$P$1743,開講日程一覧!M$5:M$1743)="","",_xlfn.XLOOKUP($D39&amp;$F39,開講日程一覧!$P$5:$P$1743,開講日程一覧!M$5:M$1743)))</f>
        <v/>
      </c>
    </row>
    <row r="40" spans="7:12" x14ac:dyDescent="0.85">
      <c r="G40" s="52" t="str">
        <f>IF($B40="","",IF(_xlfn.XLOOKUP($D40&amp;$F40,開講日程一覧!$P$5:$P$1743,開講日程一覧!H$5:H$1743)="","",_xlfn.XLOOKUP($D40&amp;$F40,開講日程一覧!$P$5:$P$1743,開講日程一覧!H$5:H$1743)))</f>
        <v/>
      </c>
      <c r="H40" s="6" t="str">
        <f>IF($B40="","",IF(_xlfn.XLOOKUP($D40&amp;$F40,開講日程一覧!$P$5:$P$1743,開講日程一覧!I$5:I$1743)="","",_xlfn.XLOOKUP($D40&amp;$F40,開講日程一覧!$P$5:$P$1743,開講日程一覧!I$5:I$1743)))</f>
        <v/>
      </c>
      <c r="I40" s="3" t="str">
        <f>IF($B40="","",IF(_xlfn.XLOOKUP($D40&amp;$F40,開講日程一覧!$P$5:$P$1743,開講日程一覧!J$5:J$1743)="","",_xlfn.XLOOKUP($D40&amp;$F40,開講日程一覧!$P$5:$P$1743,開講日程一覧!J$5:J$1743)))</f>
        <v/>
      </c>
      <c r="J40" s="6" t="str">
        <f>IF($B40="","",IF(_xlfn.XLOOKUP($D40&amp;$F40,開講日程一覧!$P$5:$P$1743,開講日程一覧!K$5:K$1743)="","",_xlfn.XLOOKUP($D40&amp;$F40,開講日程一覧!$P$5:$P$1743,開講日程一覧!K$5:K$1743)))</f>
        <v/>
      </c>
      <c r="K40" s="7" t="str">
        <f>IF($B40="","",IF(_xlfn.XLOOKUP($D40&amp;$F40,開講日程一覧!$P$5:$P$1743,開講日程一覧!L$5:L$1743)="","",_xlfn.XLOOKUP($D40&amp;$F40,開講日程一覧!$P$5:$P$1743,開講日程一覧!L$5:L$1743)))</f>
        <v/>
      </c>
      <c r="L40" s="7" t="str">
        <f>IF($B40="","",IF(_xlfn.XLOOKUP($D40&amp;$F40,開講日程一覧!$P$5:$P$1743,開講日程一覧!M$5:M$1743)="","",_xlfn.XLOOKUP($D40&amp;$F40,開講日程一覧!$P$5:$P$1743,開講日程一覧!M$5:M$1743)))</f>
        <v/>
      </c>
    </row>
    <row r="41" spans="7:12" x14ac:dyDescent="0.85">
      <c r="G41" s="52" t="str">
        <f>IF($B41="","",IF(_xlfn.XLOOKUP($D41&amp;$F41,開講日程一覧!$P$5:$P$1743,開講日程一覧!H$5:H$1743)="","",_xlfn.XLOOKUP($D41&amp;$F41,開講日程一覧!$P$5:$P$1743,開講日程一覧!H$5:H$1743)))</f>
        <v/>
      </c>
      <c r="H41" s="6" t="str">
        <f>IF($B41="","",IF(_xlfn.XLOOKUP($D41&amp;$F41,開講日程一覧!$P$5:$P$1743,開講日程一覧!I$5:I$1743)="","",_xlfn.XLOOKUP($D41&amp;$F41,開講日程一覧!$P$5:$P$1743,開講日程一覧!I$5:I$1743)))</f>
        <v/>
      </c>
      <c r="I41" s="3" t="str">
        <f>IF($B41="","",IF(_xlfn.XLOOKUP($D41&amp;$F41,開講日程一覧!$P$5:$P$1743,開講日程一覧!J$5:J$1743)="","",_xlfn.XLOOKUP($D41&amp;$F41,開講日程一覧!$P$5:$P$1743,開講日程一覧!J$5:J$1743)))</f>
        <v/>
      </c>
      <c r="J41" s="6" t="str">
        <f>IF($B41="","",IF(_xlfn.XLOOKUP($D41&amp;$F41,開講日程一覧!$P$5:$P$1743,開講日程一覧!K$5:K$1743)="","",_xlfn.XLOOKUP($D41&amp;$F41,開講日程一覧!$P$5:$P$1743,開講日程一覧!K$5:K$1743)))</f>
        <v/>
      </c>
      <c r="K41" s="7" t="str">
        <f>IF($B41="","",IF(_xlfn.XLOOKUP($D41&amp;$F41,開講日程一覧!$P$5:$P$1743,開講日程一覧!L$5:L$1743)="","",_xlfn.XLOOKUP($D41&amp;$F41,開講日程一覧!$P$5:$P$1743,開講日程一覧!L$5:L$1743)))</f>
        <v/>
      </c>
      <c r="L41" s="7" t="str">
        <f>IF($B41="","",IF(_xlfn.XLOOKUP($D41&amp;$F41,開講日程一覧!$P$5:$P$1743,開講日程一覧!M$5:M$1743)="","",_xlfn.XLOOKUP($D41&amp;$F41,開講日程一覧!$P$5:$P$1743,開講日程一覧!M$5:M$1743)))</f>
        <v/>
      </c>
    </row>
    <row r="42" spans="7:12" x14ac:dyDescent="0.85">
      <c r="G42" s="52" t="str">
        <f>IF($B42="","",IF(_xlfn.XLOOKUP($D42&amp;$F42,開講日程一覧!$P$5:$P$1743,開講日程一覧!H$5:H$1743)="","",_xlfn.XLOOKUP($D42&amp;$F42,開講日程一覧!$P$5:$P$1743,開講日程一覧!H$5:H$1743)))</f>
        <v/>
      </c>
      <c r="H42" s="6" t="str">
        <f>IF($B42="","",IF(_xlfn.XLOOKUP($D42&amp;$F42,開講日程一覧!$P$5:$P$1743,開講日程一覧!I$5:I$1743)="","",_xlfn.XLOOKUP($D42&amp;$F42,開講日程一覧!$P$5:$P$1743,開講日程一覧!I$5:I$1743)))</f>
        <v/>
      </c>
      <c r="I42" s="3" t="str">
        <f>IF($B42="","",IF(_xlfn.XLOOKUP($D42&amp;$F42,開講日程一覧!$P$5:$P$1743,開講日程一覧!J$5:J$1743)="","",_xlfn.XLOOKUP($D42&amp;$F42,開講日程一覧!$P$5:$P$1743,開講日程一覧!J$5:J$1743)))</f>
        <v/>
      </c>
      <c r="J42" s="6" t="str">
        <f>IF($B42="","",IF(_xlfn.XLOOKUP($D42&amp;$F42,開講日程一覧!$P$5:$P$1743,開講日程一覧!K$5:K$1743)="","",_xlfn.XLOOKUP($D42&amp;$F42,開講日程一覧!$P$5:$P$1743,開講日程一覧!K$5:K$1743)))</f>
        <v/>
      </c>
      <c r="K42" s="7" t="str">
        <f>IF($B42="","",IF(_xlfn.XLOOKUP($D42&amp;$F42,開講日程一覧!$P$5:$P$1743,開講日程一覧!L$5:L$1743)="","",_xlfn.XLOOKUP($D42&amp;$F42,開講日程一覧!$P$5:$P$1743,開講日程一覧!L$5:L$1743)))</f>
        <v/>
      </c>
      <c r="L42" s="7" t="str">
        <f>IF($B42="","",IF(_xlfn.XLOOKUP($D42&amp;$F42,開講日程一覧!$P$5:$P$1743,開講日程一覧!M$5:M$1743)="","",_xlfn.XLOOKUP($D42&amp;$F42,開講日程一覧!$P$5:$P$1743,開講日程一覧!M$5:M$1743)))</f>
        <v/>
      </c>
    </row>
    <row r="43" spans="7:12" x14ac:dyDescent="0.85">
      <c r="G43" s="52" t="str">
        <f>IF($B43="","",IF(_xlfn.XLOOKUP($D43&amp;$F43,開講日程一覧!$P$5:$P$1743,開講日程一覧!H$5:H$1743)="","",_xlfn.XLOOKUP($D43&amp;$F43,開講日程一覧!$P$5:$P$1743,開講日程一覧!H$5:H$1743)))</f>
        <v/>
      </c>
      <c r="H43" s="6" t="str">
        <f>IF($B43="","",IF(_xlfn.XLOOKUP($D43&amp;$F43,開講日程一覧!$P$5:$P$1743,開講日程一覧!I$5:I$1743)="","",_xlfn.XLOOKUP($D43&amp;$F43,開講日程一覧!$P$5:$P$1743,開講日程一覧!I$5:I$1743)))</f>
        <v/>
      </c>
      <c r="I43" s="3" t="str">
        <f>IF($B43="","",IF(_xlfn.XLOOKUP($D43&amp;$F43,開講日程一覧!$P$5:$P$1743,開講日程一覧!J$5:J$1743)="","",_xlfn.XLOOKUP($D43&amp;$F43,開講日程一覧!$P$5:$P$1743,開講日程一覧!J$5:J$1743)))</f>
        <v/>
      </c>
      <c r="J43" s="6" t="str">
        <f>IF($B43="","",IF(_xlfn.XLOOKUP($D43&amp;$F43,開講日程一覧!$P$5:$P$1743,開講日程一覧!K$5:K$1743)="","",_xlfn.XLOOKUP($D43&amp;$F43,開講日程一覧!$P$5:$P$1743,開講日程一覧!K$5:K$1743)))</f>
        <v/>
      </c>
      <c r="K43" s="7" t="str">
        <f>IF($B43="","",IF(_xlfn.XLOOKUP($D43&amp;$F43,開講日程一覧!$P$5:$P$1743,開講日程一覧!L$5:L$1743)="","",_xlfn.XLOOKUP($D43&amp;$F43,開講日程一覧!$P$5:$P$1743,開講日程一覧!L$5:L$1743)))</f>
        <v/>
      </c>
      <c r="L43" s="7" t="str">
        <f>IF($B43="","",IF(_xlfn.XLOOKUP($D43&amp;$F43,開講日程一覧!$P$5:$P$1743,開講日程一覧!M$5:M$1743)="","",_xlfn.XLOOKUP($D43&amp;$F43,開講日程一覧!$P$5:$P$1743,開講日程一覧!M$5:M$1743)))</f>
        <v/>
      </c>
    </row>
    <row r="44" spans="7:12" x14ac:dyDescent="0.85">
      <c r="G44" s="52" t="str">
        <f>IF($B44="","",IF(_xlfn.XLOOKUP($D44&amp;$F44,開講日程一覧!$P$5:$P$1743,開講日程一覧!H$5:H$1743)="","",_xlfn.XLOOKUP($D44&amp;$F44,開講日程一覧!$P$5:$P$1743,開講日程一覧!H$5:H$1743)))</f>
        <v/>
      </c>
      <c r="H44" s="6" t="str">
        <f>IF($B44="","",IF(_xlfn.XLOOKUP($D44&amp;$F44,開講日程一覧!$P$5:$P$1743,開講日程一覧!I$5:I$1743)="","",_xlfn.XLOOKUP($D44&amp;$F44,開講日程一覧!$P$5:$P$1743,開講日程一覧!I$5:I$1743)))</f>
        <v/>
      </c>
      <c r="I44" s="3" t="str">
        <f>IF($B44="","",IF(_xlfn.XLOOKUP($D44&amp;$F44,開講日程一覧!$P$5:$P$1743,開講日程一覧!J$5:J$1743)="","",_xlfn.XLOOKUP($D44&amp;$F44,開講日程一覧!$P$5:$P$1743,開講日程一覧!J$5:J$1743)))</f>
        <v/>
      </c>
      <c r="J44" s="6" t="str">
        <f>IF($B44="","",IF(_xlfn.XLOOKUP($D44&amp;$F44,開講日程一覧!$P$5:$P$1743,開講日程一覧!K$5:K$1743)="","",_xlfn.XLOOKUP($D44&amp;$F44,開講日程一覧!$P$5:$P$1743,開講日程一覧!K$5:K$1743)))</f>
        <v/>
      </c>
      <c r="K44" s="7" t="str">
        <f>IF($B44="","",IF(_xlfn.XLOOKUP($D44&amp;$F44,開講日程一覧!$P$5:$P$1743,開講日程一覧!L$5:L$1743)="","",_xlfn.XLOOKUP($D44&amp;$F44,開講日程一覧!$P$5:$P$1743,開講日程一覧!L$5:L$1743)))</f>
        <v/>
      </c>
      <c r="L44" s="7" t="str">
        <f>IF($B44="","",IF(_xlfn.XLOOKUP($D44&amp;$F44,開講日程一覧!$P$5:$P$1743,開講日程一覧!M$5:M$1743)="","",_xlfn.XLOOKUP($D44&amp;$F44,開講日程一覧!$P$5:$P$1743,開講日程一覧!M$5:M$1743)))</f>
        <v/>
      </c>
    </row>
    <row r="45" spans="7:12" x14ac:dyDescent="0.85">
      <c r="G45" s="52" t="str">
        <f>IF($B45="","",IF(_xlfn.XLOOKUP($D45&amp;$F45,開講日程一覧!$P$5:$P$1743,開講日程一覧!H$5:H$1743)="","",_xlfn.XLOOKUP($D45&amp;$F45,開講日程一覧!$P$5:$P$1743,開講日程一覧!H$5:H$1743)))</f>
        <v/>
      </c>
      <c r="H45" s="6" t="str">
        <f>IF($B45="","",IF(_xlfn.XLOOKUP($D45&amp;$F45,開講日程一覧!$P$5:$P$1743,開講日程一覧!I$5:I$1743)="","",_xlfn.XLOOKUP($D45&amp;$F45,開講日程一覧!$P$5:$P$1743,開講日程一覧!I$5:I$1743)))</f>
        <v/>
      </c>
      <c r="I45" s="3" t="str">
        <f>IF($B45="","",IF(_xlfn.XLOOKUP($D45&amp;$F45,開講日程一覧!$P$5:$P$1743,開講日程一覧!J$5:J$1743)="","",_xlfn.XLOOKUP($D45&amp;$F45,開講日程一覧!$P$5:$P$1743,開講日程一覧!J$5:J$1743)))</f>
        <v/>
      </c>
      <c r="J45" s="6" t="str">
        <f>IF($B45="","",IF(_xlfn.XLOOKUP($D45&amp;$F45,開講日程一覧!$P$5:$P$1743,開講日程一覧!K$5:K$1743)="","",_xlfn.XLOOKUP($D45&amp;$F45,開講日程一覧!$P$5:$P$1743,開講日程一覧!K$5:K$1743)))</f>
        <v/>
      </c>
      <c r="K45" s="7" t="str">
        <f>IF($B45="","",IF(_xlfn.XLOOKUP($D45&amp;$F45,開講日程一覧!$P$5:$P$1743,開講日程一覧!L$5:L$1743)="","",_xlfn.XLOOKUP($D45&amp;$F45,開講日程一覧!$P$5:$P$1743,開講日程一覧!L$5:L$1743)))</f>
        <v/>
      </c>
      <c r="L45" s="7" t="str">
        <f>IF($B45="","",IF(_xlfn.XLOOKUP($D45&amp;$F45,開講日程一覧!$P$5:$P$1743,開講日程一覧!M$5:M$1743)="","",_xlfn.XLOOKUP($D45&amp;$F45,開講日程一覧!$P$5:$P$1743,開講日程一覧!M$5:M$1743)))</f>
        <v/>
      </c>
    </row>
    <row r="46" spans="7:12" x14ac:dyDescent="0.85">
      <c r="G46" s="52" t="str">
        <f>IF($B46="","",IF(_xlfn.XLOOKUP($D46&amp;$F46,開講日程一覧!$P$5:$P$1743,開講日程一覧!H$5:H$1743)="","",_xlfn.XLOOKUP($D46&amp;$F46,開講日程一覧!$P$5:$P$1743,開講日程一覧!H$5:H$1743)))</f>
        <v/>
      </c>
      <c r="H46" s="6" t="str">
        <f>IF($B46="","",IF(_xlfn.XLOOKUP($D46&amp;$F46,開講日程一覧!$P$5:$P$1743,開講日程一覧!I$5:I$1743)="","",_xlfn.XLOOKUP($D46&amp;$F46,開講日程一覧!$P$5:$P$1743,開講日程一覧!I$5:I$1743)))</f>
        <v/>
      </c>
      <c r="I46" s="3" t="str">
        <f>IF($B46="","",IF(_xlfn.XLOOKUP($D46&amp;$F46,開講日程一覧!$P$5:$P$1743,開講日程一覧!J$5:J$1743)="","",_xlfn.XLOOKUP($D46&amp;$F46,開講日程一覧!$P$5:$P$1743,開講日程一覧!J$5:J$1743)))</f>
        <v/>
      </c>
      <c r="J46" s="6" t="str">
        <f>IF($B46="","",IF(_xlfn.XLOOKUP($D46&amp;$F46,開講日程一覧!$P$5:$P$1743,開講日程一覧!K$5:K$1743)="","",_xlfn.XLOOKUP($D46&amp;$F46,開講日程一覧!$P$5:$P$1743,開講日程一覧!K$5:K$1743)))</f>
        <v/>
      </c>
      <c r="K46" s="7" t="str">
        <f>IF($B46="","",IF(_xlfn.XLOOKUP($D46&amp;$F46,開講日程一覧!$P$5:$P$1743,開講日程一覧!L$5:L$1743)="","",_xlfn.XLOOKUP($D46&amp;$F46,開講日程一覧!$P$5:$P$1743,開講日程一覧!L$5:L$1743)))</f>
        <v/>
      </c>
      <c r="L46" s="7" t="str">
        <f>IF($B46="","",IF(_xlfn.XLOOKUP($D46&amp;$F46,開講日程一覧!$P$5:$P$1743,開講日程一覧!M$5:M$1743)="","",_xlfn.XLOOKUP($D46&amp;$F46,開講日程一覧!$P$5:$P$1743,開講日程一覧!M$5:M$1743)))</f>
        <v/>
      </c>
    </row>
    <row r="47" spans="7:12" x14ac:dyDescent="0.85">
      <c r="G47" s="52" t="str">
        <f>IF($B47="","",IF(_xlfn.XLOOKUP($D47&amp;$F47,開講日程一覧!$P$5:$P$1743,開講日程一覧!H$5:H$1743)="","",_xlfn.XLOOKUP($D47&amp;$F47,開講日程一覧!$P$5:$P$1743,開講日程一覧!H$5:H$1743)))</f>
        <v/>
      </c>
      <c r="H47" s="6" t="str">
        <f>IF($B47="","",IF(_xlfn.XLOOKUP($D47&amp;$F47,開講日程一覧!$P$5:$P$1743,開講日程一覧!I$5:I$1743)="","",_xlfn.XLOOKUP($D47&amp;$F47,開講日程一覧!$P$5:$P$1743,開講日程一覧!I$5:I$1743)))</f>
        <v/>
      </c>
      <c r="I47" s="3" t="str">
        <f>IF($B47="","",IF(_xlfn.XLOOKUP($D47&amp;$F47,開講日程一覧!$P$5:$P$1743,開講日程一覧!J$5:J$1743)="","",_xlfn.XLOOKUP($D47&amp;$F47,開講日程一覧!$P$5:$P$1743,開講日程一覧!J$5:J$1743)))</f>
        <v/>
      </c>
      <c r="J47" s="6" t="str">
        <f>IF($B47="","",IF(_xlfn.XLOOKUP($D47&amp;$F47,開講日程一覧!$P$5:$P$1743,開講日程一覧!K$5:K$1743)="","",_xlfn.XLOOKUP($D47&amp;$F47,開講日程一覧!$P$5:$P$1743,開講日程一覧!K$5:K$1743)))</f>
        <v/>
      </c>
      <c r="K47" s="7" t="str">
        <f>IF($B47="","",IF(_xlfn.XLOOKUP($D47&amp;$F47,開講日程一覧!$P$5:$P$1743,開講日程一覧!L$5:L$1743)="","",_xlfn.XLOOKUP($D47&amp;$F47,開講日程一覧!$P$5:$P$1743,開講日程一覧!L$5:L$1743)))</f>
        <v/>
      </c>
      <c r="L47" s="7" t="str">
        <f>IF($B47="","",IF(_xlfn.XLOOKUP($D47&amp;$F47,開講日程一覧!$P$5:$P$1743,開講日程一覧!M$5:M$1743)="","",_xlfn.XLOOKUP($D47&amp;$F47,開講日程一覧!$P$5:$P$1743,開講日程一覧!M$5:M$1743)))</f>
        <v/>
      </c>
    </row>
    <row r="48" spans="7:12" x14ac:dyDescent="0.85">
      <c r="G48" s="52" t="str">
        <f>IF($B48="","",IF(_xlfn.XLOOKUP($D48&amp;$F48,開講日程一覧!$P$5:$P$1743,開講日程一覧!H$5:H$1743)="","",_xlfn.XLOOKUP($D48&amp;$F48,開講日程一覧!$P$5:$P$1743,開講日程一覧!H$5:H$1743)))</f>
        <v/>
      </c>
      <c r="H48" s="6" t="str">
        <f>IF($B48="","",IF(_xlfn.XLOOKUP($D48&amp;$F48,開講日程一覧!$P$5:$P$1743,開講日程一覧!I$5:I$1743)="","",_xlfn.XLOOKUP($D48&amp;$F48,開講日程一覧!$P$5:$P$1743,開講日程一覧!I$5:I$1743)))</f>
        <v/>
      </c>
      <c r="I48" s="3" t="str">
        <f>IF($B48="","",IF(_xlfn.XLOOKUP($D48&amp;$F48,開講日程一覧!$P$5:$P$1743,開講日程一覧!J$5:J$1743)="","",_xlfn.XLOOKUP($D48&amp;$F48,開講日程一覧!$P$5:$P$1743,開講日程一覧!J$5:J$1743)))</f>
        <v/>
      </c>
      <c r="J48" s="6" t="str">
        <f>IF($B48="","",IF(_xlfn.XLOOKUP($D48&amp;$F48,開講日程一覧!$P$5:$P$1743,開講日程一覧!K$5:K$1743)="","",_xlfn.XLOOKUP($D48&amp;$F48,開講日程一覧!$P$5:$P$1743,開講日程一覧!K$5:K$1743)))</f>
        <v/>
      </c>
      <c r="K48" s="7" t="str">
        <f>IF($B48="","",IF(_xlfn.XLOOKUP($D48&amp;$F48,開講日程一覧!$P$5:$P$1743,開講日程一覧!L$5:L$1743)="","",_xlfn.XLOOKUP($D48&amp;$F48,開講日程一覧!$P$5:$P$1743,開講日程一覧!L$5:L$1743)))</f>
        <v/>
      </c>
      <c r="L48" s="7" t="str">
        <f>IF($B48="","",IF(_xlfn.XLOOKUP($D48&amp;$F48,開講日程一覧!$P$5:$P$1743,開講日程一覧!M$5:M$1743)="","",_xlfn.XLOOKUP($D48&amp;$F48,開講日程一覧!$P$5:$P$1743,開講日程一覧!M$5:M$1743)))</f>
        <v/>
      </c>
    </row>
    <row r="49" spans="7:12" x14ac:dyDescent="0.85">
      <c r="G49" s="52" t="str">
        <f>IF($B49="","",IF(_xlfn.XLOOKUP($D49&amp;$F49,開講日程一覧!$P$5:$P$1743,開講日程一覧!H$5:H$1743)="","",_xlfn.XLOOKUP($D49&amp;$F49,開講日程一覧!$P$5:$P$1743,開講日程一覧!H$5:H$1743)))</f>
        <v/>
      </c>
      <c r="H49" s="6" t="str">
        <f>IF($B49="","",IF(_xlfn.XLOOKUP($D49&amp;$F49,開講日程一覧!$P$5:$P$1743,開講日程一覧!I$5:I$1743)="","",_xlfn.XLOOKUP($D49&amp;$F49,開講日程一覧!$P$5:$P$1743,開講日程一覧!I$5:I$1743)))</f>
        <v/>
      </c>
      <c r="I49" s="3" t="str">
        <f>IF($B49="","",IF(_xlfn.XLOOKUP($D49&amp;$F49,開講日程一覧!$P$5:$P$1743,開講日程一覧!J$5:J$1743)="","",_xlfn.XLOOKUP($D49&amp;$F49,開講日程一覧!$P$5:$P$1743,開講日程一覧!J$5:J$1743)))</f>
        <v/>
      </c>
      <c r="J49" s="6" t="str">
        <f>IF($B49="","",IF(_xlfn.XLOOKUP($D49&amp;$F49,開講日程一覧!$P$5:$P$1743,開講日程一覧!K$5:K$1743)="","",_xlfn.XLOOKUP($D49&amp;$F49,開講日程一覧!$P$5:$P$1743,開講日程一覧!K$5:K$1743)))</f>
        <v/>
      </c>
      <c r="K49" s="7" t="str">
        <f>IF($B49="","",IF(_xlfn.XLOOKUP($D49&amp;$F49,開講日程一覧!$P$5:$P$1743,開講日程一覧!L$5:L$1743)="","",_xlfn.XLOOKUP($D49&amp;$F49,開講日程一覧!$P$5:$P$1743,開講日程一覧!L$5:L$1743)))</f>
        <v/>
      </c>
      <c r="L49" s="7" t="str">
        <f>IF($B49="","",IF(_xlfn.XLOOKUP($D49&amp;$F49,開講日程一覧!$P$5:$P$1743,開講日程一覧!M$5:M$1743)="","",_xlfn.XLOOKUP($D49&amp;$F49,開講日程一覧!$P$5:$P$1743,開講日程一覧!M$5:M$1743)))</f>
        <v/>
      </c>
    </row>
    <row r="50" spans="7:12" x14ac:dyDescent="0.85">
      <c r="G50" s="52" t="str">
        <f>IF($B50="","",IF(_xlfn.XLOOKUP($D50&amp;$F50,開講日程一覧!$P$5:$P$1743,開講日程一覧!H$5:H$1743)="","",_xlfn.XLOOKUP($D50&amp;$F50,開講日程一覧!$P$5:$P$1743,開講日程一覧!H$5:H$1743)))</f>
        <v/>
      </c>
      <c r="H50" s="6" t="str">
        <f>IF($B50="","",IF(_xlfn.XLOOKUP($D50&amp;$F50,開講日程一覧!$P$5:$P$1743,開講日程一覧!I$5:I$1743)="","",_xlfn.XLOOKUP($D50&amp;$F50,開講日程一覧!$P$5:$P$1743,開講日程一覧!I$5:I$1743)))</f>
        <v/>
      </c>
      <c r="I50" s="3" t="str">
        <f>IF($B50="","",IF(_xlfn.XLOOKUP($D50&amp;$F50,開講日程一覧!$P$5:$P$1743,開講日程一覧!J$5:J$1743)="","",_xlfn.XLOOKUP($D50&amp;$F50,開講日程一覧!$P$5:$P$1743,開講日程一覧!J$5:J$1743)))</f>
        <v/>
      </c>
      <c r="J50" s="6" t="str">
        <f>IF($B50="","",IF(_xlfn.XLOOKUP($D50&amp;$F50,開講日程一覧!$P$5:$P$1743,開講日程一覧!K$5:K$1743)="","",_xlfn.XLOOKUP($D50&amp;$F50,開講日程一覧!$P$5:$P$1743,開講日程一覧!K$5:K$1743)))</f>
        <v/>
      </c>
      <c r="K50" s="7" t="str">
        <f>IF($B50="","",IF(_xlfn.XLOOKUP($D50&amp;$F50,開講日程一覧!$P$5:$P$1743,開講日程一覧!L$5:L$1743)="","",_xlfn.XLOOKUP($D50&amp;$F50,開講日程一覧!$P$5:$P$1743,開講日程一覧!L$5:L$1743)))</f>
        <v/>
      </c>
      <c r="L50" s="7" t="str">
        <f>IF($B50="","",IF(_xlfn.XLOOKUP($D50&amp;$F50,開講日程一覧!$P$5:$P$1743,開講日程一覧!M$5:M$1743)="","",_xlfn.XLOOKUP($D50&amp;$F50,開講日程一覧!$P$5:$P$1743,開講日程一覧!M$5:M$1743)))</f>
        <v/>
      </c>
    </row>
    <row r="51" spans="7:12" x14ac:dyDescent="0.85">
      <c r="G51" s="52" t="str">
        <f>IF($B51="","",IF(_xlfn.XLOOKUP($D51&amp;$F51,開講日程一覧!$P$5:$P$1743,開講日程一覧!H$5:H$1743)="","",_xlfn.XLOOKUP($D51&amp;$F51,開講日程一覧!$P$5:$P$1743,開講日程一覧!H$5:H$1743)))</f>
        <v/>
      </c>
      <c r="H51" s="6" t="str">
        <f>IF($B51="","",IF(_xlfn.XLOOKUP($D51&amp;$F51,開講日程一覧!$P$5:$P$1743,開講日程一覧!I$5:I$1743)="","",_xlfn.XLOOKUP($D51&amp;$F51,開講日程一覧!$P$5:$P$1743,開講日程一覧!I$5:I$1743)))</f>
        <v/>
      </c>
      <c r="I51" s="3" t="str">
        <f>IF($B51="","",IF(_xlfn.XLOOKUP($D51&amp;$F51,開講日程一覧!$P$5:$P$1743,開講日程一覧!J$5:J$1743)="","",_xlfn.XLOOKUP($D51&amp;$F51,開講日程一覧!$P$5:$P$1743,開講日程一覧!J$5:J$1743)))</f>
        <v/>
      </c>
      <c r="J51" s="6" t="str">
        <f>IF($B51="","",IF(_xlfn.XLOOKUP($D51&amp;$F51,開講日程一覧!$P$5:$P$1743,開講日程一覧!K$5:K$1743)="","",_xlfn.XLOOKUP($D51&amp;$F51,開講日程一覧!$P$5:$P$1743,開講日程一覧!K$5:K$1743)))</f>
        <v/>
      </c>
      <c r="K51" s="7" t="str">
        <f>IF($B51="","",IF(_xlfn.XLOOKUP($D51&amp;$F51,開講日程一覧!$P$5:$P$1743,開講日程一覧!L$5:L$1743)="","",_xlfn.XLOOKUP($D51&amp;$F51,開講日程一覧!$P$5:$P$1743,開講日程一覧!L$5:L$1743)))</f>
        <v/>
      </c>
      <c r="L51" s="7" t="str">
        <f>IF($B51="","",IF(_xlfn.XLOOKUP($D51&amp;$F51,開講日程一覧!$P$5:$P$1743,開講日程一覧!M$5:M$1743)="","",_xlfn.XLOOKUP($D51&amp;$F51,開講日程一覧!$P$5:$P$1743,開講日程一覧!M$5:M$1743)))</f>
        <v/>
      </c>
    </row>
    <row r="52" spans="7:12" x14ac:dyDescent="0.85">
      <c r="G52" s="52" t="str">
        <f>IF($B52="","",IF(_xlfn.XLOOKUP($D52&amp;$F52,開講日程一覧!$P$5:$P$1743,開講日程一覧!H$5:H$1743)="","",_xlfn.XLOOKUP($D52&amp;$F52,開講日程一覧!$P$5:$P$1743,開講日程一覧!H$5:H$1743)))</f>
        <v/>
      </c>
      <c r="H52" s="6" t="str">
        <f>IF($B52="","",IF(_xlfn.XLOOKUP($D52&amp;$F52,開講日程一覧!$P$5:$P$1743,開講日程一覧!I$5:I$1743)="","",_xlfn.XLOOKUP($D52&amp;$F52,開講日程一覧!$P$5:$P$1743,開講日程一覧!I$5:I$1743)))</f>
        <v/>
      </c>
      <c r="I52" s="3" t="str">
        <f>IF($B52="","",IF(_xlfn.XLOOKUP($D52&amp;$F52,開講日程一覧!$P$5:$P$1743,開講日程一覧!J$5:J$1743)="","",_xlfn.XLOOKUP($D52&amp;$F52,開講日程一覧!$P$5:$P$1743,開講日程一覧!J$5:J$1743)))</f>
        <v/>
      </c>
      <c r="J52" s="6" t="str">
        <f>IF($B52="","",IF(_xlfn.XLOOKUP($D52&amp;$F52,開講日程一覧!$P$5:$P$1743,開講日程一覧!K$5:K$1743)="","",_xlfn.XLOOKUP($D52&amp;$F52,開講日程一覧!$P$5:$P$1743,開講日程一覧!K$5:K$1743)))</f>
        <v/>
      </c>
      <c r="K52" s="7" t="str">
        <f>IF($B52="","",IF(_xlfn.XLOOKUP($D52&amp;$F52,開講日程一覧!$P$5:$P$1743,開講日程一覧!L$5:L$1743)="","",_xlfn.XLOOKUP($D52&amp;$F52,開講日程一覧!$P$5:$P$1743,開講日程一覧!L$5:L$1743)))</f>
        <v/>
      </c>
      <c r="L52" s="7" t="str">
        <f>IF($B52="","",IF(_xlfn.XLOOKUP($D52&amp;$F52,開講日程一覧!$P$5:$P$1743,開講日程一覧!M$5:M$1743)="","",_xlfn.XLOOKUP($D52&amp;$F52,開講日程一覧!$P$5:$P$1743,開講日程一覧!M$5:M$1743)))</f>
        <v/>
      </c>
    </row>
    <row r="53" spans="7:12" x14ac:dyDescent="0.85">
      <c r="G53" s="52" t="str">
        <f>IF($B53="","",IF(_xlfn.XLOOKUP($D53&amp;$F53,開講日程一覧!$P$5:$P$1743,開講日程一覧!H$5:H$1743)="","",_xlfn.XLOOKUP($D53&amp;$F53,開講日程一覧!$P$5:$P$1743,開講日程一覧!H$5:H$1743)))</f>
        <v/>
      </c>
      <c r="H53" s="6" t="str">
        <f>IF($B53="","",IF(_xlfn.XLOOKUP($D53&amp;$F53,開講日程一覧!$P$5:$P$1743,開講日程一覧!I$5:I$1743)="","",_xlfn.XLOOKUP($D53&amp;$F53,開講日程一覧!$P$5:$P$1743,開講日程一覧!I$5:I$1743)))</f>
        <v/>
      </c>
      <c r="I53" s="3" t="str">
        <f>IF($B53="","",IF(_xlfn.XLOOKUP($D53&amp;$F53,開講日程一覧!$P$5:$P$1743,開講日程一覧!J$5:J$1743)="","",_xlfn.XLOOKUP($D53&amp;$F53,開講日程一覧!$P$5:$P$1743,開講日程一覧!J$5:J$1743)))</f>
        <v/>
      </c>
      <c r="J53" s="6" t="str">
        <f>IF($B53="","",IF(_xlfn.XLOOKUP($D53&amp;$F53,開講日程一覧!$P$5:$P$1743,開講日程一覧!K$5:K$1743)="","",_xlfn.XLOOKUP($D53&amp;$F53,開講日程一覧!$P$5:$P$1743,開講日程一覧!K$5:K$1743)))</f>
        <v/>
      </c>
      <c r="K53" s="7" t="str">
        <f>IF($B53="","",IF(_xlfn.XLOOKUP($D53&amp;$F53,開講日程一覧!$P$5:$P$1743,開講日程一覧!L$5:L$1743)="","",_xlfn.XLOOKUP($D53&amp;$F53,開講日程一覧!$P$5:$P$1743,開講日程一覧!L$5:L$1743)))</f>
        <v/>
      </c>
      <c r="L53" s="7" t="str">
        <f>IF($B53="","",IF(_xlfn.XLOOKUP($D53&amp;$F53,開講日程一覧!$P$5:$P$1743,開講日程一覧!M$5:M$1743)="","",_xlfn.XLOOKUP($D53&amp;$F53,開講日程一覧!$P$5:$P$1743,開講日程一覧!M$5:M$1743)))</f>
        <v/>
      </c>
    </row>
    <row r="54" spans="7:12" x14ac:dyDescent="0.85">
      <c r="G54" s="52" t="str">
        <f>IF($B54="","",IF(_xlfn.XLOOKUP($D54&amp;$F54,開講日程一覧!$P$5:$P$1743,開講日程一覧!H$5:H$1743)="","",_xlfn.XLOOKUP($D54&amp;$F54,開講日程一覧!$P$5:$P$1743,開講日程一覧!H$5:H$1743)))</f>
        <v/>
      </c>
      <c r="H54" s="6" t="str">
        <f>IF($B54="","",IF(_xlfn.XLOOKUP($D54&amp;$F54,開講日程一覧!$P$5:$P$1743,開講日程一覧!I$5:I$1743)="","",_xlfn.XLOOKUP($D54&amp;$F54,開講日程一覧!$P$5:$P$1743,開講日程一覧!I$5:I$1743)))</f>
        <v/>
      </c>
      <c r="I54" s="3" t="str">
        <f>IF($B54="","",IF(_xlfn.XLOOKUP($D54&amp;$F54,開講日程一覧!$P$5:$P$1743,開講日程一覧!J$5:J$1743)="","",_xlfn.XLOOKUP($D54&amp;$F54,開講日程一覧!$P$5:$P$1743,開講日程一覧!J$5:J$1743)))</f>
        <v/>
      </c>
      <c r="J54" s="6" t="str">
        <f>IF($B54="","",IF(_xlfn.XLOOKUP($D54&amp;$F54,開講日程一覧!$P$5:$P$1743,開講日程一覧!K$5:K$1743)="","",_xlfn.XLOOKUP($D54&amp;$F54,開講日程一覧!$P$5:$P$1743,開講日程一覧!K$5:K$1743)))</f>
        <v/>
      </c>
      <c r="K54" s="7" t="str">
        <f>IF($B54="","",IF(_xlfn.XLOOKUP($D54&amp;$F54,開講日程一覧!$P$5:$P$1743,開講日程一覧!L$5:L$1743)="","",_xlfn.XLOOKUP($D54&amp;$F54,開講日程一覧!$P$5:$P$1743,開講日程一覧!L$5:L$1743)))</f>
        <v/>
      </c>
      <c r="L54" s="7" t="str">
        <f>IF($B54="","",IF(_xlfn.XLOOKUP($D54&amp;$F54,開講日程一覧!$P$5:$P$1743,開講日程一覧!M$5:M$1743)="","",_xlfn.XLOOKUP($D54&amp;$F54,開講日程一覧!$P$5:$P$1743,開講日程一覧!M$5:M$1743)))</f>
        <v/>
      </c>
    </row>
    <row r="55" spans="7:12" x14ac:dyDescent="0.85">
      <c r="G55" s="52" t="str">
        <f>IF($B55="","",IF(_xlfn.XLOOKUP($D55&amp;$F55,開講日程一覧!$P$5:$P$1743,開講日程一覧!H$5:H$1743)="","",_xlfn.XLOOKUP($D55&amp;$F55,開講日程一覧!$P$5:$P$1743,開講日程一覧!H$5:H$1743)))</f>
        <v/>
      </c>
      <c r="H55" s="6" t="str">
        <f>IF($B55="","",IF(_xlfn.XLOOKUP($D55&amp;$F55,開講日程一覧!$P$5:$P$1743,開講日程一覧!I$5:I$1743)="","",_xlfn.XLOOKUP($D55&amp;$F55,開講日程一覧!$P$5:$P$1743,開講日程一覧!I$5:I$1743)))</f>
        <v/>
      </c>
      <c r="I55" s="3" t="str">
        <f>IF($B55="","",IF(_xlfn.XLOOKUP($D55&amp;$F55,開講日程一覧!$P$5:$P$1743,開講日程一覧!J$5:J$1743)="","",_xlfn.XLOOKUP($D55&amp;$F55,開講日程一覧!$P$5:$P$1743,開講日程一覧!J$5:J$1743)))</f>
        <v/>
      </c>
      <c r="J55" s="6" t="str">
        <f>IF($B55="","",IF(_xlfn.XLOOKUP($D55&amp;$F55,開講日程一覧!$P$5:$P$1743,開講日程一覧!K$5:K$1743)="","",_xlfn.XLOOKUP($D55&amp;$F55,開講日程一覧!$P$5:$P$1743,開講日程一覧!K$5:K$1743)))</f>
        <v/>
      </c>
      <c r="K55" s="7" t="str">
        <f>IF($B55="","",IF(_xlfn.XLOOKUP($D55&amp;$F55,開講日程一覧!$P$5:$P$1743,開講日程一覧!L$5:L$1743)="","",_xlfn.XLOOKUP($D55&amp;$F55,開講日程一覧!$P$5:$P$1743,開講日程一覧!L$5:L$1743)))</f>
        <v/>
      </c>
      <c r="L55" s="7" t="str">
        <f>IF($B55="","",IF(_xlfn.XLOOKUP($D55&amp;$F55,開講日程一覧!$P$5:$P$1743,開講日程一覧!M$5:M$1743)="","",_xlfn.XLOOKUP($D55&amp;$F55,開講日程一覧!$P$5:$P$1743,開講日程一覧!M$5:M$1743)))</f>
        <v/>
      </c>
    </row>
    <row r="56" spans="7:12" x14ac:dyDescent="0.85">
      <c r="G56" s="52" t="str">
        <f>IF($B56="","",IF(_xlfn.XLOOKUP($D56&amp;$F56,開講日程一覧!$P$5:$P$1743,開講日程一覧!H$5:H$1743)="","",_xlfn.XLOOKUP($D56&amp;$F56,開講日程一覧!$P$5:$P$1743,開講日程一覧!H$5:H$1743)))</f>
        <v/>
      </c>
      <c r="H56" s="6" t="str">
        <f>IF($B56="","",IF(_xlfn.XLOOKUP($D56&amp;$F56,開講日程一覧!$P$5:$P$1743,開講日程一覧!I$5:I$1743)="","",_xlfn.XLOOKUP($D56&amp;$F56,開講日程一覧!$P$5:$P$1743,開講日程一覧!I$5:I$1743)))</f>
        <v/>
      </c>
      <c r="I56" s="3" t="str">
        <f>IF($B56="","",IF(_xlfn.XLOOKUP($D56&amp;$F56,開講日程一覧!$P$5:$P$1743,開講日程一覧!J$5:J$1743)="","",_xlfn.XLOOKUP($D56&amp;$F56,開講日程一覧!$P$5:$P$1743,開講日程一覧!J$5:J$1743)))</f>
        <v/>
      </c>
      <c r="J56" s="6" t="str">
        <f>IF($B56="","",IF(_xlfn.XLOOKUP($D56&amp;$F56,開講日程一覧!$P$5:$P$1743,開講日程一覧!K$5:K$1743)="","",_xlfn.XLOOKUP($D56&amp;$F56,開講日程一覧!$P$5:$P$1743,開講日程一覧!K$5:K$1743)))</f>
        <v/>
      </c>
      <c r="K56" s="7" t="str">
        <f>IF($B56="","",IF(_xlfn.XLOOKUP($D56&amp;$F56,開講日程一覧!$P$5:$P$1743,開講日程一覧!L$5:L$1743)="","",_xlfn.XLOOKUP($D56&amp;$F56,開講日程一覧!$P$5:$P$1743,開講日程一覧!L$5:L$1743)))</f>
        <v/>
      </c>
      <c r="L56" s="7" t="str">
        <f>IF($B56="","",IF(_xlfn.XLOOKUP($D56&amp;$F56,開講日程一覧!$P$5:$P$1743,開講日程一覧!M$5:M$1743)="","",_xlfn.XLOOKUP($D56&amp;$F56,開講日程一覧!$P$5:$P$1743,開講日程一覧!M$5:M$1743)))</f>
        <v/>
      </c>
    </row>
    <row r="57" spans="7:12" x14ac:dyDescent="0.85">
      <c r="G57" s="52" t="str">
        <f>IF($B57="","",IF(_xlfn.XLOOKUP($D57&amp;$F57,開講日程一覧!$P$5:$P$1743,開講日程一覧!H$5:H$1743)="","",_xlfn.XLOOKUP($D57&amp;$F57,開講日程一覧!$P$5:$P$1743,開講日程一覧!H$5:H$1743)))</f>
        <v/>
      </c>
      <c r="H57" s="6" t="str">
        <f>IF($B57="","",IF(_xlfn.XLOOKUP($D57&amp;$F57,開講日程一覧!$P$5:$P$1743,開講日程一覧!I$5:I$1743)="","",_xlfn.XLOOKUP($D57&amp;$F57,開講日程一覧!$P$5:$P$1743,開講日程一覧!I$5:I$1743)))</f>
        <v/>
      </c>
      <c r="I57" s="3" t="str">
        <f>IF($B57="","",IF(_xlfn.XLOOKUP($D57&amp;$F57,開講日程一覧!$P$5:$P$1743,開講日程一覧!J$5:J$1743)="","",_xlfn.XLOOKUP($D57&amp;$F57,開講日程一覧!$P$5:$P$1743,開講日程一覧!J$5:J$1743)))</f>
        <v/>
      </c>
      <c r="J57" s="6" t="str">
        <f>IF($B57="","",IF(_xlfn.XLOOKUP($D57&amp;$F57,開講日程一覧!$P$5:$P$1743,開講日程一覧!K$5:K$1743)="","",_xlfn.XLOOKUP($D57&amp;$F57,開講日程一覧!$P$5:$P$1743,開講日程一覧!K$5:K$1743)))</f>
        <v/>
      </c>
      <c r="K57" s="7" t="str">
        <f>IF($B57="","",IF(_xlfn.XLOOKUP($D57&amp;$F57,開講日程一覧!$P$5:$P$1743,開講日程一覧!L$5:L$1743)="","",_xlfn.XLOOKUP($D57&amp;$F57,開講日程一覧!$P$5:$P$1743,開講日程一覧!L$5:L$1743)))</f>
        <v/>
      </c>
      <c r="L57" s="7" t="str">
        <f>IF($B57="","",IF(_xlfn.XLOOKUP($D57&amp;$F57,開講日程一覧!$P$5:$P$1743,開講日程一覧!M$5:M$1743)="","",_xlfn.XLOOKUP($D57&amp;$F57,開講日程一覧!$P$5:$P$1743,開講日程一覧!M$5:M$1743)))</f>
        <v/>
      </c>
    </row>
    <row r="58" spans="7:12" x14ac:dyDescent="0.85">
      <c r="G58" s="52" t="str">
        <f>IF($B58="","",IF(_xlfn.XLOOKUP($D58&amp;$F58,開講日程一覧!$P$5:$P$1743,開講日程一覧!H$5:H$1743)="","",_xlfn.XLOOKUP($D58&amp;$F58,開講日程一覧!$P$5:$P$1743,開講日程一覧!H$5:H$1743)))</f>
        <v/>
      </c>
      <c r="H58" s="6" t="str">
        <f>IF($B58="","",IF(_xlfn.XLOOKUP($D58&amp;$F58,開講日程一覧!$P$5:$P$1743,開講日程一覧!I$5:I$1743)="","",_xlfn.XLOOKUP($D58&amp;$F58,開講日程一覧!$P$5:$P$1743,開講日程一覧!I$5:I$1743)))</f>
        <v/>
      </c>
      <c r="I58" s="3" t="str">
        <f>IF($B58="","",IF(_xlfn.XLOOKUP($D58&amp;$F58,開講日程一覧!$P$5:$P$1743,開講日程一覧!J$5:J$1743)="","",_xlfn.XLOOKUP($D58&amp;$F58,開講日程一覧!$P$5:$P$1743,開講日程一覧!J$5:J$1743)))</f>
        <v/>
      </c>
      <c r="J58" s="6" t="str">
        <f>IF($B58="","",IF(_xlfn.XLOOKUP($D58&amp;$F58,開講日程一覧!$P$5:$P$1743,開講日程一覧!K$5:K$1743)="","",_xlfn.XLOOKUP($D58&amp;$F58,開講日程一覧!$P$5:$P$1743,開講日程一覧!K$5:K$1743)))</f>
        <v/>
      </c>
      <c r="K58" s="7" t="str">
        <f>IF($B58="","",IF(_xlfn.XLOOKUP($D58&amp;$F58,開講日程一覧!$P$5:$P$1743,開講日程一覧!L$5:L$1743)="","",_xlfn.XLOOKUP($D58&amp;$F58,開講日程一覧!$P$5:$P$1743,開講日程一覧!L$5:L$1743)))</f>
        <v/>
      </c>
      <c r="L58" s="7" t="str">
        <f>IF($B58="","",IF(_xlfn.XLOOKUP($D58&amp;$F58,開講日程一覧!$P$5:$P$1743,開講日程一覧!M$5:M$1743)="","",_xlfn.XLOOKUP($D58&amp;$F58,開講日程一覧!$P$5:$P$1743,開講日程一覧!M$5:M$1743)))</f>
        <v/>
      </c>
    </row>
    <row r="59" spans="7:12" x14ac:dyDescent="0.85">
      <c r="G59" s="52" t="str">
        <f>IF($B59="","",IF(_xlfn.XLOOKUP($D59&amp;$F59,開講日程一覧!$P$5:$P$1743,開講日程一覧!H$5:H$1743)="","",_xlfn.XLOOKUP($D59&amp;$F59,開講日程一覧!$P$5:$P$1743,開講日程一覧!H$5:H$1743)))</f>
        <v/>
      </c>
      <c r="H59" s="6" t="str">
        <f>IF($B59="","",IF(_xlfn.XLOOKUP($D59&amp;$F59,開講日程一覧!$P$5:$P$1743,開講日程一覧!I$5:I$1743)="","",_xlfn.XLOOKUP($D59&amp;$F59,開講日程一覧!$P$5:$P$1743,開講日程一覧!I$5:I$1743)))</f>
        <v/>
      </c>
      <c r="I59" s="3" t="str">
        <f>IF($B59="","",IF(_xlfn.XLOOKUP($D59&amp;$F59,開講日程一覧!$P$5:$P$1743,開講日程一覧!J$5:J$1743)="","",_xlfn.XLOOKUP($D59&amp;$F59,開講日程一覧!$P$5:$P$1743,開講日程一覧!J$5:J$1743)))</f>
        <v/>
      </c>
      <c r="J59" s="6" t="str">
        <f>IF($B59="","",IF(_xlfn.XLOOKUP($D59&amp;$F59,開講日程一覧!$P$5:$P$1743,開講日程一覧!K$5:K$1743)="","",_xlfn.XLOOKUP($D59&amp;$F59,開講日程一覧!$P$5:$P$1743,開講日程一覧!K$5:K$1743)))</f>
        <v/>
      </c>
      <c r="K59" s="7" t="str">
        <f>IF($B59="","",IF(_xlfn.XLOOKUP($D59&amp;$F59,開講日程一覧!$P$5:$P$1743,開講日程一覧!L$5:L$1743)="","",_xlfn.XLOOKUP($D59&amp;$F59,開講日程一覧!$P$5:$P$1743,開講日程一覧!L$5:L$1743)))</f>
        <v/>
      </c>
      <c r="L59" s="7" t="str">
        <f>IF($B59="","",IF(_xlfn.XLOOKUP($D59&amp;$F59,開講日程一覧!$P$5:$P$1743,開講日程一覧!M$5:M$1743)="","",_xlfn.XLOOKUP($D59&amp;$F59,開講日程一覧!$P$5:$P$1743,開講日程一覧!M$5:M$1743)))</f>
        <v/>
      </c>
    </row>
    <row r="60" spans="7:12" x14ac:dyDescent="0.85">
      <c r="G60" s="52" t="str">
        <f>IF($B60="","",IF(_xlfn.XLOOKUP($D60&amp;$F60,開講日程一覧!$P$5:$P$1743,開講日程一覧!H$5:H$1743)="","",_xlfn.XLOOKUP($D60&amp;$F60,開講日程一覧!$P$5:$P$1743,開講日程一覧!H$5:H$1743)))</f>
        <v/>
      </c>
      <c r="H60" s="6" t="str">
        <f>IF($B60="","",IF(_xlfn.XLOOKUP($D60&amp;$F60,開講日程一覧!$P$5:$P$1743,開講日程一覧!I$5:I$1743)="","",_xlfn.XLOOKUP($D60&amp;$F60,開講日程一覧!$P$5:$P$1743,開講日程一覧!I$5:I$1743)))</f>
        <v/>
      </c>
      <c r="I60" s="3" t="str">
        <f>IF($B60="","",IF(_xlfn.XLOOKUP($D60&amp;$F60,開講日程一覧!$P$5:$P$1743,開講日程一覧!J$5:J$1743)="","",_xlfn.XLOOKUP($D60&amp;$F60,開講日程一覧!$P$5:$P$1743,開講日程一覧!J$5:J$1743)))</f>
        <v/>
      </c>
      <c r="J60" s="6" t="str">
        <f>IF($B60="","",IF(_xlfn.XLOOKUP($D60&amp;$F60,開講日程一覧!$P$5:$P$1743,開講日程一覧!K$5:K$1743)="","",_xlfn.XLOOKUP($D60&amp;$F60,開講日程一覧!$P$5:$P$1743,開講日程一覧!K$5:K$1743)))</f>
        <v/>
      </c>
      <c r="K60" s="7" t="str">
        <f>IF($B60="","",IF(_xlfn.XLOOKUP($D60&amp;$F60,開講日程一覧!$P$5:$P$1743,開講日程一覧!L$5:L$1743)="","",_xlfn.XLOOKUP($D60&amp;$F60,開講日程一覧!$P$5:$P$1743,開講日程一覧!L$5:L$1743)))</f>
        <v/>
      </c>
      <c r="L60" s="7" t="str">
        <f>IF($B60="","",IF(_xlfn.XLOOKUP($D60&amp;$F60,開講日程一覧!$P$5:$P$1743,開講日程一覧!M$5:M$1743)="","",_xlfn.XLOOKUP($D60&amp;$F60,開講日程一覧!$P$5:$P$1743,開講日程一覧!M$5:M$1743)))</f>
        <v/>
      </c>
    </row>
    <row r="61" spans="7:12" x14ac:dyDescent="0.85">
      <c r="G61" s="52" t="str">
        <f>IF($B61="","",IF(_xlfn.XLOOKUP($D61&amp;$F61,開講日程一覧!$P$5:$P$1743,開講日程一覧!H$5:H$1743)="","",_xlfn.XLOOKUP($D61&amp;$F61,開講日程一覧!$P$5:$P$1743,開講日程一覧!H$5:H$1743)))</f>
        <v/>
      </c>
      <c r="H61" s="6" t="str">
        <f>IF($B61="","",IF(_xlfn.XLOOKUP($D61&amp;$F61,開講日程一覧!$P$5:$P$1743,開講日程一覧!I$5:I$1743)="","",_xlfn.XLOOKUP($D61&amp;$F61,開講日程一覧!$P$5:$P$1743,開講日程一覧!I$5:I$1743)))</f>
        <v/>
      </c>
      <c r="I61" s="3" t="str">
        <f>IF($B61="","",IF(_xlfn.XLOOKUP($D61&amp;$F61,開講日程一覧!$P$5:$P$1743,開講日程一覧!J$5:J$1743)="","",_xlfn.XLOOKUP($D61&amp;$F61,開講日程一覧!$P$5:$P$1743,開講日程一覧!J$5:J$1743)))</f>
        <v/>
      </c>
      <c r="J61" s="6" t="str">
        <f>IF($B61="","",IF(_xlfn.XLOOKUP($D61&amp;$F61,開講日程一覧!$P$5:$P$1743,開講日程一覧!K$5:K$1743)="","",_xlfn.XLOOKUP($D61&amp;$F61,開講日程一覧!$P$5:$P$1743,開講日程一覧!K$5:K$1743)))</f>
        <v/>
      </c>
      <c r="K61" s="7" t="str">
        <f>IF($B61="","",IF(_xlfn.XLOOKUP($D61&amp;$F61,開講日程一覧!$P$5:$P$1743,開講日程一覧!L$5:L$1743)="","",_xlfn.XLOOKUP($D61&amp;$F61,開講日程一覧!$P$5:$P$1743,開講日程一覧!L$5:L$1743)))</f>
        <v/>
      </c>
      <c r="L61" s="7" t="str">
        <f>IF($B61="","",IF(_xlfn.XLOOKUP($D61&amp;$F61,開講日程一覧!$P$5:$P$1743,開講日程一覧!M$5:M$1743)="","",_xlfn.XLOOKUP($D61&amp;$F61,開講日程一覧!$P$5:$P$1743,開講日程一覧!M$5:M$1743)))</f>
        <v/>
      </c>
    </row>
    <row r="62" spans="7:12" x14ac:dyDescent="0.85">
      <c r="G62" s="52" t="str">
        <f>IF($B62="","",IF(_xlfn.XLOOKUP($D62&amp;$F62,開講日程一覧!$P$5:$P$1743,開講日程一覧!H$5:H$1743)="","",_xlfn.XLOOKUP($D62&amp;$F62,開講日程一覧!$P$5:$P$1743,開講日程一覧!H$5:H$1743)))</f>
        <v/>
      </c>
      <c r="H62" s="6" t="str">
        <f>IF($B62="","",IF(_xlfn.XLOOKUP($D62&amp;$F62,開講日程一覧!$P$5:$P$1743,開講日程一覧!I$5:I$1743)="","",_xlfn.XLOOKUP($D62&amp;$F62,開講日程一覧!$P$5:$P$1743,開講日程一覧!I$5:I$1743)))</f>
        <v/>
      </c>
      <c r="I62" s="3" t="str">
        <f>IF($B62="","",IF(_xlfn.XLOOKUP($D62&amp;$F62,開講日程一覧!$P$5:$P$1743,開講日程一覧!J$5:J$1743)="","",_xlfn.XLOOKUP($D62&amp;$F62,開講日程一覧!$P$5:$P$1743,開講日程一覧!J$5:J$1743)))</f>
        <v/>
      </c>
      <c r="J62" s="6" t="str">
        <f>IF($B62="","",IF(_xlfn.XLOOKUP($D62&amp;$F62,開講日程一覧!$P$5:$P$1743,開講日程一覧!K$5:K$1743)="","",_xlfn.XLOOKUP($D62&amp;$F62,開講日程一覧!$P$5:$P$1743,開講日程一覧!K$5:K$1743)))</f>
        <v/>
      </c>
      <c r="K62" s="7" t="str">
        <f>IF($B62="","",IF(_xlfn.XLOOKUP($D62&amp;$F62,開講日程一覧!$P$5:$P$1743,開講日程一覧!L$5:L$1743)="","",_xlfn.XLOOKUP($D62&amp;$F62,開講日程一覧!$P$5:$P$1743,開講日程一覧!L$5:L$1743)))</f>
        <v/>
      </c>
      <c r="L62" s="7" t="str">
        <f>IF($B62="","",IF(_xlfn.XLOOKUP($D62&amp;$F62,開講日程一覧!$P$5:$P$1743,開講日程一覧!M$5:M$1743)="","",_xlfn.XLOOKUP($D62&amp;$F62,開講日程一覧!$P$5:$P$1743,開講日程一覧!M$5:M$1743)))</f>
        <v/>
      </c>
    </row>
    <row r="63" spans="7:12" x14ac:dyDescent="0.85">
      <c r="G63" s="52" t="str">
        <f>IF($B63="","",IF(_xlfn.XLOOKUP($D63&amp;$F63,開講日程一覧!$P$5:$P$1743,開講日程一覧!H$5:H$1743)="","",_xlfn.XLOOKUP($D63&amp;$F63,開講日程一覧!$P$5:$P$1743,開講日程一覧!H$5:H$1743)))</f>
        <v/>
      </c>
      <c r="H63" s="6" t="str">
        <f>IF($B63="","",IF(_xlfn.XLOOKUP($D63&amp;$F63,開講日程一覧!$P$5:$P$1743,開講日程一覧!I$5:I$1743)="","",_xlfn.XLOOKUP($D63&amp;$F63,開講日程一覧!$P$5:$P$1743,開講日程一覧!I$5:I$1743)))</f>
        <v/>
      </c>
      <c r="I63" s="3" t="str">
        <f>IF($B63="","",IF(_xlfn.XLOOKUP($D63&amp;$F63,開講日程一覧!$P$5:$P$1743,開講日程一覧!J$5:J$1743)="","",_xlfn.XLOOKUP($D63&amp;$F63,開講日程一覧!$P$5:$P$1743,開講日程一覧!J$5:J$1743)))</f>
        <v/>
      </c>
      <c r="J63" s="6" t="str">
        <f>IF($B63="","",IF(_xlfn.XLOOKUP($D63&amp;$F63,開講日程一覧!$P$5:$P$1743,開講日程一覧!K$5:K$1743)="","",_xlfn.XLOOKUP($D63&amp;$F63,開講日程一覧!$P$5:$P$1743,開講日程一覧!K$5:K$1743)))</f>
        <v/>
      </c>
      <c r="K63" s="7" t="str">
        <f>IF($B63="","",IF(_xlfn.XLOOKUP($D63&amp;$F63,開講日程一覧!$P$5:$P$1743,開講日程一覧!L$5:L$1743)="","",_xlfn.XLOOKUP($D63&amp;$F63,開講日程一覧!$P$5:$P$1743,開講日程一覧!L$5:L$1743)))</f>
        <v/>
      </c>
      <c r="L63" s="7" t="str">
        <f>IF($B63="","",IF(_xlfn.XLOOKUP($D63&amp;$F63,開講日程一覧!$P$5:$P$1743,開講日程一覧!M$5:M$1743)="","",_xlfn.XLOOKUP($D63&amp;$F63,開講日程一覧!$P$5:$P$1743,開講日程一覧!M$5:M$1743)))</f>
        <v/>
      </c>
    </row>
    <row r="64" spans="7:12" x14ac:dyDescent="0.85">
      <c r="G64" s="52" t="str">
        <f>IF($B64="","",IF(_xlfn.XLOOKUP($D64&amp;$F64,開講日程一覧!$P$5:$P$1743,開講日程一覧!H$5:H$1743)="","",_xlfn.XLOOKUP($D64&amp;$F64,開講日程一覧!$P$5:$P$1743,開講日程一覧!H$5:H$1743)))</f>
        <v/>
      </c>
      <c r="H64" s="6" t="str">
        <f>IF($B64="","",IF(_xlfn.XLOOKUP($D64&amp;$F64,開講日程一覧!$P$5:$P$1743,開講日程一覧!I$5:I$1743)="","",_xlfn.XLOOKUP($D64&amp;$F64,開講日程一覧!$P$5:$P$1743,開講日程一覧!I$5:I$1743)))</f>
        <v/>
      </c>
      <c r="I64" s="3" t="str">
        <f>IF($B64="","",IF(_xlfn.XLOOKUP($D64&amp;$F64,開講日程一覧!$P$5:$P$1743,開講日程一覧!J$5:J$1743)="","",_xlfn.XLOOKUP($D64&amp;$F64,開講日程一覧!$P$5:$P$1743,開講日程一覧!J$5:J$1743)))</f>
        <v/>
      </c>
      <c r="J64" s="6" t="str">
        <f>IF($B64="","",IF(_xlfn.XLOOKUP($D64&amp;$F64,開講日程一覧!$P$5:$P$1743,開講日程一覧!K$5:K$1743)="","",_xlfn.XLOOKUP($D64&amp;$F64,開講日程一覧!$P$5:$P$1743,開講日程一覧!K$5:K$1743)))</f>
        <v/>
      </c>
      <c r="K64" s="7" t="str">
        <f>IF($B64="","",IF(_xlfn.XLOOKUP($D64&amp;$F64,開講日程一覧!$P$5:$P$1743,開講日程一覧!L$5:L$1743)="","",_xlfn.XLOOKUP($D64&amp;$F64,開講日程一覧!$P$5:$P$1743,開講日程一覧!L$5:L$1743)))</f>
        <v/>
      </c>
      <c r="L64" s="7" t="str">
        <f>IF($B64="","",IF(_xlfn.XLOOKUP($D64&amp;$F64,開講日程一覧!$P$5:$P$1743,開講日程一覧!M$5:M$1743)="","",_xlfn.XLOOKUP($D64&amp;$F64,開講日程一覧!$P$5:$P$1743,開講日程一覧!M$5:M$1743)))</f>
        <v/>
      </c>
    </row>
    <row r="65" spans="7:12" x14ac:dyDescent="0.85">
      <c r="G65" s="52" t="str">
        <f>IF($B65="","",IF(_xlfn.XLOOKUP($D65&amp;$F65,開講日程一覧!$P$5:$P$1743,開講日程一覧!H$5:H$1743)="","",_xlfn.XLOOKUP($D65&amp;$F65,開講日程一覧!$P$5:$P$1743,開講日程一覧!H$5:H$1743)))</f>
        <v/>
      </c>
      <c r="H65" s="6" t="str">
        <f>IF($B65="","",IF(_xlfn.XLOOKUP($D65&amp;$F65,開講日程一覧!$P$5:$P$1743,開講日程一覧!I$5:I$1743)="","",_xlfn.XLOOKUP($D65&amp;$F65,開講日程一覧!$P$5:$P$1743,開講日程一覧!I$5:I$1743)))</f>
        <v/>
      </c>
      <c r="I65" s="3" t="str">
        <f>IF($B65="","",IF(_xlfn.XLOOKUP($D65&amp;$F65,開講日程一覧!$P$5:$P$1743,開講日程一覧!J$5:J$1743)="","",_xlfn.XLOOKUP($D65&amp;$F65,開講日程一覧!$P$5:$P$1743,開講日程一覧!J$5:J$1743)))</f>
        <v/>
      </c>
      <c r="J65" s="6" t="str">
        <f>IF($B65="","",IF(_xlfn.XLOOKUP($D65&amp;$F65,開講日程一覧!$P$5:$P$1743,開講日程一覧!K$5:K$1743)="","",_xlfn.XLOOKUP($D65&amp;$F65,開講日程一覧!$P$5:$P$1743,開講日程一覧!K$5:K$1743)))</f>
        <v/>
      </c>
      <c r="K65" s="7" t="str">
        <f>IF($B65="","",IF(_xlfn.XLOOKUP($D65&amp;$F65,開講日程一覧!$P$5:$P$1743,開講日程一覧!L$5:L$1743)="","",_xlfn.XLOOKUP($D65&amp;$F65,開講日程一覧!$P$5:$P$1743,開講日程一覧!L$5:L$1743)))</f>
        <v/>
      </c>
      <c r="L65" s="7" t="str">
        <f>IF($B65="","",IF(_xlfn.XLOOKUP($D65&amp;$F65,開講日程一覧!$P$5:$P$1743,開講日程一覧!M$5:M$1743)="","",_xlfn.XLOOKUP($D65&amp;$F65,開講日程一覧!$P$5:$P$1743,開講日程一覧!M$5:M$1743)))</f>
        <v/>
      </c>
    </row>
    <row r="66" spans="7:12" x14ac:dyDescent="0.85">
      <c r="G66" s="52" t="str">
        <f>IF($B66="","",IF(_xlfn.XLOOKUP($D66&amp;$F66,開講日程一覧!$P$5:$P$1743,開講日程一覧!H$5:H$1743)="","",_xlfn.XLOOKUP($D66&amp;$F66,開講日程一覧!$P$5:$P$1743,開講日程一覧!H$5:H$1743)))</f>
        <v/>
      </c>
      <c r="H66" s="6" t="str">
        <f>IF($B66="","",IF(_xlfn.XLOOKUP($D66&amp;$F66,開講日程一覧!$P$5:$P$1743,開講日程一覧!I$5:I$1743)="","",_xlfn.XLOOKUP($D66&amp;$F66,開講日程一覧!$P$5:$P$1743,開講日程一覧!I$5:I$1743)))</f>
        <v/>
      </c>
      <c r="I66" s="3" t="str">
        <f>IF($B66="","",IF(_xlfn.XLOOKUP($D66&amp;$F66,開講日程一覧!$P$5:$P$1743,開講日程一覧!J$5:J$1743)="","",_xlfn.XLOOKUP($D66&amp;$F66,開講日程一覧!$P$5:$P$1743,開講日程一覧!J$5:J$1743)))</f>
        <v/>
      </c>
      <c r="J66" s="6" t="str">
        <f>IF($B66="","",IF(_xlfn.XLOOKUP($D66&amp;$F66,開講日程一覧!$P$5:$P$1743,開講日程一覧!K$5:K$1743)="","",_xlfn.XLOOKUP($D66&amp;$F66,開講日程一覧!$P$5:$P$1743,開講日程一覧!K$5:K$1743)))</f>
        <v/>
      </c>
      <c r="K66" s="7" t="str">
        <f>IF($B66="","",IF(_xlfn.XLOOKUP($D66&amp;$F66,開講日程一覧!$P$5:$P$1743,開講日程一覧!L$5:L$1743)="","",_xlfn.XLOOKUP($D66&amp;$F66,開講日程一覧!$P$5:$P$1743,開講日程一覧!L$5:L$1743)))</f>
        <v/>
      </c>
      <c r="L66" s="7" t="str">
        <f>IF($B66="","",IF(_xlfn.XLOOKUP($D66&amp;$F66,開講日程一覧!$P$5:$P$1743,開講日程一覧!M$5:M$1743)="","",_xlfn.XLOOKUP($D66&amp;$F66,開講日程一覧!$P$5:$P$1743,開講日程一覧!M$5:M$1743)))</f>
        <v/>
      </c>
    </row>
    <row r="67" spans="7:12" x14ac:dyDescent="0.85">
      <c r="G67" s="52" t="str">
        <f>IF($B67="","",IF(_xlfn.XLOOKUP($D67&amp;$F67,開講日程一覧!$P$5:$P$1743,開講日程一覧!H$5:H$1743)="","",_xlfn.XLOOKUP($D67&amp;$F67,開講日程一覧!$P$5:$P$1743,開講日程一覧!H$5:H$1743)))</f>
        <v/>
      </c>
      <c r="H67" s="6" t="str">
        <f>IF($B67="","",IF(_xlfn.XLOOKUP($D67&amp;$F67,開講日程一覧!$P$5:$P$1743,開講日程一覧!I$5:I$1743)="","",_xlfn.XLOOKUP($D67&amp;$F67,開講日程一覧!$P$5:$P$1743,開講日程一覧!I$5:I$1743)))</f>
        <v/>
      </c>
      <c r="I67" s="3" t="str">
        <f>IF($B67="","",IF(_xlfn.XLOOKUP($D67&amp;$F67,開講日程一覧!$P$5:$P$1743,開講日程一覧!J$5:J$1743)="","",_xlfn.XLOOKUP($D67&amp;$F67,開講日程一覧!$P$5:$P$1743,開講日程一覧!J$5:J$1743)))</f>
        <v/>
      </c>
      <c r="J67" s="6" t="str">
        <f>IF($B67="","",IF(_xlfn.XLOOKUP($D67&amp;$F67,開講日程一覧!$P$5:$P$1743,開講日程一覧!K$5:K$1743)="","",_xlfn.XLOOKUP($D67&amp;$F67,開講日程一覧!$P$5:$P$1743,開講日程一覧!K$5:K$1743)))</f>
        <v/>
      </c>
      <c r="K67" s="7" t="str">
        <f>IF($B67="","",IF(_xlfn.XLOOKUP($D67&amp;$F67,開講日程一覧!$P$5:$P$1743,開講日程一覧!L$5:L$1743)="","",_xlfn.XLOOKUP($D67&amp;$F67,開講日程一覧!$P$5:$P$1743,開講日程一覧!L$5:L$1743)))</f>
        <v/>
      </c>
      <c r="L67" s="7" t="str">
        <f>IF($B67="","",IF(_xlfn.XLOOKUP($D67&amp;$F67,開講日程一覧!$P$5:$P$1743,開講日程一覧!M$5:M$1743)="","",_xlfn.XLOOKUP($D67&amp;$F67,開講日程一覧!$P$5:$P$1743,開講日程一覧!M$5:M$1743)))</f>
        <v/>
      </c>
    </row>
    <row r="68" spans="7:12" x14ac:dyDescent="0.85">
      <c r="G68" s="52" t="str">
        <f>IF($B68="","",IF(_xlfn.XLOOKUP($D68&amp;$F68,開講日程一覧!$P$5:$P$1743,開講日程一覧!H$5:H$1743)="","",_xlfn.XLOOKUP($D68&amp;$F68,開講日程一覧!$P$5:$P$1743,開講日程一覧!H$5:H$1743)))</f>
        <v/>
      </c>
      <c r="H68" s="6" t="str">
        <f>IF($B68="","",IF(_xlfn.XLOOKUP($D68&amp;$F68,開講日程一覧!$P$5:$P$1743,開講日程一覧!I$5:I$1743)="","",_xlfn.XLOOKUP($D68&amp;$F68,開講日程一覧!$P$5:$P$1743,開講日程一覧!I$5:I$1743)))</f>
        <v/>
      </c>
      <c r="I68" s="3" t="str">
        <f>IF($B68="","",IF(_xlfn.XLOOKUP($D68&amp;$F68,開講日程一覧!$P$5:$P$1743,開講日程一覧!J$5:J$1743)="","",_xlfn.XLOOKUP($D68&amp;$F68,開講日程一覧!$P$5:$P$1743,開講日程一覧!J$5:J$1743)))</f>
        <v/>
      </c>
      <c r="J68" s="6" t="str">
        <f>IF($B68="","",IF(_xlfn.XLOOKUP($D68&amp;$F68,開講日程一覧!$P$5:$P$1743,開講日程一覧!K$5:K$1743)="","",_xlfn.XLOOKUP($D68&amp;$F68,開講日程一覧!$P$5:$P$1743,開講日程一覧!K$5:K$1743)))</f>
        <v/>
      </c>
      <c r="K68" s="7" t="str">
        <f>IF($B68="","",IF(_xlfn.XLOOKUP($D68&amp;$F68,開講日程一覧!$P$5:$P$1743,開講日程一覧!L$5:L$1743)="","",_xlfn.XLOOKUP($D68&amp;$F68,開講日程一覧!$P$5:$P$1743,開講日程一覧!L$5:L$1743)))</f>
        <v/>
      </c>
      <c r="L68" s="7" t="str">
        <f>IF($B68="","",IF(_xlfn.XLOOKUP($D68&amp;$F68,開講日程一覧!$P$5:$P$1743,開講日程一覧!M$5:M$1743)="","",_xlfn.XLOOKUP($D68&amp;$F68,開講日程一覧!$P$5:$P$1743,開講日程一覧!M$5:M$1743)))</f>
        <v/>
      </c>
    </row>
    <row r="69" spans="7:12" x14ac:dyDescent="0.85">
      <c r="G69" s="52" t="str">
        <f>IF($B69="","",IF(_xlfn.XLOOKUP($D69&amp;$F69,開講日程一覧!$P$5:$P$1743,開講日程一覧!H$5:H$1743)="","",_xlfn.XLOOKUP($D69&amp;$F69,開講日程一覧!$P$5:$P$1743,開講日程一覧!H$5:H$1743)))</f>
        <v/>
      </c>
      <c r="H69" s="6" t="str">
        <f>IF($B69="","",IF(_xlfn.XLOOKUP($D69&amp;$F69,開講日程一覧!$P$5:$P$1743,開講日程一覧!I$5:I$1743)="","",_xlfn.XLOOKUP($D69&amp;$F69,開講日程一覧!$P$5:$P$1743,開講日程一覧!I$5:I$1743)))</f>
        <v/>
      </c>
      <c r="I69" s="3" t="str">
        <f>IF($B69="","",IF(_xlfn.XLOOKUP($D69&amp;$F69,開講日程一覧!$P$5:$P$1743,開講日程一覧!J$5:J$1743)="","",_xlfn.XLOOKUP($D69&amp;$F69,開講日程一覧!$P$5:$P$1743,開講日程一覧!J$5:J$1743)))</f>
        <v/>
      </c>
      <c r="J69" s="6" t="str">
        <f>IF($B69="","",IF(_xlfn.XLOOKUP($D69&amp;$F69,開講日程一覧!$P$5:$P$1743,開講日程一覧!K$5:K$1743)="","",_xlfn.XLOOKUP($D69&amp;$F69,開講日程一覧!$P$5:$P$1743,開講日程一覧!K$5:K$1743)))</f>
        <v/>
      </c>
      <c r="K69" s="7" t="str">
        <f>IF($B69="","",IF(_xlfn.XLOOKUP($D69&amp;$F69,開講日程一覧!$P$5:$P$1743,開講日程一覧!L$5:L$1743)="","",_xlfn.XLOOKUP($D69&amp;$F69,開講日程一覧!$P$5:$P$1743,開講日程一覧!L$5:L$1743)))</f>
        <v/>
      </c>
      <c r="L69" s="7" t="str">
        <f>IF($B69="","",IF(_xlfn.XLOOKUP($D69&amp;$F69,開講日程一覧!$P$5:$P$1743,開講日程一覧!M$5:M$1743)="","",_xlfn.XLOOKUP($D69&amp;$F69,開講日程一覧!$P$5:$P$1743,開講日程一覧!M$5:M$1743)))</f>
        <v/>
      </c>
    </row>
    <row r="70" spans="7:12" x14ac:dyDescent="0.85">
      <c r="G70" s="52" t="str">
        <f>IF($B70="","",IF(_xlfn.XLOOKUP($D70&amp;$F70,開講日程一覧!$P$5:$P$1743,開講日程一覧!H$5:H$1743)="","",_xlfn.XLOOKUP($D70&amp;$F70,開講日程一覧!$P$5:$P$1743,開講日程一覧!H$5:H$1743)))</f>
        <v/>
      </c>
      <c r="H70" s="6" t="str">
        <f>IF($B70="","",IF(_xlfn.XLOOKUP($D70&amp;$F70,開講日程一覧!$P$5:$P$1743,開講日程一覧!I$5:I$1743)="","",_xlfn.XLOOKUP($D70&amp;$F70,開講日程一覧!$P$5:$P$1743,開講日程一覧!I$5:I$1743)))</f>
        <v/>
      </c>
      <c r="I70" s="3" t="str">
        <f>IF($B70="","",IF(_xlfn.XLOOKUP($D70&amp;$F70,開講日程一覧!$P$5:$P$1743,開講日程一覧!J$5:J$1743)="","",_xlfn.XLOOKUP($D70&amp;$F70,開講日程一覧!$P$5:$P$1743,開講日程一覧!J$5:J$1743)))</f>
        <v/>
      </c>
      <c r="J70" s="6" t="str">
        <f>IF($B70="","",IF(_xlfn.XLOOKUP($D70&amp;$F70,開講日程一覧!$P$5:$P$1743,開講日程一覧!K$5:K$1743)="","",_xlfn.XLOOKUP($D70&amp;$F70,開講日程一覧!$P$5:$P$1743,開講日程一覧!K$5:K$1743)))</f>
        <v/>
      </c>
      <c r="K70" s="7" t="str">
        <f>IF($B70="","",IF(_xlfn.XLOOKUP($D70&amp;$F70,開講日程一覧!$P$5:$P$1743,開講日程一覧!L$5:L$1743)="","",_xlfn.XLOOKUP($D70&amp;$F70,開講日程一覧!$P$5:$P$1743,開講日程一覧!L$5:L$1743)))</f>
        <v/>
      </c>
      <c r="L70" s="7" t="str">
        <f>IF($B70="","",IF(_xlfn.XLOOKUP($D70&amp;$F70,開講日程一覧!$P$5:$P$1743,開講日程一覧!M$5:M$1743)="","",_xlfn.XLOOKUP($D70&amp;$F70,開講日程一覧!$P$5:$P$1743,開講日程一覧!M$5:M$1743)))</f>
        <v/>
      </c>
    </row>
    <row r="71" spans="7:12" x14ac:dyDescent="0.85">
      <c r="G71" s="52" t="str">
        <f>IF($B71="","",IF(_xlfn.XLOOKUP($D71&amp;$F71,開講日程一覧!$P$5:$P$1743,開講日程一覧!H$5:H$1743)="","",_xlfn.XLOOKUP($D71&amp;$F71,開講日程一覧!$P$5:$P$1743,開講日程一覧!H$5:H$1743)))</f>
        <v/>
      </c>
      <c r="H71" s="6" t="str">
        <f>IF($B71="","",IF(_xlfn.XLOOKUP($D71&amp;$F71,開講日程一覧!$P$5:$P$1743,開講日程一覧!I$5:I$1743)="","",_xlfn.XLOOKUP($D71&amp;$F71,開講日程一覧!$P$5:$P$1743,開講日程一覧!I$5:I$1743)))</f>
        <v/>
      </c>
      <c r="I71" s="3" t="str">
        <f>IF($B71="","",IF(_xlfn.XLOOKUP($D71&amp;$F71,開講日程一覧!$P$5:$P$1743,開講日程一覧!J$5:J$1743)="","",_xlfn.XLOOKUP($D71&amp;$F71,開講日程一覧!$P$5:$P$1743,開講日程一覧!J$5:J$1743)))</f>
        <v/>
      </c>
      <c r="J71" s="6" t="str">
        <f>IF($B71="","",IF(_xlfn.XLOOKUP($D71&amp;$F71,開講日程一覧!$P$5:$P$1743,開講日程一覧!K$5:K$1743)="","",_xlfn.XLOOKUP($D71&amp;$F71,開講日程一覧!$P$5:$P$1743,開講日程一覧!K$5:K$1743)))</f>
        <v/>
      </c>
      <c r="K71" s="7" t="str">
        <f>IF($B71="","",IF(_xlfn.XLOOKUP($D71&amp;$F71,開講日程一覧!$P$5:$P$1743,開講日程一覧!L$5:L$1743)="","",_xlfn.XLOOKUP($D71&amp;$F71,開講日程一覧!$P$5:$P$1743,開講日程一覧!L$5:L$1743)))</f>
        <v/>
      </c>
      <c r="L71" s="7" t="str">
        <f>IF($B71="","",IF(_xlfn.XLOOKUP($D71&amp;$F71,開講日程一覧!$P$5:$P$1743,開講日程一覧!M$5:M$1743)="","",_xlfn.XLOOKUP($D71&amp;$F71,開講日程一覧!$P$5:$P$1743,開講日程一覧!M$5:M$1743)))</f>
        <v/>
      </c>
    </row>
    <row r="72" spans="7:12" x14ac:dyDescent="0.85">
      <c r="G72" s="52" t="str">
        <f>IF($B72="","",IF(_xlfn.XLOOKUP($D72&amp;$F72,開講日程一覧!$P$5:$P$1743,開講日程一覧!H$5:H$1743)="","",_xlfn.XLOOKUP($D72&amp;$F72,開講日程一覧!$P$5:$P$1743,開講日程一覧!H$5:H$1743)))</f>
        <v/>
      </c>
      <c r="H72" s="6" t="str">
        <f>IF($B72="","",IF(_xlfn.XLOOKUP($D72&amp;$F72,開講日程一覧!$P$5:$P$1743,開講日程一覧!I$5:I$1743)="","",_xlfn.XLOOKUP($D72&amp;$F72,開講日程一覧!$P$5:$P$1743,開講日程一覧!I$5:I$1743)))</f>
        <v/>
      </c>
      <c r="I72" s="3" t="str">
        <f>IF($B72="","",IF(_xlfn.XLOOKUP($D72&amp;$F72,開講日程一覧!$P$5:$P$1743,開講日程一覧!J$5:J$1743)="","",_xlfn.XLOOKUP($D72&amp;$F72,開講日程一覧!$P$5:$P$1743,開講日程一覧!J$5:J$1743)))</f>
        <v/>
      </c>
      <c r="J72" s="6" t="str">
        <f>IF($B72="","",IF(_xlfn.XLOOKUP($D72&amp;$F72,開講日程一覧!$P$5:$P$1743,開講日程一覧!K$5:K$1743)="","",_xlfn.XLOOKUP($D72&amp;$F72,開講日程一覧!$P$5:$P$1743,開講日程一覧!K$5:K$1743)))</f>
        <v/>
      </c>
      <c r="K72" s="7" t="str">
        <f>IF($B72="","",IF(_xlfn.XLOOKUP($D72&amp;$F72,開講日程一覧!$P$5:$P$1743,開講日程一覧!L$5:L$1743)="","",_xlfn.XLOOKUP($D72&amp;$F72,開講日程一覧!$P$5:$P$1743,開講日程一覧!L$5:L$1743)))</f>
        <v/>
      </c>
      <c r="L72" s="7" t="str">
        <f>IF($B72="","",IF(_xlfn.XLOOKUP($D72&amp;$F72,開講日程一覧!$P$5:$P$1743,開講日程一覧!M$5:M$1743)="","",_xlfn.XLOOKUP($D72&amp;$F72,開講日程一覧!$P$5:$P$1743,開講日程一覧!M$5:M$1743)))</f>
        <v/>
      </c>
    </row>
    <row r="73" spans="7:12" x14ac:dyDescent="0.85">
      <c r="G73" s="52" t="str">
        <f>IF($B73="","",IF(_xlfn.XLOOKUP($D73&amp;$F73,開講日程一覧!$P$5:$P$1743,開講日程一覧!H$5:H$1743)="","",_xlfn.XLOOKUP($D73&amp;$F73,開講日程一覧!$P$5:$P$1743,開講日程一覧!H$5:H$1743)))</f>
        <v/>
      </c>
      <c r="H73" s="6" t="str">
        <f>IF($B73="","",IF(_xlfn.XLOOKUP($D73&amp;$F73,開講日程一覧!$P$5:$P$1743,開講日程一覧!I$5:I$1743)="","",_xlfn.XLOOKUP($D73&amp;$F73,開講日程一覧!$P$5:$P$1743,開講日程一覧!I$5:I$1743)))</f>
        <v/>
      </c>
      <c r="I73" s="3" t="str">
        <f>IF($B73="","",IF(_xlfn.XLOOKUP($D73&amp;$F73,開講日程一覧!$P$5:$P$1743,開講日程一覧!J$5:J$1743)="","",_xlfn.XLOOKUP($D73&amp;$F73,開講日程一覧!$P$5:$P$1743,開講日程一覧!J$5:J$1743)))</f>
        <v/>
      </c>
      <c r="J73" s="6" t="str">
        <f>IF($B73="","",IF(_xlfn.XLOOKUP($D73&amp;$F73,開講日程一覧!$P$5:$P$1743,開講日程一覧!K$5:K$1743)="","",_xlfn.XLOOKUP($D73&amp;$F73,開講日程一覧!$P$5:$P$1743,開講日程一覧!K$5:K$1743)))</f>
        <v/>
      </c>
      <c r="K73" s="7" t="str">
        <f>IF($B73="","",IF(_xlfn.XLOOKUP($D73&amp;$F73,開講日程一覧!$P$5:$P$1743,開講日程一覧!L$5:L$1743)="","",_xlfn.XLOOKUP($D73&amp;$F73,開講日程一覧!$P$5:$P$1743,開講日程一覧!L$5:L$1743)))</f>
        <v/>
      </c>
      <c r="L73" s="7" t="str">
        <f>IF($B73="","",IF(_xlfn.XLOOKUP($D73&amp;$F73,開講日程一覧!$P$5:$P$1743,開講日程一覧!M$5:M$1743)="","",_xlfn.XLOOKUP($D73&amp;$F73,開講日程一覧!$P$5:$P$1743,開講日程一覧!M$5:M$1743)))</f>
        <v/>
      </c>
    </row>
    <row r="74" spans="7:12" x14ac:dyDescent="0.85">
      <c r="G74" s="52" t="str">
        <f>IF($B74="","",IF(_xlfn.XLOOKUP($D74&amp;$F74,開講日程一覧!$P$5:$P$1743,開講日程一覧!H$5:H$1743)="","",_xlfn.XLOOKUP($D74&amp;$F74,開講日程一覧!$P$5:$P$1743,開講日程一覧!H$5:H$1743)))</f>
        <v/>
      </c>
      <c r="H74" s="6" t="str">
        <f>IF($B74="","",IF(_xlfn.XLOOKUP($D74&amp;$F74,開講日程一覧!$P$5:$P$1743,開講日程一覧!I$5:I$1743)="","",_xlfn.XLOOKUP($D74&amp;$F74,開講日程一覧!$P$5:$P$1743,開講日程一覧!I$5:I$1743)))</f>
        <v/>
      </c>
      <c r="I74" s="3" t="str">
        <f>IF($B74="","",IF(_xlfn.XLOOKUP($D74&amp;$F74,開講日程一覧!$P$5:$P$1743,開講日程一覧!J$5:J$1743)="","",_xlfn.XLOOKUP($D74&amp;$F74,開講日程一覧!$P$5:$P$1743,開講日程一覧!J$5:J$1743)))</f>
        <v/>
      </c>
      <c r="J74" s="6" t="str">
        <f>IF($B74="","",IF(_xlfn.XLOOKUP($D74&amp;$F74,開講日程一覧!$P$5:$P$1743,開講日程一覧!K$5:K$1743)="","",_xlfn.XLOOKUP($D74&amp;$F74,開講日程一覧!$P$5:$P$1743,開講日程一覧!K$5:K$1743)))</f>
        <v/>
      </c>
      <c r="K74" s="7" t="str">
        <f>IF($B74="","",IF(_xlfn.XLOOKUP($D74&amp;$F74,開講日程一覧!$P$5:$P$1743,開講日程一覧!L$5:L$1743)="","",_xlfn.XLOOKUP($D74&amp;$F74,開講日程一覧!$P$5:$P$1743,開講日程一覧!L$5:L$1743)))</f>
        <v/>
      </c>
      <c r="L74" s="7" t="str">
        <f>IF($B74="","",IF(_xlfn.XLOOKUP($D74&amp;$F74,開講日程一覧!$P$5:$P$1743,開講日程一覧!M$5:M$1743)="","",_xlfn.XLOOKUP($D74&amp;$F74,開講日程一覧!$P$5:$P$1743,開講日程一覧!M$5:M$1743)))</f>
        <v/>
      </c>
    </row>
    <row r="75" spans="7:12" x14ac:dyDescent="0.85">
      <c r="G75" s="52" t="str">
        <f>IF($B75="","",IF(_xlfn.XLOOKUP($D75&amp;$F75,開講日程一覧!$P$5:$P$1743,開講日程一覧!H$5:H$1743)="","",_xlfn.XLOOKUP($D75&amp;$F75,開講日程一覧!$P$5:$P$1743,開講日程一覧!H$5:H$1743)))</f>
        <v/>
      </c>
      <c r="H75" s="6" t="str">
        <f>IF($B75="","",IF(_xlfn.XLOOKUP($D75&amp;$F75,開講日程一覧!$P$5:$P$1743,開講日程一覧!I$5:I$1743)="","",_xlfn.XLOOKUP($D75&amp;$F75,開講日程一覧!$P$5:$P$1743,開講日程一覧!I$5:I$1743)))</f>
        <v/>
      </c>
      <c r="I75" s="3" t="str">
        <f>IF($B75="","",IF(_xlfn.XLOOKUP($D75&amp;$F75,開講日程一覧!$P$5:$P$1743,開講日程一覧!J$5:J$1743)="","",_xlfn.XLOOKUP($D75&amp;$F75,開講日程一覧!$P$5:$P$1743,開講日程一覧!J$5:J$1743)))</f>
        <v/>
      </c>
      <c r="J75" s="6" t="str">
        <f>IF($B75="","",IF(_xlfn.XLOOKUP($D75&amp;$F75,開講日程一覧!$P$5:$P$1743,開講日程一覧!K$5:K$1743)="","",_xlfn.XLOOKUP($D75&amp;$F75,開講日程一覧!$P$5:$P$1743,開講日程一覧!K$5:K$1743)))</f>
        <v/>
      </c>
      <c r="K75" s="7" t="str">
        <f>IF($B75="","",IF(_xlfn.XLOOKUP($D75&amp;$F75,開講日程一覧!$P$5:$P$1743,開講日程一覧!L$5:L$1743)="","",_xlfn.XLOOKUP($D75&amp;$F75,開講日程一覧!$P$5:$P$1743,開講日程一覧!L$5:L$1743)))</f>
        <v/>
      </c>
      <c r="L75" s="7" t="str">
        <f>IF($B75="","",IF(_xlfn.XLOOKUP($D75&amp;$F75,開講日程一覧!$P$5:$P$1743,開講日程一覧!M$5:M$1743)="","",_xlfn.XLOOKUP($D75&amp;$F75,開講日程一覧!$P$5:$P$1743,開講日程一覧!M$5:M$1743)))</f>
        <v/>
      </c>
    </row>
    <row r="76" spans="7:12" x14ac:dyDescent="0.85">
      <c r="G76" s="52" t="str">
        <f>IF($B76="","",IF(_xlfn.XLOOKUP($D76&amp;$F76,開講日程一覧!$P$5:$P$1743,開講日程一覧!H$5:H$1743)="","",_xlfn.XLOOKUP($D76&amp;$F76,開講日程一覧!$P$5:$P$1743,開講日程一覧!H$5:H$1743)))</f>
        <v/>
      </c>
      <c r="H76" s="6" t="str">
        <f>IF($B76="","",IF(_xlfn.XLOOKUP($D76&amp;$F76,開講日程一覧!$P$5:$P$1743,開講日程一覧!I$5:I$1743)="","",_xlfn.XLOOKUP($D76&amp;$F76,開講日程一覧!$P$5:$P$1743,開講日程一覧!I$5:I$1743)))</f>
        <v/>
      </c>
      <c r="I76" s="3" t="str">
        <f>IF($B76="","",IF(_xlfn.XLOOKUP($D76&amp;$F76,開講日程一覧!$P$5:$P$1743,開講日程一覧!J$5:J$1743)="","",_xlfn.XLOOKUP($D76&amp;$F76,開講日程一覧!$P$5:$P$1743,開講日程一覧!J$5:J$1743)))</f>
        <v/>
      </c>
      <c r="J76" s="6" t="str">
        <f>IF($B76="","",IF(_xlfn.XLOOKUP($D76&amp;$F76,開講日程一覧!$P$5:$P$1743,開講日程一覧!K$5:K$1743)="","",_xlfn.XLOOKUP($D76&amp;$F76,開講日程一覧!$P$5:$P$1743,開講日程一覧!K$5:K$1743)))</f>
        <v/>
      </c>
      <c r="K76" s="7" t="str">
        <f>IF($B76="","",IF(_xlfn.XLOOKUP($D76&amp;$F76,開講日程一覧!$P$5:$P$1743,開講日程一覧!L$5:L$1743)="","",_xlfn.XLOOKUP($D76&amp;$F76,開講日程一覧!$P$5:$P$1743,開講日程一覧!L$5:L$1743)))</f>
        <v/>
      </c>
      <c r="L76" s="7" t="str">
        <f>IF($B76="","",IF(_xlfn.XLOOKUP($D76&amp;$F76,開講日程一覧!$P$5:$P$1743,開講日程一覧!M$5:M$1743)="","",_xlfn.XLOOKUP($D76&amp;$F76,開講日程一覧!$P$5:$P$1743,開講日程一覧!M$5:M$1743)))</f>
        <v/>
      </c>
    </row>
    <row r="77" spans="7:12" x14ac:dyDescent="0.85">
      <c r="G77" s="52" t="str">
        <f>IF($B77="","",IF(_xlfn.XLOOKUP($D77&amp;$F77,開講日程一覧!$P$5:$P$1743,開講日程一覧!H$5:H$1743)="","",_xlfn.XLOOKUP($D77&amp;$F77,開講日程一覧!$P$5:$P$1743,開講日程一覧!H$5:H$1743)))</f>
        <v/>
      </c>
      <c r="H77" s="6" t="str">
        <f>IF($B77="","",IF(_xlfn.XLOOKUP($D77&amp;$F77,開講日程一覧!$P$5:$P$1743,開講日程一覧!I$5:I$1743)="","",_xlfn.XLOOKUP($D77&amp;$F77,開講日程一覧!$P$5:$P$1743,開講日程一覧!I$5:I$1743)))</f>
        <v/>
      </c>
      <c r="I77" s="3" t="str">
        <f>IF($B77="","",IF(_xlfn.XLOOKUP($D77&amp;$F77,開講日程一覧!$P$5:$P$1743,開講日程一覧!J$5:J$1743)="","",_xlfn.XLOOKUP($D77&amp;$F77,開講日程一覧!$P$5:$P$1743,開講日程一覧!J$5:J$1743)))</f>
        <v/>
      </c>
      <c r="J77" s="6" t="str">
        <f>IF($B77="","",IF(_xlfn.XLOOKUP($D77&amp;$F77,開講日程一覧!$P$5:$P$1743,開講日程一覧!K$5:K$1743)="","",_xlfn.XLOOKUP($D77&amp;$F77,開講日程一覧!$P$5:$P$1743,開講日程一覧!K$5:K$1743)))</f>
        <v/>
      </c>
      <c r="K77" s="7" t="str">
        <f>IF($B77="","",IF(_xlfn.XLOOKUP($D77&amp;$F77,開講日程一覧!$P$5:$P$1743,開講日程一覧!L$5:L$1743)="","",_xlfn.XLOOKUP($D77&amp;$F77,開講日程一覧!$P$5:$P$1743,開講日程一覧!L$5:L$1743)))</f>
        <v/>
      </c>
      <c r="L77" s="7" t="str">
        <f>IF($B77="","",IF(_xlfn.XLOOKUP($D77&amp;$F77,開講日程一覧!$P$5:$P$1743,開講日程一覧!M$5:M$1743)="","",_xlfn.XLOOKUP($D77&amp;$F77,開講日程一覧!$P$5:$P$1743,開講日程一覧!M$5:M$1743)))</f>
        <v/>
      </c>
    </row>
    <row r="78" spans="7:12" x14ac:dyDescent="0.85">
      <c r="G78" s="52" t="str">
        <f>IF($B78="","",IF(_xlfn.XLOOKUP($D78&amp;$F78,開講日程一覧!$P$5:$P$1743,開講日程一覧!H$5:H$1743)="","",_xlfn.XLOOKUP($D78&amp;$F78,開講日程一覧!$P$5:$P$1743,開講日程一覧!H$5:H$1743)))</f>
        <v/>
      </c>
      <c r="H78" s="6" t="str">
        <f>IF($B78="","",IF(_xlfn.XLOOKUP($D78&amp;$F78,開講日程一覧!$P$5:$P$1743,開講日程一覧!I$5:I$1743)="","",_xlfn.XLOOKUP($D78&amp;$F78,開講日程一覧!$P$5:$P$1743,開講日程一覧!I$5:I$1743)))</f>
        <v/>
      </c>
      <c r="I78" s="3" t="str">
        <f>IF($B78="","",IF(_xlfn.XLOOKUP($D78&amp;$F78,開講日程一覧!$P$5:$P$1743,開講日程一覧!J$5:J$1743)="","",_xlfn.XLOOKUP($D78&amp;$F78,開講日程一覧!$P$5:$P$1743,開講日程一覧!J$5:J$1743)))</f>
        <v/>
      </c>
      <c r="J78" s="6" t="str">
        <f>IF($B78="","",IF(_xlfn.XLOOKUP($D78&amp;$F78,開講日程一覧!$P$5:$P$1743,開講日程一覧!K$5:K$1743)="","",_xlfn.XLOOKUP($D78&amp;$F78,開講日程一覧!$P$5:$P$1743,開講日程一覧!K$5:K$1743)))</f>
        <v/>
      </c>
      <c r="K78" s="7" t="str">
        <f>IF($B78="","",IF(_xlfn.XLOOKUP($D78&amp;$F78,開講日程一覧!$P$5:$P$1743,開講日程一覧!L$5:L$1743)="","",_xlfn.XLOOKUP($D78&amp;$F78,開講日程一覧!$P$5:$P$1743,開講日程一覧!L$5:L$1743)))</f>
        <v/>
      </c>
      <c r="L78" s="7" t="str">
        <f>IF($B78="","",IF(_xlfn.XLOOKUP($D78&amp;$F78,開講日程一覧!$P$5:$P$1743,開講日程一覧!M$5:M$1743)="","",_xlfn.XLOOKUP($D78&amp;$F78,開講日程一覧!$P$5:$P$1743,開講日程一覧!M$5:M$1743)))</f>
        <v/>
      </c>
    </row>
    <row r="79" spans="7:12" x14ac:dyDescent="0.85">
      <c r="G79" s="52" t="str">
        <f>IF($B79="","",IF(_xlfn.XLOOKUP($D79&amp;$F79,開講日程一覧!$P$5:$P$1743,開講日程一覧!H$5:H$1743)="","",_xlfn.XLOOKUP($D79&amp;$F79,開講日程一覧!$P$5:$P$1743,開講日程一覧!H$5:H$1743)))</f>
        <v/>
      </c>
      <c r="H79" s="6" t="str">
        <f>IF($B79="","",IF(_xlfn.XLOOKUP($D79&amp;$F79,開講日程一覧!$P$5:$P$1743,開講日程一覧!I$5:I$1743)="","",_xlfn.XLOOKUP($D79&amp;$F79,開講日程一覧!$P$5:$P$1743,開講日程一覧!I$5:I$1743)))</f>
        <v/>
      </c>
      <c r="I79" s="3" t="str">
        <f>IF($B79="","",IF(_xlfn.XLOOKUP($D79&amp;$F79,開講日程一覧!$P$5:$P$1743,開講日程一覧!J$5:J$1743)="","",_xlfn.XLOOKUP($D79&amp;$F79,開講日程一覧!$P$5:$P$1743,開講日程一覧!J$5:J$1743)))</f>
        <v/>
      </c>
      <c r="J79" s="6" t="str">
        <f>IF($B79="","",IF(_xlfn.XLOOKUP($D79&amp;$F79,開講日程一覧!$P$5:$P$1743,開講日程一覧!K$5:K$1743)="","",_xlfn.XLOOKUP($D79&amp;$F79,開講日程一覧!$P$5:$P$1743,開講日程一覧!K$5:K$1743)))</f>
        <v/>
      </c>
      <c r="K79" s="7" t="str">
        <f>IF($B79="","",IF(_xlfn.XLOOKUP($D79&amp;$F79,開講日程一覧!$P$5:$P$1743,開講日程一覧!L$5:L$1743)="","",_xlfn.XLOOKUP($D79&amp;$F79,開講日程一覧!$P$5:$P$1743,開講日程一覧!L$5:L$1743)))</f>
        <v/>
      </c>
      <c r="L79" s="7" t="str">
        <f>IF($B79="","",IF(_xlfn.XLOOKUP($D79&amp;$F79,開講日程一覧!$P$5:$P$1743,開講日程一覧!M$5:M$1743)="","",_xlfn.XLOOKUP($D79&amp;$F79,開講日程一覧!$P$5:$P$1743,開講日程一覧!M$5:M$1743)))</f>
        <v/>
      </c>
    </row>
    <row r="80" spans="7:12" x14ac:dyDescent="0.85">
      <c r="G80" s="52" t="str">
        <f>IF($B80="","",IF(_xlfn.XLOOKUP($D80&amp;$F80,開講日程一覧!$P$5:$P$1743,開講日程一覧!H$5:H$1743)="","",_xlfn.XLOOKUP($D80&amp;$F80,開講日程一覧!$P$5:$P$1743,開講日程一覧!H$5:H$1743)))</f>
        <v/>
      </c>
      <c r="H80" s="6" t="str">
        <f>IF($B80="","",IF(_xlfn.XLOOKUP($D80&amp;$F80,開講日程一覧!$P$5:$P$1743,開講日程一覧!I$5:I$1743)="","",_xlfn.XLOOKUP($D80&amp;$F80,開講日程一覧!$P$5:$P$1743,開講日程一覧!I$5:I$1743)))</f>
        <v/>
      </c>
      <c r="I80" s="3" t="str">
        <f>IF($B80="","",IF(_xlfn.XLOOKUP($D80&amp;$F80,開講日程一覧!$P$5:$P$1743,開講日程一覧!J$5:J$1743)="","",_xlfn.XLOOKUP($D80&amp;$F80,開講日程一覧!$P$5:$P$1743,開講日程一覧!J$5:J$1743)))</f>
        <v/>
      </c>
      <c r="J80" s="6" t="str">
        <f>IF($B80="","",IF(_xlfn.XLOOKUP($D80&amp;$F80,開講日程一覧!$P$5:$P$1743,開講日程一覧!K$5:K$1743)="","",_xlfn.XLOOKUP($D80&amp;$F80,開講日程一覧!$P$5:$P$1743,開講日程一覧!K$5:K$1743)))</f>
        <v/>
      </c>
      <c r="K80" s="7" t="str">
        <f>IF($B80="","",IF(_xlfn.XLOOKUP($D80&amp;$F80,開講日程一覧!$P$5:$P$1743,開講日程一覧!L$5:L$1743)="","",_xlfn.XLOOKUP($D80&amp;$F80,開講日程一覧!$P$5:$P$1743,開講日程一覧!L$5:L$1743)))</f>
        <v/>
      </c>
      <c r="L80" s="7" t="str">
        <f>IF($B80="","",IF(_xlfn.XLOOKUP($D80&amp;$F80,開講日程一覧!$P$5:$P$1743,開講日程一覧!M$5:M$1743)="","",_xlfn.XLOOKUP($D80&amp;$F80,開講日程一覧!$P$5:$P$1743,開講日程一覧!M$5:M$1743)))</f>
        <v/>
      </c>
    </row>
    <row r="81" spans="7:12" x14ac:dyDescent="0.85">
      <c r="G81" s="52" t="str">
        <f>IF($B81="","",IF(_xlfn.XLOOKUP($D81&amp;$F81,開講日程一覧!$P$5:$P$1743,開講日程一覧!H$5:H$1743)="","",_xlfn.XLOOKUP($D81&amp;$F81,開講日程一覧!$P$5:$P$1743,開講日程一覧!H$5:H$1743)))</f>
        <v/>
      </c>
      <c r="H81" s="6" t="str">
        <f>IF($B81="","",IF(_xlfn.XLOOKUP($D81&amp;$F81,開講日程一覧!$P$5:$P$1743,開講日程一覧!I$5:I$1743)="","",_xlfn.XLOOKUP($D81&amp;$F81,開講日程一覧!$P$5:$P$1743,開講日程一覧!I$5:I$1743)))</f>
        <v/>
      </c>
      <c r="I81" s="3" t="str">
        <f>IF($B81="","",IF(_xlfn.XLOOKUP($D81&amp;$F81,開講日程一覧!$P$5:$P$1743,開講日程一覧!J$5:J$1743)="","",_xlfn.XLOOKUP($D81&amp;$F81,開講日程一覧!$P$5:$P$1743,開講日程一覧!J$5:J$1743)))</f>
        <v/>
      </c>
      <c r="J81" s="6" t="str">
        <f>IF($B81="","",IF(_xlfn.XLOOKUP($D81&amp;$F81,開講日程一覧!$P$5:$P$1743,開講日程一覧!K$5:K$1743)="","",_xlfn.XLOOKUP($D81&amp;$F81,開講日程一覧!$P$5:$P$1743,開講日程一覧!K$5:K$1743)))</f>
        <v/>
      </c>
      <c r="K81" s="7" t="str">
        <f>IF($B81="","",IF(_xlfn.XLOOKUP($D81&amp;$F81,開講日程一覧!$P$5:$P$1743,開講日程一覧!L$5:L$1743)="","",_xlfn.XLOOKUP($D81&amp;$F81,開講日程一覧!$P$5:$P$1743,開講日程一覧!L$5:L$1743)))</f>
        <v/>
      </c>
      <c r="L81" s="7" t="str">
        <f>IF($B81="","",IF(_xlfn.XLOOKUP($D81&amp;$F81,開講日程一覧!$P$5:$P$1743,開講日程一覧!M$5:M$1743)="","",_xlfn.XLOOKUP($D81&amp;$F81,開講日程一覧!$P$5:$P$1743,開講日程一覧!M$5:M$1743)))</f>
        <v/>
      </c>
    </row>
    <row r="82" spans="7:12" x14ac:dyDescent="0.85">
      <c r="G82" s="52" t="str">
        <f>IF($B82="","",IF(_xlfn.XLOOKUP($D82&amp;$F82,開講日程一覧!$P$5:$P$1743,開講日程一覧!H$5:H$1743)="","",_xlfn.XLOOKUP($D82&amp;$F82,開講日程一覧!$P$5:$P$1743,開講日程一覧!H$5:H$1743)))</f>
        <v/>
      </c>
      <c r="H82" s="6" t="str">
        <f>IF($B82="","",IF(_xlfn.XLOOKUP($D82&amp;$F82,開講日程一覧!$P$5:$P$1743,開講日程一覧!I$5:I$1743)="","",_xlfn.XLOOKUP($D82&amp;$F82,開講日程一覧!$P$5:$P$1743,開講日程一覧!I$5:I$1743)))</f>
        <v/>
      </c>
      <c r="I82" s="3" t="str">
        <f>IF($B82="","",IF(_xlfn.XLOOKUP($D82&amp;$F82,開講日程一覧!$P$5:$P$1743,開講日程一覧!J$5:J$1743)="","",_xlfn.XLOOKUP($D82&amp;$F82,開講日程一覧!$P$5:$P$1743,開講日程一覧!J$5:J$1743)))</f>
        <v/>
      </c>
      <c r="J82" s="6" t="str">
        <f>IF($B82="","",IF(_xlfn.XLOOKUP($D82&amp;$F82,開講日程一覧!$P$5:$P$1743,開講日程一覧!K$5:K$1743)="","",_xlfn.XLOOKUP($D82&amp;$F82,開講日程一覧!$P$5:$P$1743,開講日程一覧!K$5:K$1743)))</f>
        <v/>
      </c>
      <c r="K82" s="7" t="str">
        <f>IF($B82="","",IF(_xlfn.XLOOKUP($D82&amp;$F82,開講日程一覧!$P$5:$P$1743,開講日程一覧!L$5:L$1743)="","",_xlfn.XLOOKUP($D82&amp;$F82,開講日程一覧!$P$5:$P$1743,開講日程一覧!L$5:L$1743)))</f>
        <v/>
      </c>
      <c r="L82" s="7" t="str">
        <f>IF($B82="","",IF(_xlfn.XLOOKUP($D82&amp;$F82,開講日程一覧!$P$5:$P$1743,開講日程一覧!M$5:M$1743)="","",_xlfn.XLOOKUP($D82&amp;$F82,開講日程一覧!$P$5:$P$1743,開講日程一覧!M$5:M$1743)))</f>
        <v/>
      </c>
    </row>
    <row r="83" spans="7:12" x14ac:dyDescent="0.85">
      <c r="G83" s="52" t="str">
        <f>IF($B83="","",IF(_xlfn.XLOOKUP($D83&amp;$F83,開講日程一覧!$P$5:$P$1743,開講日程一覧!H$5:H$1743)="","",_xlfn.XLOOKUP($D83&amp;$F83,開講日程一覧!$P$5:$P$1743,開講日程一覧!H$5:H$1743)))</f>
        <v/>
      </c>
      <c r="H83" s="6" t="str">
        <f>IF($B83="","",IF(_xlfn.XLOOKUP($D83&amp;$F83,開講日程一覧!$P$5:$P$1743,開講日程一覧!I$5:I$1743)="","",_xlfn.XLOOKUP($D83&amp;$F83,開講日程一覧!$P$5:$P$1743,開講日程一覧!I$5:I$1743)))</f>
        <v/>
      </c>
      <c r="I83" s="3" t="str">
        <f>IF($B83="","",IF(_xlfn.XLOOKUP($D83&amp;$F83,開講日程一覧!$P$5:$P$1743,開講日程一覧!J$5:J$1743)="","",_xlfn.XLOOKUP($D83&amp;$F83,開講日程一覧!$P$5:$P$1743,開講日程一覧!J$5:J$1743)))</f>
        <v/>
      </c>
      <c r="J83" s="6" t="str">
        <f>IF($B83="","",IF(_xlfn.XLOOKUP($D83&amp;$F83,開講日程一覧!$P$5:$P$1743,開講日程一覧!K$5:K$1743)="","",_xlfn.XLOOKUP($D83&amp;$F83,開講日程一覧!$P$5:$P$1743,開講日程一覧!K$5:K$1743)))</f>
        <v/>
      </c>
      <c r="K83" s="7" t="str">
        <f>IF($B83="","",IF(_xlfn.XLOOKUP($D83&amp;$F83,開講日程一覧!$P$5:$P$1743,開講日程一覧!L$5:L$1743)="","",_xlfn.XLOOKUP($D83&amp;$F83,開講日程一覧!$P$5:$P$1743,開講日程一覧!L$5:L$1743)))</f>
        <v/>
      </c>
      <c r="L83" s="7" t="str">
        <f>IF($B83="","",IF(_xlfn.XLOOKUP($D83&amp;$F83,開講日程一覧!$P$5:$P$1743,開講日程一覧!M$5:M$1743)="","",_xlfn.XLOOKUP($D83&amp;$F83,開講日程一覧!$P$5:$P$1743,開講日程一覧!M$5:M$1743)))</f>
        <v/>
      </c>
    </row>
    <row r="84" spans="7:12" x14ac:dyDescent="0.85">
      <c r="G84" s="52" t="str">
        <f>IF($B84="","",IF(_xlfn.XLOOKUP($D84&amp;$F84,開講日程一覧!$P$5:$P$1743,開講日程一覧!H$5:H$1743)="","",_xlfn.XLOOKUP($D84&amp;$F84,開講日程一覧!$P$5:$P$1743,開講日程一覧!H$5:H$1743)))</f>
        <v/>
      </c>
      <c r="H84" s="6" t="str">
        <f>IF($B84="","",IF(_xlfn.XLOOKUP($D84&amp;$F84,開講日程一覧!$P$5:$P$1743,開講日程一覧!I$5:I$1743)="","",_xlfn.XLOOKUP($D84&amp;$F84,開講日程一覧!$P$5:$P$1743,開講日程一覧!I$5:I$1743)))</f>
        <v/>
      </c>
      <c r="I84" s="3" t="str">
        <f>IF($B84="","",IF(_xlfn.XLOOKUP($D84&amp;$F84,開講日程一覧!$P$5:$P$1743,開講日程一覧!J$5:J$1743)="","",_xlfn.XLOOKUP($D84&amp;$F84,開講日程一覧!$P$5:$P$1743,開講日程一覧!J$5:J$1743)))</f>
        <v/>
      </c>
      <c r="J84" s="6" t="str">
        <f>IF($B84="","",IF(_xlfn.XLOOKUP($D84&amp;$F84,開講日程一覧!$P$5:$P$1743,開講日程一覧!K$5:K$1743)="","",_xlfn.XLOOKUP($D84&amp;$F84,開講日程一覧!$P$5:$P$1743,開講日程一覧!K$5:K$1743)))</f>
        <v/>
      </c>
      <c r="K84" s="7" t="str">
        <f>IF($B84="","",IF(_xlfn.XLOOKUP($D84&amp;$F84,開講日程一覧!$P$5:$P$1743,開講日程一覧!L$5:L$1743)="","",_xlfn.XLOOKUP($D84&amp;$F84,開講日程一覧!$P$5:$P$1743,開講日程一覧!L$5:L$1743)))</f>
        <v/>
      </c>
      <c r="L84" s="7" t="str">
        <f>IF($B84="","",IF(_xlfn.XLOOKUP($D84&amp;$F84,開講日程一覧!$P$5:$P$1743,開講日程一覧!M$5:M$1743)="","",_xlfn.XLOOKUP($D84&amp;$F84,開講日程一覧!$P$5:$P$1743,開講日程一覧!M$5:M$1743)))</f>
        <v/>
      </c>
    </row>
    <row r="85" spans="7:12" x14ac:dyDescent="0.85">
      <c r="G85" s="52" t="str">
        <f>IF($B85="","",IF(_xlfn.XLOOKUP($D85&amp;$F85,開講日程一覧!$P$5:$P$1743,開講日程一覧!H$5:H$1743)="","",_xlfn.XLOOKUP($D85&amp;$F85,開講日程一覧!$P$5:$P$1743,開講日程一覧!H$5:H$1743)))</f>
        <v/>
      </c>
      <c r="H85" s="6" t="str">
        <f>IF($B85="","",IF(_xlfn.XLOOKUP($D85&amp;$F85,開講日程一覧!$P$5:$P$1743,開講日程一覧!I$5:I$1743)="","",_xlfn.XLOOKUP($D85&amp;$F85,開講日程一覧!$P$5:$P$1743,開講日程一覧!I$5:I$1743)))</f>
        <v/>
      </c>
      <c r="I85" s="3" t="str">
        <f>IF($B85="","",IF(_xlfn.XLOOKUP($D85&amp;$F85,開講日程一覧!$P$5:$P$1743,開講日程一覧!J$5:J$1743)="","",_xlfn.XLOOKUP($D85&amp;$F85,開講日程一覧!$P$5:$P$1743,開講日程一覧!J$5:J$1743)))</f>
        <v/>
      </c>
      <c r="J85" s="6" t="str">
        <f>IF($B85="","",IF(_xlfn.XLOOKUP($D85&amp;$F85,開講日程一覧!$P$5:$P$1743,開講日程一覧!K$5:K$1743)="","",_xlfn.XLOOKUP($D85&amp;$F85,開講日程一覧!$P$5:$P$1743,開講日程一覧!K$5:K$1743)))</f>
        <v/>
      </c>
      <c r="K85" s="7" t="str">
        <f>IF($B85="","",IF(_xlfn.XLOOKUP($D85&amp;$F85,開講日程一覧!$P$5:$P$1743,開講日程一覧!L$5:L$1743)="","",_xlfn.XLOOKUP($D85&amp;$F85,開講日程一覧!$P$5:$P$1743,開講日程一覧!L$5:L$1743)))</f>
        <v/>
      </c>
      <c r="L85" s="7" t="str">
        <f>IF($B85="","",IF(_xlfn.XLOOKUP($D85&amp;$F85,開講日程一覧!$P$5:$P$1743,開講日程一覧!M$5:M$1743)="","",_xlfn.XLOOKUP($D85&amp;$F85,開講日程一覧!$P$5:$P$1743,開講日程一覧!M$5:M$1743)))</f>
        <v/>
      </c>
    </row>
    <row r="86" spans="7:12" x14ac:dyDescent="0.85">
      <c r="G86" s="52" t="str">
        <f>IF($B86="","",IF(_xlfn.XLOOKUP($D86&amp;$F86,開講日程一覧!$P$5:$P$1743,開講日程一覧!H$5:H$1743)="","",_xlfn.XLOOKUP($D86&amp;$F86,開講日程一覧!$P$5:$P$1743,開講日程一覧!H$5:H$1743)))</f>
        <v/>
      </c>
      <c r="H86" s="6" t="str">
        <f>IF($B86="","",IF(_xlfn.XLOOKUP($D86&amp;$F86,開講日程一覧!$P$5:$P$1743,開講日程一覧!I$5:I$1743)="","",_xlfn.XLOOKUP($D86&amp;$F86,開講日程一覧!$P$5:$P$1743,開講日程一覧!I$5:I$1743)))</f>
        <v/>
      </c>
      <c r="I86" s="3" t="str">
        <f>IF($B86="","",IF(_xlfn.XLOOKUP($D86&amp;$F86,開講日程一覧!$P$5:$P$1743,開講日程一覧!J$5:J$1743)="","",_xlfn.XLOOKUP($D86&amp;$F86,開講日程一覧!$P$5:$P$1743,開講日程一覧!J$5:J$1743)))</f>
        <v/>
      </c>
      <c r="J86" s="6" t="str">
        <f>IF($B86="","",IF(_xlfn.XLOOKUP($D86&amp;$F86,開講日程一覧!$P$5:$P$1743,開講日程一覧!K$5:K$1743)="","",_xlfn.XLOOKUP($D86&amp;$F86,開講日程一覧!$P$5:$P$1743,開講日程一覧!K$5:K$1743)))</f>
        <v/>
      </c>
      <c r="K86" s="7" t="str">
        <f>IF($B86="","",IF(_xlfn.XLOOKUP($D86&amp;$F86,開講日程一覧!$P$5:$P$1743,開講日程一覧!L$5:L$1743)="","",_xlfn.XLOOKUP($D86&amp;$F86,開講日程一覧!$P$5:$P$1743,開講日程一覧!L$5:L$1743)))</f>
        <v/>
      </c>
      <c r="L86" s="7" t="str">
        <f>IF($B86="","",IF(_xlfn.XLOOKUP($D86&amp;$F86,開講日程一覧!$P$5:$P$1743,開講日程一覧!M$5:M$1743)="","",_xlfn.XLOOKUP($D86&amp;$F86,開講日程一覧!$P$5:$P$1743,開講日程一覧!M$5:M$1743)))</f>
        <v/>
      </c>
    </row>
    <row r="87" spans="7:12" x14ac:dyDescent="0.85">
      <c r="G87" s="52" t="str">
        <f>IF($B87="","",IF(_xlfn.XLOOKUP($D87&amp;$F87,開講日程一覧!$P$5:$P$1743,開講日程一覧!H$5:H$1743)="","",_xlfn.XLOOKUP($D87&amp;$F87,開講日程一覧!$P$5:$P$1743,開講日程一覧!H$5:H$1743)))</f>
        <v/>
      </c>
      <c r="H87" s="6" t="str">
        <f>IF($B87="","",IF(_xlfn.XLOOKUP($D87&amp;$F87,開講日程一覧!$P$5:$P$1743,開講日程一覧!I$5:I$1743)="","",_xlfn.XLOOKUP($D87&amp;$F87,開講日程一覧!$P$5:$P$1743,開講日程一覧!I$5:I$1743)))</f>
        <v/>
      </c>
      <c r="I87" s="3" t="str">
        <f>IF($B87="","",IF(_xlfn.XLOOKUP($D87&amp;$F87,開講日程一覧!$P$5:$P$1743,開講日程一覧!J$5:J$1743)="","",_xlfn.XLOOKUP($D87&amp;$F87,開講日程一覧!$P$5:$P$1743,開講日程一覧!J$5:J$1743)))</f>
        <v/>
      </c>
      <c r="J87" s="6" t="str">
        <f>IF($B87="","",IF(_xlfn.XLOOKUP($D87&amp;$F87,開講日程一覧!$P$5:$P$1743,開講日程一覧!K$5:K$1743)="","",_xlfn.XLOOKUP($D87&amp;$F87,開講日程一覧!$P$5:$P$1743,開講日程一覧!K$5:K$1743)))</f>
        <v/>
      </c>
      <c r="K87" s="7" t="str">
        <f>IF($B87="","",IF(_xlfn.XLOOKUP($D87&amp;$F87,開講日程一覧!$P$5:$P$1743,開講日程一覧!L$5:L$1743)="","",_xlfn.XLOOKUP($D87&amp;$F87,開講日程一覧!$P$5:$P$1743,開講日程一覧!L$5:L$1743)))</f>
        <v/>
      </c>
      <c r="L87" s="7" t="str">
        <f>IF($B87="","",IF(_xlfn.XLOOKUP($D87&amp;$F87,開講日程一覧!$P$5:$P$1743,開講日程一覧!M$5:M$1743)="","",_xlfn.XLOOKUP($D87&amp;$F87,開講日程一覧!$P$5:$P$1743,開講日程一覧!M$5:M$1743)))</f>
        <v/>
      </c>
    </row>
    <row r="88" spans="7:12" x14ac:dyDescent="0.85">
      <c r="G88" s="52" t="str">
        <f>IF($B88="","",IF(_xlfn.XLOOKUP($D88&amp;$F88,開講日程一覧!$P$5:$P$1743,開講日程一覧!H$5:H$1743)="","",_xlfn.XLOOKUP($D88&amp;$F88,開講日程一覧!$P$5:$P$1743,開講日程一覧!H$5:H$1743)))</f>
        <v/>
      </c>
      <c r="H88" s="6" t="str">
        <f>IF($B88="","",IF(_xlfn.XLOOKUP($D88&amp;$F88,開講日程一覧!$P$5:$P$1743,開講日程一覧!I$5:I$1743)="","",_xlfn.XLOOKUP($D88&amp;$F88,開講日程一覧!$P$5:$P$1743,開講日程一覧!I$5:I$1743)))</f>
        <v/>
      </c>
      <c r="I88" s="3" t="str">
        <f>IF($B88="","",IF(_xlfn.XLOOKUP($D88&amp;$F88,開講日程一覧!$P$5:$P$1743,開講日程一覧!J$5:J$1743)="","",_xlfn.XLOOKUP($D88&amp;$F88,開講日程一覧!$P$5:$P$1743,開講日程一覧!J$5:J$1743)))</f>
        <v/>
      </c>
      <c r="J88" s="6" t="str">
        <f>IF($B88="","",IF(_xlfn.XLOOKUP($D88&amp;$F88,開講日程一覧!$P$5:$P$1743,開講日程一覧!K$5:K$1743)="","",_xlfn.XLOOKUP($D88&amp;$F88,開講日程一覧!$P$5:$P$1743,開講日程一覧!K$5:K$1743)))</f>
        <v/>
      </c>
      <c r="K88" s="7" t="str">
        <f>IF($B88="","",IF(_xlfn.XLOOKUP($D88&amp;$F88,開講日程一覧!$P$5:$P$1743,開講日程一覧!L$5:L$1743)="","",_xlfn.XLOOKUP($D88&amp;$F88,開講日程一覧!$P$5:$P$1743,開講日程一覧!L$5:L$1743)))</f>
        <v/>
      </c>
      <c r="L88" s="7" t="str">
        <f>IF($B88="","",IF(_xlfn.XLOOKUP($D88&amp;$F88,開講日程一覧!$P$5:$P$1743,開講日程一覧!M$5:M$1743)="","",_xlfn.XLOOKUP($D88&amp;$F88,開講日程一覧!$P$5:$P$1743,開講日程一覧!M$5:M$1743)))</f>
        <v/>
      </c>
    </row>
    <row r="89" spans="7:12" x14ac:dyDescent="0.85">
      <c r="G89" s="52" t="str">
        <f>IF($B89="","",IF(_xlfn.XLOOKUP($D89&amp;$F89,開講日程一覧!$P$5:$P$1743,開講日程一覧!H$5:H$1743)="","",_xlfn.XLOOKUP($D89&amp;$F89,開講日程一覧!$P$5:$P$1743,開講日程一覧!H$5:H$1743)))</f>
        <v/>
      </c>
      <c r="H89" s="6" t="str">
        <f>IF($B89="","",IF(_xlfn.XLOOKUP($D89&amp;$F89,開講日程一覧!$P$5:$P$1743,開講日程一覧!I$5:I$1743)="","",_xlfn.XLOOKUP($D89&amp;$F89,開講日程一覧!$P$5:$P$1743,開講日程一覧!I$5:I$1743)))</f>
        <v/>
      </c>
      <c r="I89" s="3" t="str">
        <f>IF($B89="","",IF(_xlfn.XLOOKUP($D89&amp;$F89,開講日程一覧!$P$5:$P$1743,開講日程一覧!J$5:J$1743)="","",_xlfn.XLOOKUP($D89&amp;$F89,開講日程一覧!$P$5:$P$1743,開講日程一覧!J$5:J$1743)))</f>
        <v/>
      </c>
      <c r="J89" s="6" t="str">
        <f>IF($B89="","",IF(_xlfn.XLOOKUP($D89&amp;$F89,開講日程一覧!$P$5:$P$1743,開講日程一覧!K$5:K$1743)="","",_xlfn.XLOOKUP($D89&amp;$F89,開講日程一覧!$P$5:$P$1743,開講日程一覧!K$5:K$1743)))</f>
        <v/>
      </c>
      <c r="K89" s="7" t="str">
        <f>IF($B89="","",IF(_xlfn.XLOOKUP($D89&amp;$F89,開講日程一覧!$P$5:$P$1743,開講日程一覧!L$5:L$1743)="","",_xlfn.XLOOKUP($D89&amp;$F89,開講日程一覧!$P$5:$P$1743,開講日程一覧!L$5:L$1743)))</f>
        <v/>
      </c>
      <c r="L89" s="7" t="str">
        <f>IF($B89="","",IF(_xlfn.XLOOKUP($D89&amp;$F89,開講日程一覧!$P$5:$P$1743,開講日程一覧!M$5:M$1743)="","",_xlfn.XLOOKUP($D89&amp;$F89,開講日程一覧!$P$5:$P$1743,開講日程一覧!M$5:M$1743)))</f>
        <v/>
      </c>
    </row>
    <row r="90" spans="7:12" x14ac:dyDescent="0.85">
      <c r="G90" s="52" t="str">
        <f>IF($B90="","",IF(_xlfn.XLOOKUP($D90&amp;$F90,開講日程一覧!$P$5:$P$1743,開講日程一覧!H$5:H$1743)="","",_xlfn.XLOOKUP($D90&amp;$F90,開講日程一覧!$P$5:$P$1743,開講日程一覧!H$5:H$1743)))</f>
        <v/>
      </c>
      <c r="H90" s="6" t="str">
        <f>IF($B90="","",IF(_xlfn.XLOOKUP($D90&amp;$F90,開講日程一覧!$P$5:$P$1743,開講日程一覧!I$5:I$1743)="","",_xlfn.XLOOKUP($D90&amp;$F90,開講日程一覧!$P$5:$P$1743,開講日程一覧!I$5:I$1743)))</f>
        <v/>
      </c>
      <c r="I90" s="3" t="str">
        <f>IF($B90="","",IF(_xlfn.XLOOKUP($D90&amp;$F90,開講日程一覧!$P$5:$P$1743,開講日程一覧!J$5:J$1743)="","",_xlfn.XLOOKUP($D90&amp;$F90,開講日程一覧!$P$5:$P$1743,開講日程一覧!J$5:J$1743)))</f>
        <v/>
      </c>
      <c r="J90" s="6" t="str">
        <f>IF($B90="","",IF(_xlfn.XLOOKUP($D90&amp;$F90,開講日程一覧!$P$5:$P$1743,開講日程一覧!K$5:K$1743)="","",_xlfn.XLOOKUP($D90&amp;$F90,開講日程一覧!$P$5:$P$1743,開講日程一覧!K$5:K$1743)))</f>
        <v/>
      </c>
      <c r="K90" s="7" t="str">
        <f>IF($B90="","",IF(_xlfn.XLOOKUP($D90&amp;$F90,開講日程一覧!$P$5:$P$1743,開講日程一覧!L$5:L$1743)="","",_xlfn.XLOOKUP($D90&amp;$F90,開講日程一覧!$P$5:$P$1743,開講日程一覧!L$5:L$1743)))</f>
        <v/>
      </c>
      <c r="L90" s="7" t="str">
        <f>IF($B90="","",IF(_xlfn.XLOOKUP($D90&amp;$F90,開講日程一覧!$P$5:$P$1743,開講日程一覧!M$5:M$1743)="","",_xlfn.XLOOKUP($D90&amp;$F90,開講日程一覧!$P$5:$P$1743,開講日程一覧!M$5:M$1743)))</f>
        <v/>
      </c>
    </row>
    <row r="91" spans="7:12" x14ac:dyDescent="0.85">
      <c r="G91" s="52" t="str">
        <f>IF($B91="","",IF(_xlfn.XLOOKUP($D91&amp;$F91,開講日程一覧!$P$5:$P$1743,開講日程一覧!H$5:H$1743)="","",_xlfn.XLOOKUP($D91&amp;$F91,開講日程一覧!$P$5:$P$1743,開講日程一覧!H$5:H$1743)))</f>
        <v/>
      </c>
      <c r="H91" s="6" t="str">
        <f>IF($B91="","",IF(_xlfn.XLOOKUP($D91&amp;$F91,開講日程一覧!$P$5:$P$1743,開講日程一覧!I$5:I$1743)="","",_xlfn.XLOOKUP($D91&amp;$F91,開講日程一覧!$P$5:$P$1743,開講日程一覧!I$5:I$1743)))</f>
        <v/>
      </c>
      <c r="I91" s="3" t="str">
        <f>IF($B91="","",IF(_xlfn.XLOOKUP($D91&amp;$F91,開講日程一覧!$P$5:$P$1743,開講日程一覧!J$5:J$1743)="","",_xlfn.XLOOKUP($D91&amp;$F91,開講日程一覧!$P$5:$P$1743,開講日程一覧!J$5:J$1743)))</f>
        <v/>
      </c>
      <c r="J91" s="6" t="str">
        <f>IF($B91="","",IF(_xlfn.XLOOKUP($D91&amp;$F91,開講日程一覧!$P$5:$P$1743,開講日程一覧!K$5:K$1743)="","",_xlfn.XLOOKUP($D91&amp;$F91,開講日程一覧!$P$5:$P$1743,開講日程一覧!K$5:K$1743)))</f>
        <v/>
      </c>
      <c r="K91" s="7" t="str">
        <f>IF($B91="","",IF(_xlfn.XLOOKUP($D91&amp;$F91,開講日程一覧!$P$5:$P$1743,開講日程一覧!L$5:L$1743)="","",_xlfn.XLOOKUP($D91&amp;$F91,開講日程一覧!$P$5:$P$1743,開講日程一覧!L$5:L$1743)))</f>
        <v/>
      </c>
      <c r="L91" s="7" t="str">
        <f>IF($B91="","",IF(_xlfn.XLOOKUP($D91&amp;$F91,開講日程一覧!$P$5:$P$1743,開講日程一覧!M$5:M$1743)="","",_xlfn.XLOOKUP($D91&amp;$F91,開講日程一覧!$P$5:$P$1743,開講日程一覧!M$5:M$1743)))</f>
        <v/>
      </c>
    </row>
    <row r="92" spans="7:12" x14ac:dyDescent="0.85">
      <c r="G92" s="52" t="str">
        <f>IF($B92="","",IF(_xlfn.XLOOKUP($D92&amp;$F92,開講日程一覧!$P$5:$P$1743,開講日程一覧!H$5:H$1743)="","",_xlfn.XLOOKUP($D92&amp;$F92,開講日程一覧!$P$5:$P$1743,開講日程一覧!H$5:H$1743)))</f>
        <v/>
      </c>
      <c r="H92" s="6" t="str">
        <f>IF($B92="","",IF(_xlfn.XLOOKUP($D92&amp;$F92,開講日程一覧!$P$5:$P$1743,開講日程一覧!I$5:I$1743)="","",_xlfn.XLOOKUP($D92&amp;$F92,開講日程一覧!$P$5:$P$1743,開講日程一覧!I$5:I$1743)))</f>
        <v/>
      </c>
      <c r="I92" s="3" t="str">
        <f>IF($B92="","",IF(_xlfn.XLOOKUP($D92&amp;$F92,開講日程一覧!$P$5:$P$1743,開講日程一覧!J$5:J$1743)="","",_xlfn.XLOOKUP($D92&amp;$F92,開講日程一覧!$P$5:$P$1743,開講日程一覧!J$5:J$1743)))</f>
        <v/>
      </c>
      <c r="J92" s="6" t="str">
        <f>IF($B92="","",IF(_xlfn.XLOOKUP($D92&amp;$F92,開講日程一覧!$P$5:$P$1743,開講日程一覧!K$5:K$1743)="","",_xlfn.XLOOKUP($D92&amp;$F92,開講日程一覧!$P$5:$P$1743,開講日程一覧!K$5:K$1743)))</f>
        <v/>
      </c>
      <c r="K92" s="7" t="str">
        <f>IF($B92="","",IF(_xlfn.XLOOKUP($D92&amp;$F92,開講日程一覧!$P$5:$P$1743,開講日程一覧!L$5:L$1743)="","",_xlfn.XLOOKUP($D92&amp;$F92,開講日程一覧!$P$5:$P$1743,開講日程一覧!L$5:L$1743)))</f>
        <v/>
      </c>
      <c r="L92" s="7" t="str">
        <f>IF($B92="","",IF(_xlfn.XLOOKUP($D92&amp;$F92,開講日程一覧!$P$5:$P$1743,開講日程一覧!M$5:M$1743)="","",_xlfn.XLOOKUP($D92&amp;$F92,開講日程一覧!$P$5:$P$1743,開講日程一覧!M$5:M$1743)))</f>
        <v/>
      </c>
    </row>
    <row r="93" spans="7:12" x14ac:dyDescent="0.85">
      <c r="G93" s="52" t="str">
        <f>IF($B93="","",IF(_xlfn.XLOOKUP($D93&amp;$F93,開講日程一覧!$P$5:$P$1743,開講日程一覧!H$5:H$1743)="","",_xlfn.XLOOKUP($D93&amp;$F93,開講日程一覧!$P$5:$P$1743,開講日程一覧!H$5:H$1743)))</f>
        <v/>
      </c>
      <c r="H93" s="6" t="str">
        <f>IF($B93="","",IF(_xlfn.XLOOKUP($D93&amp;$F93,開講日程一覧!$P$5:$P$1743,開講日程一覧!I$5:I$1743)="","",_xlfn.XLOOKUP($D93&amp;$F93,開講日程一覧!$P$5:$P$1743,開講日程一覧!I$5:I$1743)))</f>
        <v/>
      </c>
      <c r="I93" s="3" t="str">
        <f>IF($B93="","",IF(_xlfn.XLOOKUP($D93&amp;$F93,開講日程一覧!$P$5:$P$1743,開講日程一覧!J$5:J$1743)="","",_xlfn.XLOOKUP($D93&amp;$F93,開講日程一覧!$P$5:$P$1743,開講日程一覧!J$5:J$1743)))</f>
        <v/>
      </c>
      <c r="J93" s="6" t="str">
        <f>IF($B93="","",IF(_xlfn.XLOOKUP($D93&amp;$F93,開講日程一覧!$P$5:$P$1743,開講日程一覧!K$5:K$1743)="","",_xlfn.XLOOKUP($D93&amp;$F93,開講日程一覧!$P$5:$P$1743,開講日程一覧!K$5:K$1743)))</f>
        <v/>
      </c>
      <c r="K93" s="7" t="str">
        <f>IF($B93="","",IF(_xlfn.XLOOKUP($D93&amp;$F93,開講日程一覧!$P$5:$P$1743,開講日程一覧!L$5:L$1743)="","",_xlfn.XLOOKUP($D93&amp;$F93,開講日程一覧!$P$5:$P$1743,開講日程一覧!L$5:L$1743)))</f>
        <v/>
      </c>
      <c r="L93" s="7" t="str">
        <f>IF($B93="","",IF(_xlfn.XLOOKUP($D93&amp;$F93,開講日程一覧!$P$5:$P$1743,開講日程一覧!M$5:M$1743)="","",_xlfn.XLOOKUP($D93&amp;$F93,開講日程一覧!$P$5:$P$1743,開講日程一覧!M$5:M$1743)))</f>
        <v/>
      </c>
    </row>
    <row r="94" spans="7:12" x14ac:dyDescent="0.85">
      <c r="G94" s="52" t="str">
        <f>IF($B94="","",IF(_xlfn.XLOOKUP($D94&amp;$F94,開講日程一覧!$P$5:$P$1743,開講日程一覧!H$5:H$1743)="","",_xlfn.XLOOKUP($D94&amp;$F94,開講日程一覧!$P$5:$P$1743,開講日程一覧!H$5:H$1743)))</f>
        <v/>
      </c>
      <c r="H94" s="6" t="str">
        <f>IF($B94="","",IF(_xlfn.XLOOKUP($D94&amp;$F94,開講日程一覧!$P$5:$P$1743,開講日程一覧!I$5:I$1743)="","",_xlfn.XLOOKUP($D94&amp;$F94,開講日程一覧!$P$5:$P$1743,開講日程一覧!I$5:I$1743)))</f>
        <v/>
      </c>
      <c r="I94" s="3" t="str">
        <f>IF($B94="","",IF(_xlfn.XLOOKUP($D94&amp;$F94,開講日程一覧!$P$5:$P$1743,開講日程一覧!J$5:J$1743)="","",_xlfn.XLOOKUP($D94&amp;$F94,開講日程一覧!$P$5:$P$1743,開講日程一覧!J$5:J$1743)))</f>
        <v/>
      </c>
      <c r="J94" s="6" t="str">
        <f>IF($B94="","",IF(_xlfn.XLOOKUP($D94&amp;$F94,開講日程一覧!$P$5:$P$1743,開講日程一覧!K$5:K$1743)="","",_xlfn.XLOOKUP($D94&amp;$F94,開講日程一覧!$P$5:$P$1743,開講日程一覧!K$5:K$1743)))</f>
        <v/>
      </c>
      <c r="K94" s="7" t="str">
        <f>IF($B94="","",IF(_xlfn.XLOOKUP($D94&amp;$F94,開講日程一覧!$P$5:$P$1743,開講日程一覧!L$5:L$1743)="","",_xlfn.XLOOKUP($D94&amp;$F94,開講日程一覧!$P$5:$P$1743,開講日程一覧!L$5:L$1743)))</f>
        <v/>
      </c>
      <c r="L94" s="7" t="str">
        <f>IF($B94="","",IF(_xlfn.XLOOKUP($D94&amp;$F94,開講日程一覧!$P$5:$P$1743,開講日程一覧!M$5:M$1743)="","",_xlfn.XLOOKUP($D94&amp;$F94,開講日程一覧!$P$5:$P$1743,開講日程一覧!M$5:M$1743)))</f>
        <v/>
      </c>
    </row>
    <row r="95" spans="7:12" x14ac:dyDescent="0.85">
      <c r="G95" s="52" t="str">
        <f>IF($B95="","",IF(_xlfn.XLOOKUP($D95&amp;$F95,開講日程一覧!$P$5:$P$1743,開講日程一覧!H$5:H$1743)="","",_xlfn.XLOOKUP($D95&amp;$F95,開講日程一覧!$P$5:$P$1743,開講日程一覧!H$5:H$1743)))</f>
        <v/>
      </c>
      <c r="H95" s="6" t="str">
        <f>IF($B95="","",IF(_xlfn.XLOOKUP($D95&amp;$F95,開講日程一覧!$P$5:$P$1743,開講日程一覧!I$5:I$1743)="","",_xlfn.XLOOKUP($D95&amp;$F95,開講日程一覧!$P$5:$P$1743,開講日程一覧!I$5:I$1743)))</f>
        <v/>
      </c>
      <c r="I95" s="3" t="str">
        <f>IF($B95="","",IF(_xlfn.XLOOKUP($D95&amp;$F95,開講日程一覧!$P$5:$P$1743,開講日程一覧!J$5:J$1743)="","",_xlfn.XLOOKUP($D95&amp;$F95,開講日程一覧!$P$5:$P$1743,開講日程一覧!J$5:J$1743)))</f>
        <v/>
      </c>
      <c r="J95" s="6" t="str">
        <f>IF($B95="","",IF(_xlfn.XLOOKUP($D95&amp;$F95,開講日程一覧!$P$5:$P$1743,開講日程一覧!K$5:K$1743)="","",_xlfn.XLOOKUP($D95&amp;$F95,開講日程一覧!$P$5:$P$1743,開講日程一覧!K$5:K$1743)))</f>
        <v/>
      </c>
      <c r="K95" s="7" t="str">
        <f>IF($B95="","",IF(_xlfn.XLOOKUP($D95&amp;$F95,開講日程一覧!$P$5:$P$1743,開講日程一覧!L$5:L$1743)="","",_xlfn.XLOOKUP($D95&amp;$F95,開講日程一覧!$P$5:$P$1743,開講日程一覧!L$5:L$1743)))</f>
        <v/>
      </c>
      <c r="L95" s="7" t="str">
        <f>IF($B95="","",IF(_xlfn.XLOOKUP($D95&amp;$F95,開講日程一覧!$P$5:$P$1743,開講日程一覧!M$5:M$1743)="","",_xlfn.XLOOKUP($D95&amp;$F95,開講日程一覧!$P$5:$P$1743,開講日程一覧!M$5:M$1743)))</f>
        <v/>
      </c>
    </row>
    <row r="96" spans="7:12" x14ac:dyDescent="0.85">
      <c r="G96" s="52" t="str">
        <f>IF($B96="","",IF(_xlfn.XLOOKUP($D96&amp;$F96,開講日程一覧!$P$5:$P$1743,開講日程一覧!H$5:H$1743)="","",_xlfn.XLOOKUP($D96&amp;$F96,開講日程一覧!$P$5:$P$1743,開講日程一覧!H$5:H$1743)))</f>
        <v/>
      </c>
      <c r="H96" s="6" t="str">
        <f>IF($B96="","",IF(_xlfn.XLOOKUP($D96&amp;$F96,開講日程一覧!$P$5:$P$1743,開講日程一覧!I$5:I$1743)="","",_xlfn.XLOOKUP($D96&amp;$F96,開講日程一覧!$P$5:$P$1743,開講日程一覧!I$5:I$1743)))</f>
        <v/>
      </c>
      <c r="I96" s="3" t="str">
        <f>IF($B96="","",IF(_xlfn.XLOOKUP($D96&amp;$F96,開講日程一覧!$P$5:$P$1743,開講日程一覧!J$5:J$1743)="","",_xlfn.XLOOKUP($D96&amp;$F96,開講日程一覧!$P$5:$P$1743,開講日程一覧!J$5:J$1743)))</f>
        <v/>
      </c>
      <c r="J96" s="6" t="str">
        <f>IF($B96="","",IF(_xlfn.XLOOKUP($D96&amp;$F96,開講日程一覧!$P$5:$P$1743,開講日程一覧!K$5:K$1743)="","",_xlfn.XLOOKUP($D96&amp;$F96,開講日程一覧!$P$5:$P$1743,開講日程一覧!K$5:K$1743)))</f>
        <v/>
      </c>
      <c r="K96" s="7" t="str">
        <f>IF($B96="","",IF(_xlfn.XLOOKUP($D96&amp;$F96,開講日程一覧!$P$5:$P$1743,開講日程一覧!L$5:L$1743)="","",_xlfn.XLOOKUP($D96&amp;$F96,開講日程一覧!$P$5:$P$1743,開講日程一覧!L$5:L$1743)))</f>
        <v/>
      </c>
      <c r="L96" s="7" t="str">
        <f>IF($B96="","",IF(_xlfn.XLOOKUP($D96&amp;$F96,開講日程一覧!$P$5:$P$1743,開講日程一覧!M$5:M$1743)="","",_xlfn.XLOOKUP($D96&amp;$F96,開講日程一覧!$P$5:$P$1743,開講日程一覧!M$5:M$1743)))</f>
        <v/>
      </c>
    </row>
    <row r="97" spans="7:12" x14ac:dyDescent="0.85">
      <c r="G97" s="52" t="str">
        <f>IF($B97="","",IF(_xlfn.XLOOKUP($D97&amp;$F97,開講日程一覧!$P$5:$P$1743,開講日程一覧!H$5:H$1743)="","",_xlfn.XLOOKUP($D97&amp;$F97,開講日程一覧!$P$5:$P$1743,開講日程一覧!H$5:H$1743)))</f>
        <v/>
      </c>
      <c r="H97" s="6" t="str">
        <f>IF($B97="","",IF(_xlfn.XLOOKUP($D97&amp;$F97,開講日程一覧!$P$5:$P$1743,開講日程一覧!I$5:I$1743)="","",_xlfn.XLOOKUP($D97&amp;$F97,開講日程一覧!$P$5:$P$1743,開講日程一覧!I$5:I$1743)))</f>
        <v/>
      </c>
      <c r="I97" s="3" t="str">
        <f>IF($B97="","",IF(_xlfn.XLOOKUP($D97&amp;$F97,開講日程一覧!$P$5:$P$1743,開講日程一覧!J$5:J$1743)="","",_xlfn.XLOOKUP($D97&amp;$F97,開講日程一覧!$P$5:$P$1743,開講日程一覧!J$5:J$1743)))</f>
        <v/>
      </c>
      <c r="J97" s="6" t="str">
        <f>IF($B97="","",IF(_xlfn.XLOOKUP($D97&amp;$F97,開講日程一覧!$P$5:$P$1743,開講日程一覧!K$5:K$1743)="","",_xlfn.XLOOKUP($D97&amp;$F97,開講日程一覧!$P$5:$P$1743,開講日程一覧!K$5:K$1743)))</f>
        <v/>
      </c>
      <c r="K97" s="7" t="str">
        <f>IF($B97="","",IF(_xlfn.XLOOKUP($D97&amp;$F97,開講日程一覧!$P$5:$P$1743,開講日程一覧!L$5:L$1743)="","",_xlfn.XLOOKUP($D97&amp;$F97,開講日程一覧!$P$5:$P$1743,開講日程一覧!L$5:L$1743)))</f>
        <v/>
      </c>
      <c r="L97" s="7" t="str">
        <f>IF($B97="","",IF(_xlfn.XLOOKUP($D97&amp;$F97,開講日程一覧!$P$5:$P$1743,開講日程一覧!M$5:M$1743)="","",_xlfn.XLOOKUP($D97&amp;$F97,開講日程一覧!$P$5:$P$1743,開講日程一覧!M$5:M$1743)))</f>
        <v/>
      </c>
    </row>
    <row r="98" spans="7:12" x14ac:dyDescent="0.85">
      <c r="G98" s="52" t="str">
        <f>IF($B98="","",IF(_xlfn.XLOOKUP($D98&amp;$F98,開講日程一覧!$P$5:$P$1743,開講日程一覧!H$5:H$1743)="","",_xlfn.XLOOKUP($D98&amp;$F98,開講日程一覧!$P$5:$P$1743,開講日程一覧!H$5:H$1743)))</f>
        <v/>
      </c>
      <c r="H98" s="6" t="str">
        <f>IF($B98="","",IF(_xlfn.XLOOKUP($D98&amp;$F98,開講日程一覧!$P$5:$P$1743,開講日程一覧!I$5:I$1743)="","",_xlfn.XLOOKUP($D98&amp;$F98,開講日程一覧!$P$5:$P$1743,開講日程一覧!I$5:I$1743)))</f>
        <v/>
      </c>
      <c r="I98" s="3" t="str">
        <f>IF($B98="","",IF(_xlfn.XLOOKUP($D98&amp;$F98,開講日程一覧!$P$5:$P$1743,開講日程一覧!J$5:J$1743)="","",_xlfn.XLOOKUP($D98&amp;$F98,開講日程一覧!$P$5:$P$1743,開講日程一覧!J$5:J$1743)))</f>
        <v/>
      </c>
      <c r="J98" s="6" t="str">
        <f>IF($B98="","",IF(_xlfn.XLOOKUP($D98&amp;$F98,開講日程一覧!$P$5:$P$1743,開講日程一覧!K$5:K$1743)="","",_xlfn.XLOOKUP($D98&amp;$F98,開講日程一覧!$P$5:$P$1743,開講日程一覧!K$5:K$1743)))</f>
        <v/>
      </c>
      <c r="K98" s="7" t="str">
        <f>IF($B98="","",IF(_xlfn.XLOOKUP($D98&amp;$F98,開講日程一覧!$P$5:$P$1743,開講日程一覧!L$5:L$1743)="","",_xlfn.XLOOKUP($D98&amp;$F98,開講日程一覧!$P$5:$P$1743,開講日程一覧!L$5:L$1743)))</f>
        <v/>
      </c>
      <c r="L98" s="7" t="str">
        <f>IF($B98="","",IF(_xlfn.XLOOKUP($D98&amp;$F98,開講日程一覧!$P$5:$P$1743,開講日程一覧!M$5:M$1743)="","",_xlfn.XLOOKUP($D98&amp;$F98,開講日程一覧!$P$5:$P$1743,開講日程一覧!M$5:M$1743)))</f>
        <v/>
      </c>
    </row>
    <row r="99" spans="7:12" x14ac:dyDescent="0.85">
      <c r="G99" s="52" t="str">
        <f>IF($B99="","",IF(_xlfn.XLOOKUP($D99&amp;$F99,開講日程一覧!$P$5:$P$1743,開講日程一覧!H$5:H$1743)="","",_xlfn.XLOOKUP($D99&amp;$F99,開講日程一覧!$P$5:$P$1743,開講日程一覧!H$5:H$1743)))</f>
        <v/>
      </c>
      <c r="H99" s="6" t="str">
        <f>IF($B99="","",IF(_xlfn.XLOOKUP($D99&amp;$F99,開講日程一覧!$P$5:$P$1743,開講日程一覧!I$5:I$1743)="","",_xlfn.XLOOKUP($D99&amp;$F99,開講日程一覧!$P$5:$P$1743,開講日程一覧!I$5:I$1743)))</f>
        <v/>
      </c>
      <c r="I99" s="3" t="str">
        <f>IF($B99="","",IF(_xlfn.XLOOKUP($D99&amp;$F99,開講日程一覧!$P$5:$P$1743,開講日程一覧!J$5:J$1743)="","",_xlfn.XLOOKUP($D99&amp;$F99,開講日程一覧!$P$5:$P$1743,開講日程一覧!J$5:J$1743)))</f>
        <v/>
      </c>
      <c r="J99" s="6" t="str">
        <f>IF($B99="","",IF(_xlfn.XLOOKUP($D99&amp;$F99,開講日程一覧!$P$5:$P$1743,開講日程一覧!K$5:K$1743)="","",_xlfn.XLOOKUP($D99&amp;$F99,開講日程一覧!$P$5:$P$1743,開講日程一覧!K$5:K$1743)))</f>
        <v/>
      </c>
      <c r="K99" s="7" t="str">
        <f>IF($B99="","",IF(_xlfn.XLOOKUP($D99&amp;$F99,開講日程一覧!$P$5:$P$1743,開講日程一覧!L$5:L$1743)="","",_xlfn.XLOOKUP($D99&amp;$F99,開講日程一覧!$P$5:$P$1743,開講日程一覧!L$5:L$1743)))</f>
        <v/>
      </c>
      <c r="L99" s="7" t="str">
        <f>IF($B99="","",IF(_xlfn.XLOOKUP($D99&amp;$F99,開講日程一覧!$P$5:$P$1743,開講日程一覧!M$5:M$1743)="","",_xlfn.XLOOKUP($D99&amp;$F99,開講日程一覧!$P$5:$P$1743,開講日程一覧!M$5:M$1743)))</f>
        <v/>
      </c>
    </row>
    <row r="100" spans="7:12" x14ac:dyDescent="0.85">
      <c r="G100" s="52" t="str">
        <f>IF($B100="","",IF(_xlfn.XLOOKUP($D100&amp;$F100,開講日程一覧!$P$5:$P$1743,開講日程一覧!H$5:H$1743)="","",_xlfn.XLOOKUP($D100&amp;$F100,開講日程一覧!$P$5:$P$1743,開講日程一覧!H$5:H$1743)))</f>
        <v/>
      </c>
      <c r="H100" s="6" t="str">
        <f>IF($B100="","",IF(_xlfn.XLOOKUP($D100&amp;$F100,開講日程一覧!$P$5:$P$1743,開講日程一覧!I$5:I$1743)="","",_xlfn.XLOOKUP($D100&amp;$F100,開講日程一覧!$P$5:$P$1743,開講日程一覧!I$5:I$1743)))</f>
        <v/>
      </c>
      <c r="I100" s="3" t="str">
        <f>IF($B100="","",IF(_xlfn.XLOOKUP($D100&amp;$F100,開講日程一覧!$P$5:$P$1743,開講日程一覧!J$5:J$1743)="","",_xlfn.XLOOKUP($D100&amp;$F100,開講日程一覧!$P$5:$P$1743,開講日程一覧!J$5:J$1743)))</f>
        <v/>
      </c>
      <c r="J100" s="6" t="str">
        <f>IF($B100="","",IF(_xlfn.XLOOKUP($D100&amp;$F100,開講日程一覧!$P$5:$P$1743,開講日程一覧!K$5:K$1743)="","",_xlfn.XLOOKUP($D100&amp;$F100,開講日程一覧!$P$5:$P$1743,開講日程一覧!K$5:K$1743)))</f>
        <v/>
      </c>
      <c r="K100" s="7" t="str">
        <f>IF($B100="","",IF(_xlfn.XLOOKUP($D100&amp;$F100,開講日程一覧!$P$5:$P$1743,開講日程一覧!L$5:L$1743)="","",_xlfn.XLOOKUP($D100&amp;$F100,開講日程一覧!$P$5:$P$1743,開講日程一覧!L$5:L$1743)))</f>
        <v/>
      </c>
      <c r="L100" s="7" t="str">
        <f>IF($B100="","",IF(_xlfn.XLOOKUP($D100&amp;$F100,開講日程一覧!$P$5:$P$1743,開講日程一覧!M$5:M$1743)="","",_xlfn.XLOOKUP($D100&amp;$F100,開講日程一覧!$P$5:$P$1743,開講日程一覧!M$5:M$1743)))</f>
        <v/>
      </c>
    </row>
    <row r="101" spans="7:12" x14ac:dyDescent="0.85">
      <c r="G101" s="52" t="str">
        <f>IF($B101="","",IF(_xlfn.XLOOKUP($D101&amp;$F101,開講日程一覧!$P$5:$P$1743,開講日程一覧!H$5:H$1743)="","",_xlfn.XLOOKUP($D101&amp;$F101,開講日程一覧!$P$5:$P$1743,開講日程一覧!H$5:H$1743)))</f>
        <v/>
      </c>
      <c r="H101" s="6" t="str">
        <f>IF($B101="","",IF(_xlfn.XLOOKUP($D101&amp;$F101,開講日程一覧!$P$5:$P$1743,開講日程一覧!I$5:I$1743)="","",_xlfn.XLOOKUP($D101&amp;$F101,開講日程一覧!$P$5:$P$1743,開講日程一覧!I$5:I$1743)))</f>
        <v/>
      </c>
      <c r="I101" s="3" t="str">
        <f>IF($B101="","",IF(_xlfn.XLOOKUP($D101&amp;$F101,開講日程一覧!$P$5:$P$1743,開講日程一覧!J$5:J$1743)="","",_xlfn.XLOOKUP($D101&amp;$F101,開講日程一覧!$P$5:$P$1743,開講日程一覧!J$5:J$1743)))</f>
        <v/>
      </c>
      <c r="J101" s="6" t="str">
        <f>IF($B101="","",IF(_xlfn.XLOOKUP($D101&amp;$F101,開講日程一覧!$P$5:$P$1743,開講日程一覧!K$5:K$1743)="","",_xlfn.XLOOKUP($D101&amp;$F101,開講日程一覧!$P$5:$P$1743,開講日程一覧!K$5:K$1743)))</f>
        <v/>
      </c>
      <c r="K101" s="7" t="str">
        <f>IF($B101="","",IF(_xlfn.XLOOKUP($D101&amp;$F101,開講日程一覧!$P$5:$P$1743,開講日程一覧!L$5:L$1743)="","",_xlfn.XLOOKUP($D101&amp;$F101,開講日程一覧!$P$5:$P$1743,開講日程一覧!L$5:L$1743)))</f>
        <v/>
      </c>
      <c r="L101" s="7" t="str">
        <f>IF($B101="","",IF(_xlfn.XLOOKUP($D101&amp;$F101,開講日程一覧!$P$5:$P$1743,開講日程一覧!M$5:M$1743)="","",_xlfn.XLOOKUP($D101&amp;$F101,開講日程一覧!$P$5:$P$1743,開講日程一覧!M$5:M$1743)))</f>
        <v/>
      </c>
    </row>
    <row r="102" spans="7:12" x14ac:dyDescent="0.85">
      <c r="G102" s="52" t="str">
        <f>IF($B102="","",IF(_xlfn.XLOOKUP($D102&amp;$F102,開講日程一覧!$P$5:$P$1743,開講日程一覧!H$5:H$1743)="","",_xlfn.XLOOKUP($D102&amp;$F102,開講日程一覧!$P$5:$P$1743,開講日程一覧!H$5:H$1743)))</f>
        <v/>
      </c>
      <c r="H102" s="6" t="str">
        <f>IF($B102="","",IF(_xlfn.XLOOKUP($D102&amp;$F102,開講日程一覧!$P$5:$P$1743,開講日程一覧!I$5:I$1743)="","",_xlfn.XLOOKUP($D102&amp;$F102,開講日程一覧!$P$5:$P$1743,開講日程一覧!I$5:I$1743)))</f>
        <v/>
      </c>
      <c r="I102" s="3" t="str">
        <f>IF($B102="","",IF(_xlfn.XLOOKUP($D102&amp;$F102,開講日程一覧!$P$5:$P$1743,開講日程一覧!J$5:J$1743)="","",_xlfn.XLOOKUP($D102&amp;$F102,開講日程一覧!$P$5:$P$1743,開講日程一覧!J$5:J$1743)))</f>
        <v/>
      </c>
      <c r="J102" s="6" t="str">
        <f>IF($B102="","",IF(_xlfn.XLOOKUP($D102&amp;$F102,開講日程一覧!$P$5:$P$1743,開講日程一覧!K$5:K$1743)="","",_xlfn.XLOOKUP($D102&amp;$F102,開講日程一覧!$P$5:$P$1743,開講日程一覧!K$5:K$1743)))</f>
        <v/>
      </c>
      <c r="K102" s="7" t="str">
        <f>IF($B102="","",IF(_xlfn.XLOOKUP($D102&amp;$F102,開講日程一覧!$P$5:$P$1743,開講日程一覧!L$5:L$1743)="","",_xlfn.XLOOKUP($D102&amp;$F102,開講日程一覧!$P$5:$P$1743,開講日程一覧!L$5:L$1743)))</f>
        <v/>
      </c>
      <c r="L102" s="7" t="str">
        <f>IF($B102="","",IF(_xlfn.XLOOKUP($D102&amp;$F102,開講日程一覧!$P$5:$P$1743,開講日程一覧!M$5:M$1743)="","",_xlfn.XLOOKUP($D102&amp;$F102,開講日程一覧!$P$5:$P$1743,開講日程一覧!M$5:M$1743)))</f>
        <v/>
      </c>
    </row>
    <row r="103" spans="7:12" x14ac:dyDescent="0.85">
      <c r="G103" s="52" t="str">
        <f>IF($B103="","",IF(_xlfn.XLOOKUP($D103&amp;$F103,開講日程一覧!$P$5:$P$1743,開講日程一覧!H$5:H$1743)="","",_xlfn.XLOOKUP($D103&amp;$F103,開講日程一覧!$P$5:$P$1743,開講日程一覧!H$5:H$1743)))</f>
        <v/>
      </c>
      <c r="H103" s="6" t="str">
        <f>IF($B103="","",IF(_xlfn.XLOOKUP($D103&amp;$F103,開講日程一覧!$P$5:$P$1743,開講日程一覧!I$5:I$1743)="","",_xlfn.XLOOKUP($D103&amp;$F103,開講日程一覧!$P$5:$P$1743,開講日程一覧!I$5:I$1743)))</f>
        <v/>
      </c>
      <c r="I103" s="3" t="str">
        <f>IF($B103="","",IF(_xlfn.XLOOKUP($D103&amp;$F103,開講日程一覧!$P$5:$P$1743,開講日程一覧!J$5:J$1743)="","",_xlfn.XLOOKUP($D103&amp;$F103,開講日程一覧!$P$5:$P$1743,開講日程一覧!J$5:J$1743)))</f>
        <v/>
      </c>
      <c r="J103" s="6" t="str">
        <f>IF($B103="","",IF(_xlfn.XLOOKUP($D103&amp;$F103,開講日程一覧!$P$5:$P$1743,開講日程一覧!K$5:K$1743)="","",_xlfn.XLOOKUP($D103&amp;$F103,開講日程一覧!$P$5:$P$1743,開講日程一覧!K$5:K$1743)))</f>
        <v/>
      </c>
      <c r="K103" s="7" t="str">
        <f>IF($B103="","",IF(_xlfn.XLOOKUP($D103&amp;$F103,開講日程一覧!$P$5:$P$1743,開講日程一覧!L$5:L$1743)="","",_xlfn.XLOOKUP($D103&amp;$F103,開講日程一覧!$P$5:$P$1743,開講日程一覧!L$5:L$1743)))</f>
        <v/>
      </c>
      <c r="L103" s="7" t="str">
        <f>IF($B103="","",IF(_xlfn.XLOOKUP($D103&amp;$F103,開講日程一覧!$P$5:$P$1743,開講日程一覧!M$5:M$1743)="","",_xlfn.XLOOKUP($D103&amp;$F103,開講日程一覧!$P$5:$P$1743,開講日程一覧!M$5:M$1743)))</f>
        <v/>
      </c>
    </row>
    <row r="104" spans="7:12" x14ac:dyDescent="0.85">
      <c r="G104" s="52" t="str">
        <f>IF($B104="","",IF(_xlfn.XLOOKUP($D104&amp;$F104,開講日程一覧!$P$5:$P$1743,開講日程一覧!H$5:H$1743)="","",_xlfn.XLOOKUP($D104&amp;$F104,開講日程一覧!$P$5:$P$1743,開講日程一覧!H$5:H$1743)))</f>
        <v/>
      </c>
      <c r="H104" s="6" t="str">
        <f>IF($B104="","",IF(_xlfn.XLOOKUP($D104&amp;$F104,開講日程一覧!$P$5:$P$1743,開講日程一覧!I$5:I$1743)="","",_xlfn.XLOOKUP($D104&amp;$F104,開講日程一覧!$P$5:$P$1743,開講日程一覧!I$5:I$1743)))</f>
        <v/>
      </c>
      <c r="I104" s="3" t="str">
        <f>IF($B104="","",IF(_xlfn.XLOOKUP($D104&amp;$F104,開講日程一覧!$P$5:$P$1743,開講日程一覧!J$5:J$1743)="","",_xlfn.XLOOKUP($D104&amp;$F104,開講日程一覧!$P$5:$P$1743,開講日程一覧!J$5:J$1743)))</f>
        <v/>
      </c>
      <c r="J104" s="6" t="str">
        <f>IF($B104="","",IF(_xlfn.XLOOKUP($D104&amp;$F104,開講日程一覧!$P$5:$P$1743,開講日程一覧!K$5:K$1743)="","",_xlfn.XLOOKUP($D104&amp;$F104,開講日程一覧!$P$5:$P$1743,開講日程一覧!K$5:K$1743)))</f>
        <v/>
      </c>
      <c r="K104" s="7" t="str">
        <f>IF($B104="","",IF(_xlfn.XLOOKUP($D104&amp;$F104,開講日程一覧!$P$5:$P$1743,開講日程一覧!L$5:L$1743)="","",_xlfn.XLOOKUP($D104&amp;$F104,開講日程一覧!$P$5:$P$1743,開講日程一覧!L$5:L$1743)))</f>
        <v/>
      </c>
      <c r="L104" s="7" t="str">
        <f>IF($B104="","",IF(_xlfn.XLOOKUP($D104&amp;$F104,開講日程一覧!$P$5:$P$1743,開講日程一覧!M$5:M$1743)="","",_xlfn.XLOOKUP($D104&amp;$F104,開講日程一覧!$P$5:$P$1743,開講日程一覧!M$5:M$1743)))</f>
        <v/>
      </c>
    </row>
    <row r="105" spans="7:12" x14ac:dyDescent="0.85">
      <c r="G105" s="52" t="str">
        <f>IF($B105="","",IF(_xlfn.XLOOKUP($D105&amp;$F105,開講日程一覧!$P$5:$P$1743,開講日程一覧!H$5:H$1743)="","",_xlfn.XLOOKUP($D105&amp;$F105,開講日程一覧!$P$5:$P$1743,開講日程一覧!H$5:H$1743)))</f>
        <v/>
      </c>
      <c r="H105" s="6" t="str">
        <f>IF($B105="","",IF(_xlfn.XLOOKUP($D105&amp;$F105,開講日程一覧!$P$5:$P$1743,開講日程一覧!I$5:I$1743)="","",_xlfn.XLOOKUP($D105&amp;$F105,開講日程一覧!$P$5:$P$1743,開講日程一覧!I$5:I$1743)))</f>
        <v/>
      </c>
      <c r="I105" s="3" t="str">
        <f>IF($B105="","",IF(_xlfn.XLOOKUP($D105&amp;$F105,開講日程一覧!$P$5:$P$1743,開講日程一覧!J$5:J$1743)="","",_xlfn.XLOOKUP($D105&amp;$F105,開講日程一覧!$P$5:$P$1743,開講日程一覧!J$5:J$1743)))</f>
        <v/>
      </c>
      <c r="J105" s="6" t="str">
        <f>IF($B105="","",IF(_xlfn.XLOOKUP($D105&amp;$F105,開講日程一覧!$P$5:$P$1743,開講日程一覧!K$5:K$1743)="","",_xlfn.XLOOKUP($D105&amp;$F105,開講日程一覧!$P$5:$P$1743,開講日程一覧!K$5:K$1743)))</f>
        <v/>
      </c>
      <c r="K105" s="7" t="str">
        <f>IF($B105="","",IF(_xlfn.XLOOKUP($D105&amp;$F105,開講日程一覧!$P$5:$P$1743,開講日程一覧!L$5:L$1743)="","",_xlfn.XLOOKUP($D105&amp;$F105,開講日程一覧!$P$5:$P$1743,開講日程一覧!L$5:L$1743)))</f>
        <v/>
      </c>
      <c r="L105" s="7" t="str">
        <f>IF($B105="","",IF(_xlfn.XLOOKUP($D105&amp;$F105,開講日程一覧!$P$5:$P$1743,開講日程一覧!M$5:M$1743)="","",_xlfn.XLOOKUP($D105&amp;$F105,開講日程一覧!$P$5:$P$1743,開講日程一覧!M$5:M$1743)))</f>
        <v/>
      </c>
    </row>
    <row r="106" spans="7:12" x14ac:dyDescent="0.85">
      <c r="G106" s="52" t="str">
        <f>IF($B106="","",IF(_xlfn.XLOOKUP($D106&amp;$F106,開講日程一覧!$P$5:$P$1743,開講日程一覧!H$5:H$1743)="","",_xlfn.XLOOKUP($D106&amp;$F106,開講日程一覧!$P$5:$P$1743,開講日程一覧!H$5:H$1743)))</f>
        <v/>
      </c>
      <c r="H106" s="6" t="str">
        <f>IF($B106="","",IF(_xlfn.XLOOKUP($D106&amp;$F106,開講日程一覧!$P$5:$P$1743,開講日程一覧!I$5:I$1743)="","",_xlfn.XLOOKUP($D106&amp;$F106,開講日程一覧!$P$5:$P$1743,開講日程一覧!I$5:I$1743)))</f>
        <v/>
      </c>
      <c r="I106" s="3" t="str">
        <f>IF($B106="","",IF(_xlfn.XLOOKUP($D106&amp;$F106,開講日程一覧!$P$5:$P$1743,開講日程一覧!J$5:J$1743)="","",_xlfn.XLOOKUP($D106&amp;$F106,開講日程一覧!$P$5:$P$1743,開講日程一覧!J$5:J$1743)))</f>
        <v/>
      </c>
      <c r="J106" s="6" t="str">
        <f>IF($B106="","",IF(_xlfn.XLOOKUP($D106&amp;$F106,開講日程一覧!$P$5:$P$1743,開講日程一覧!K$5:K$1743)="","",_xlfn.XLOOKUP($D106&amp;$F106,開講日程一覧!$P$5:$P$1743,開講日程一覧!K$5:K$1743)))</f>
        <v/>
      </c>
      <c r="K106" s="7" t="str">
        <f>IF($B106="","",IF(_xlfn.XLOOKUP($D106&amp;$F106,開講日程一覧!$P$5:$P$1743,開講日程一覧!L$5:L$1743)="","",_xlfn.XLOOKUP($D106&amp;$F106,開講日程一覧!$P$5:$P$1743,開講日程一覧!L$5:L$1743)))</f>
        <v/>
      </c>
      <c r="L106" s="7" t="str">
        <f>IF($B106="","",IF(_xlfn.XLOOKUP($D106&amp;$F106,開講日程一覧!$P$5:$P$1743,開講日程一覧!M$5:M$1743)="","",_xlfn.XLOOKUP($D106&amp;$F106,開講日程一覧!$P$5:$P$1743,開講日程一覧!M$5:M$1743)))</f>
        <v/>
      </c>
    </row>
    <row r="107" spans="7:12" x14ac:dyDescent="0.85">
      <c r="G107" s="52" t="str">
        <f>IF($B107="","",IF(_xlfn.XLOOKUP($D107&amp;$F107,開講日程一覧!$P$5:$P$1743,開講日程一覧!H$5:H$1743)="","",_xlfn.XLOOKUP($D107&amp;$F107,開講日程一覧!$P$5:$P$1743,開講日程一覧!H$5:H$1743)))</f>
        <v/>
      </c>
      <c r="H107" s="6" t="str">
        <f>IF($B107="","",IF(_xlfn.XLOOKUP($D107&amp;$F107,開講日程一覧!$P$5:$P$1743,開講日程一覧!I$5:I$1743)="","",_xlfn.XLOOKUP($D107&amp;$F107,開講日程一覧!$P$5:$P$1743,開講日程一覧!I$5:I$1743)))</f>
        <v/>
      </c>
      <c r="I107" s="3" t="str">
        <f>IF($B107="","",IF(_xlfn.XLOOKUP($D107&amp;$F107,開講日程一覧!$P$5:$P$1743,開講日程一覧!J$5:J$1743)="","",_xlfn.XLOOKUP($D107&amp;$F107,開講日程一覧!$P$5:$P$1743,開講日程一覧!J$5:J$1743)))</f>
        <v/>
      </c>
      <c r="J107" s="6" t="str">
        <f>IF($B107="","",IF(_xlfn.XLOOKUP($D107&amp;$F107,開講日程一覧!$P$5:$P$1743,開講日程一覧!K$5:K$1743)="","",_xlfn.XLOOKUP($D107&amp;$F107,開講日程一覧!$P$5:$P$1743,開講日程一覧!K$5:K$1743)))</f>
        <v/>
      </c>
      <c r="K107" s="7" t="str">
        <f>IF($B107="","",IF(_xlfn.XLOOKUP($D107&amp;$F107,開講日程一覧!$P$5:$P$1743,開講日程一覧!L$5:L$1743)="","",_xlfn.XLOOKUP($D107&amp;$F107,開講日程一覧!$P$5:$P$1743,開講日程一覧!L$5:L$1743)))</f>
        <v/>
      </c>
      <c r="L107" s="7" t="str">
        <f>IF($B107="","",IF(_xlfn.XLOOKUP($D107&amp;$F107,開講日程一覧!$P$5:$P$1743,開講日程一覧!M$5:M$1743)="","",_xlfn.XLOOKUP($D107&amp;$F107,開講日程一覧!$P$5:$P$1743,開講日程一覧!M$5:M$1743)))</f>
        <v/>
      </c>
    </row>
    <row r="108" spans="7:12" x14ac:dyDescent="0.85">
      <c r="G108" s="52" t="str">
        <f>IF($B108="","",IF(_xlfn.XLOOKUP($D108&amp;$F108,開講日程一覧!$P$5:$P$1743,開講日程一覧!H$5:H$1743)="","",_xlfn.XLOOKUP($D108&amp;$F108,開講日程一覧!$P$5:$P$1743,開講日程一覧!H$5:H$1743)))</f>
        <v/>
      </c>
      <c r="H108" s="6" t="str">
        <f>IF($B108="","",IF(_xlfn.XLOOKUP($D108&amp;$F108,開講日程一覧!$P$5:$P$1743,開講日程一覧!I$5:I$1743)="","",_xlfn.XLOOKUP($D108&amp;$F108,開講日程一覧!$P$5:$P$1743,開講日程一覧!I$5:I$1743)))</f>
        <v/>
      </c>
      <c r="I108" s="3" t="str">
        <f>IF($B108="","",IF(_xlfn.XLOOKUP($D108&amp;$F108,開講日程一覧!$P$5:$P$1743,開講日程一覧!J$5:J$1743)="","",_xlfn.XLOOKUP($D108&amp;$F108,開講日程一覧!$P$5:$P$1743,開講日程一覧!J$5:J$1743)))</f>
        <v/>
      </c>
      <c r="J108" s="6" t="str">
        <f>IF($B108="","",IF(_xlfn.XLOOKUP($D108&amp;$F108,開講日程一覧!$P$5:$P$1743,開講日程一覧!K$5:K$1743)="","",_xlfn.XLOOKUP($D108&amp;$F108,開講日程一覧!$P$5:$P$1743,開講日程一覧!K$5:K$1743)))</f>
        <v/>
      </c>
      <c r="K108" s="7" t="str">
        <f>IF($B108="","",IF(_xlfn.XLOOKUP($D108&amp;$F108,開講日程一覧!$P$5:$P$1743,開講日程一覧!L$5:L$1743)="","",_xlfn.XLOOKUP($D108&amp;$F108,開講日程一覧!$P$5:$P$1743,開講日程一覧!L$5:L$1743)))</f>
        <v/>
      </c>
      <c r="L108" s="7" t="str">
        <f>IF($B108="","",IF(_xlfn.XLOOKUP($D108&amp;$F108,開講日程一覧!$P$5:$P$1743,開講日程一覧!M$5:M$1743)="","",_xlfn.XLOOKUP($D108&amp;$F108,開講日程一覧!$P$5:$P$1743,開講日程一覧!M$5:M$1743)))</f>
        <v/>
      </c>
    </row>
    <row r="109" spans="7:12" x14ac:dyDescent="0.85">
      <c r="G109" s="52" t="str">
        <f>IF($B109="","",IF(_xlfn.XLOOKUP($D109&amp;$F109,開講日程一覧!$P$5:$P$1743,開講日程一覧!H$5:H$1743)="","",_xlfn.XLOOKUP($D109&amp;$F109,開講日程一覧!$P$5:$P$1743,開講日程一覧!H$5:H$1743)))</f>
        <v/>
      </c>
      <c r="H109" s="6" t="str">
        <f>IF($B109="","",IF(_xlfn.XLOOKUP($D109&amp;$F109,開講日程一覧!$P$5:$P$1743,開講日程一覧!I$5:I$1743)="","",_xlfn.XLOOKUP($D109&amp;$F109,開講日程一覧!$P$5:$P$1743,開講日程一覧!I$5:I$1743)))</f>
        <v/>
      </c>
      <c r="I109" s="3" t="str">
        <f>IF($B109="","",IF(_xlfn.XLOOKUP($D109&amp;$F109,開講日程一覧!$P$5:$P$1743,開講日程一覧!J$5:J$1743)="","",_xlfn.XLOOKUP($D109&amp;$F109,開講日程一覧!$P$5:$P$1743,開講日程一覧!J$5:J$1743)))</f>
        <v/>
      </c>
      <c r="J109" s="6" t="str">
        <f>IF($B109="","",IF(_xlfn.XLOOKUP($D109&amp;$F109,開講日程一覧!$P$5:$P$1743,開講日程一覧!K$5:K$1743)="","",_xlfn.XLOOKUP($D109&amp;$F109,開講日程一覧!$P$5:$P$1743,開講日程一覧!K$5:K$1743)))</f>
        <v/>
      </c>
      <c r="K109" s="7" t="str">
        <f>IF($B109="","",IF(_xlfn.XLOOKUP($D109&amp;$F109,開講日程一覧!$P$5:$P$1743,開講日程一覧!L$5:L$1743)="","",_xlfn.XLOOKUP($D109&amp;$F109,開講日程一覧!$P$5:$P$1743,開講日程一覧!L$5:L$1743)))</f>
        <v/>
      </c>
      <c r="L109" s="7" t="str">
        <f>IF($B109="","",IF(_xlfn.XLOOKUP($D109&amp;$F109,開講日程一覧!$P$5:$P$1743,開講日程一覧!M$5:M$1743)="","",_xlfn.XLOOKUP($D109&amp;$F109,開講日程一覧!$P$5:$P$1743,開講日程一覧!M$5:M$1743)))</f>
        <v/>
      </c>
    </row>
    <row r="110" spans="7:12" x14ac:dyDescent="0.85">
      <c r="G110" s="52" t="str">
        <f>IF($B110="","",IF(_xlfn.XLOOKUP($D110&amp;$F110,開講日程一覧!$P$5:$P$1743,開講日程一覧!H$5:H$1743)="","",_xlfn.XLOOKUP($D110&amp;$F110,開講日程一覧!$P$5:$P$1743,開講日程一覧!H$5:H$1743)))</f>
        <v/>
      </c>
      <c r="H110" s="6" t="str">
        <f>IF($B110="","",IF(_xlfn.XLOOKUP($D110&amp;$F110,開講日程一覧!$P$5:$P$1743,開講日程一覧!I$5:I$1743)="","",_xlfn.XLOOKUP($D110&amp;$F110,開講日程一覧!$P$5:$P$1743,開講日程一覧!I$5:I$1743)))</f>
        <v/>
      </c>
      <c r="I110" s="3" t="str">
        <f>IF($B110="","",IF(_xlfn.XLOOKUP($D110&amp;$F110,開講日程一覧!$P$5:$P$1743,開講日程一覧!J$5:J$1743)="","",_xlfn.XLOOKUP($D110&amp;$F110,開講日程一覧!$P$5:$P$1743,開講日程一覧!J$5:J$1743)))</f>
        <v/>
      </c>
      <c r="J110" s="6" t="str">
        <f>IF($B110="","",IF(_xlfn.XLOOKUP($D110&amp;$F110,開講日程一覧!$P$5:$P$1743,開講日程一覧!K$5:K$1743)="","",_xlfn.XLOOKUP($D110&amp;$F110,開講日程一覧!$P$5:$P$1743,開講日程一覧!K$5:K$1743)))</f>
        <v/>
      </c>
      <c r="K110" s="7" t="str">
        <f>IF($B110="","",IF(_xlfn.XLOOKUP($D110&amp;$F110,開講日程一覧!$P$5:$P$1743,開講日程一覧!L$5:L$1743)="","",_xlfn.XLOOKUP($D110&amp;$F110,開講日程一覧!$P$5:$P$1743,開講日程一覧!L$5:L$1743)))</f>
        <v/>
      </c>
      <c r="L110" s="7" t="str">
        <f>IF($B110="","",IF(_xlfn.XLOOKUP($D110&amp;$F110,開講日程一覧!$P$5:$P$1743,開講日程一覧!M$5:M$1743)="","",_xlfn.XLOOKUP($D110&amp;$F110,開講日程一覧!$P$5:$P$1743,開講日程一覧!M$5:M$1743)))</f>
        <v/>
      </c>
    </row>
    <row r="111" spans="7:12" x14ac:dyDescent="0.85">
      <c r="G111" s="52" t="str">
        <f>IF($B111="","",IF(_xlfn.XLOOKUP($D111&amp;$F111,開講日程一覧!$P$5:$P$1743,開講日程一覧!H$5:H$1743)="","",_xlfn.XLOOKUP($D111&amp;$F111,開講日程一覧!$P$5:$P$1743,開講日程一覧!H$5:H$1743)))</f>
        <v/>
      </c>
      <c r="H111" s="6" t="str">
        <f>IF($B111="","",IF(_xlfn.XLOOKUP($D111&amp;$F111,開講日程一覧!$P$5:$P$1743,開講日程一覧!I$5:I$1743)="","",_xlfn.XLOOKUP($D111&amp;$F111,開講日程一覧!$P$5:$P$1743,開講日程一覧!I$5:I$1743)))</f>
        <v/>
      </c>
      <c r="I111" s="3" t="str">
        <f>IF($B111="","",IF(_xlfn.XLOOKUP($D111&amp;$F111,開講日程一覧!$P$5:$P$1743,開講日程一覧!J$5:J$1743)="","",_xlfn.XLOOKUP($D111&amp;$F111,開講日程一覧!$P$5:$P$1743,開講日程一覧!J$5:J$1743)))</f>
        <v/>
      </c>
      <c r="J111" s="6" t="str">
        <f>IF($B111="","",IF(_xlfn.XLOOKUP($D111&amp;$F111,開講日程一覧!$P$5:$P$1743,開講日程一覧!K$5:K$1743)="","",_xlfn.XLOOKUP($D111&amp;$F111,開講日程一覧!$P$5:$P$1743,開講日程一覧!K$5:K$1743)))</f>
        <v/>
      </c>
      <c r="K111" s="7" t="str">
        <f>IF($B111="","",IF(_xlfn.XLOOKUP($D111&amp;$F111,開講日程一覧!$P$5:$P$1743,開講日程一覧!L$5:L$1743)="","",_xlfn.XLOOKUP($D111&amp;$F111,開講日程一覧!$P$5:$P$1743,開講日程一覧!L$5:L$1743)))</f>
        <v/>
      </c>
      <c r="L111" s="7" t="str">
        <f>IF($B111="","",IF(_xlfn.XLOOKUP($D111&amp;$F111,開講日程一覧!$P$5:$P$1743,開講日程一覧!M$5:M$1743)="","",_xlfn.XLOOKUP($D111&amp;$F111,開講日程一覧!$P$5:$P$1743,開講日程一覧!M$5:M$1743)))</f>
        <v/>
      </c>
    </row>
    <row r="112" spans="7:12" x14ac:dyDescent="0.85">
      <c r="G112" s="52" t="str">
        <f>IF($B112="","",IF(_xlfn.XLOOKUP($D112&amp;$F112,開講日程一覧!$P$5:$P$1743,開講日程一覧!H$5:H$1743)="","",_xlfn.XLOOKUP($D112&amp;$F112,開講日程一覧!$P$5:$P$1743,開講日程一覧!H$5:H$1743)))</f>
        <v/>
      </c>
      <c r="H112" s="6" t="str">
        <f>IF($B112="","",IF(_xlfn.XLOOKUP($D112&amp;$F112,開講日程一覧!$P$5:$P$1743,開講日程一覧!I$5:I$1743)="","",_xlfn.XLOOKUP($D112&amp;$F112,開講日程一覧!$P$5:$P$1743,開講日程一覧!I$5:I$1743)))</f>
        <v/>
      </c>
      <c r="I112" s="3" t="str">
        <f>IF($B112="","",IF(_xlfn.XLOOKUP($D112&amp;$F112,開講日程一覧!$P$5:$P$1743,開講日程一覧!J$5:J$1743)="","",_xlfn.XLOOKUP($D112&amp;$F112,開講日程一覧!$P$5:$P$1743,開講日程一覧!J$5:J$1743)))</f>
        <v/>
      </c>
      <c r="J112" s="6" t="str">
        <f>IF($B112="","",IF(_xlfn.XLOOKUP($D112&amp;$F112,開講日程一覧!$P$5:$P$1743,開講日程一覧!K$5:K$1743)="","",_xlfn.XLOOKUP($D112&amp;$F112,開講日程一覧!$P$5:$P$1743,開講日程一覧!K$5:K$1743)))</f>
        <v/>
      </c>
      <c r="K112" s="7" t="str">
        <f>IF($B112="","",IF(_xlfn.XLOOKUP($D112&amp;$F112,開講日程一覧!$P$5:$P$1743,開講日程一覧!L$5:L$1743)="","",_xlfn.XLOOKUP($D112&amp;$F112,開講日程一覧!$P$5:$P$1743,開講日程一覧!L$5:L$1743)))</f>
        <v/>
      </c>
      <c r="L112" s="7" t="str">
        <f>IF($B112="","",IF(_xlfn.XLOOKUP($D112&amp;$F112,開講日程一覧!$P$5:$P$1743,開講日程一覧!M$5:M$1743)="","",_xlfn.XLOOKUP($D112&amp;$F112,開講日程一覧!$P$5:$P$1743,開講日程一覧!M$5:M$1743)))</f>
        <v/>
      </c>
    </row>
    <row r="113" spans="7:12" x14ac:dyDescent="0.85">
      <c r="G113" s="52" t="str">
        <f>IF($B113="","",IF(_xlfn.XLOOKUP($D113&amp;$F113,開講日程一覧!$P$5:$P$1743,開講日程一覧!H$5:H$1743)="","",_xlfn.XLOOKUP($D113&amp;$F113,開講日程一覧!$P$5:$P$1743,開講日程一覧!H$5:H$1743)))</f>
        <v/>
      </c>
      <c r="H113" s="6" t="str">
        <f>IF($B113="","",IF(_xlfn.XLOOKUP($D113&amp;$F113,開講日程一覧!$P$5:$P$1743,開講日程一覧!I$5:I$1743)="","",_xlfn.XLOOKUP($D113&amp;$F113,開講日程一覧!$P$5:$P$1743,開講日程一覧!I$5:I$1743)))</f>
        <v/>
      </c>
      <c r="I113" s="3" t="str">
        <f>IF($B113="","",IF(_xlfn.XLOOKUP($D113&amp;$F113,開講日程一覧!$P$5:$P$1743,開講日程一覧!J$5:J$1743)="","",_xlfn.XLOOKUP($D113&amp;$F113,開講日程一覧!$P$5:$P$1743,開講日程一覧!J$5:J$1743)))</f>
        <v/>
      </c>
      <c r="J113" s="6" t="str">
        <f>IF($B113="","",IF(_xlfn.XLOOKUP($D113&amp;$F113,開講日程一覧!$P$5:$P$1743,開講日程一覧!K$5:K$1743)="","",_xlfn.XLOOKUP($D113&amp;$F113,開講日程一覧!$P$5:$P$1743,開講日程一覧!K$5:K$1743)))</f>
        <v/>
      </c>
      <c r="K113" s="7" t="str">
        <f>IF($B113="","",IF(_xlfn.XLOOKUP($D113&amp;$F113,開講日程一覧!$P$5:$P$1743,開講日程一覧!L$5:L$1743)="","",_xlfn.XLOOKUP($D113&amp;$F113,開講日程一覧!$P$5:$P$1743,開講日程一覧!L$5:L$1743)))</f>
        <v/>
      </c>
      <c r="L113" s="7" t="str">
        <f>IF($B113="","",IF(_xlfn.XLOOKUP($D113&amp;$F113,開講日程一覧!$P$5:$P$1743,開講日程一覧!M$5:M$1743)="","",_xlfn.XLOOKUP($D113&amp;$F113,開講日程一覧!$P$5:$P$1743,開講日程一覧!M$5:M$1743)))</f>
        <v/>
      </c>
    </row>
    <row r="114" spans="7:12" x14ac:dyDescent="0.85">
      <c r="G114" s="52" t="str">
        <f>IF($B114="","",IF(_xlfn.XLOOKUP($D114&amp;$F114,開講日程一覧!$P$5:$P$1743,開講日程一覧!H$5:H$1743)="","",_xlfn.XLOOKUP($D114&amp;$F114,開講日程一覧!$P$5:$P$1743,開講日程一覧!H$5:H$1743)))</f>
        <v/>
      </c>
      <c r="H114" s="6" t="str">
        <f>IF($B114="","",IF(_xlfn.XLOOKUP($D114&amp;$F114,開講日程一覧!$P$5:$P$1743,開講日程一覧!I$5:I$1743)="","",_xlfn.XLOOKUP($D114&amp;$F114,開講日程一覧!$P$5:$P$1743,開講日程一覧!I$5:I$1743)))</f>
        <v/>
      </c>
      <c r="I114" s="3" t="str">
        <f>IF($B114="","",IF(_xlfn.XLOOKUP($D114&amp;$F114,開講日程一覧!$P$5:$P$1743,開講日程一覧!J$5:J$1743)="","",_xlfn.XLOOKUP($D114&amp;$F114,開講日程一覧!$P$5:$P$1743,開講日程一覧!J$5:J$1743)))</f>
        <v/>
      </c>
      <c r="J114" s="6" t="str">
        <f>IF($B114="","",IF(_xlfn.XLOOKUP($D114&amp;$F114,開講日程一覧!$P$5:$P$1743,開講日程一覧!K$5:K$1743)="","",_xlfn.XLOOKUP($D114&amp;$F114,開講日程一覧!$P$5:$P$1743,開講日程一覧!K$5:K$1743)))</f>
        <v/>
      </c>
      <c r="K114" s="7" t="str">
        <f>IF($B114="","",IF(_xlfn.XLOOKUP($D114&amp;$F114,開講日程一覧!$P$5:$P$1743,開講日程一覧!L$5:L$1743)="","",_xlfn.XLOOKUP($D114&amp;$F114,開講日程一覧!$P$5:$P$1743,開講日程一覧!L$5:L$1743)))</f>
        <v/>
      </c>
      <c r="L114" s="7" t="str">
        <f>IF($B114="","",IF(_xlfn.XLOOKUP($D114&amp;$F114,開講日程一覧!$P$5:$P$1743,開講日程一覧!M$5:M$1743)="","",_xlfn.XLOOKUP($D114&amp;$F114,開講日程一覧!$P$5:$P$1743,開講日程一覧!M$5:M$1743)))</f>
        <v/>
      </c>
    </row>
    <row r="115" spans="7:12" x14ac:dyDescent="0.85">
      <c r="G115" s="52" t="str">
        <f>IF($B115="","",IF(_xlfn.XLOOKUP($D115&amp;$F115,開講日程一覧!$P$5:$P$1743,開講日程一覧!H$5:H$1743)="","",_xlfn.XLOOKUP($D115&amp;$F115,開講日程一覧!$P$5:$P$1743,開講日程一覧!H$5:H$1743)))</f>
        <v/>
      </c>
      <c r="H115" s="6" t="str">
        <f>IF($B115="","",IF(_xlfn.XLOOKUP($D115&amp;$F115,開講日程一覧!$P$5:$P$1743,開講日程一覧!I$5:I$1743)="","",_xlfn.XLOOKUP($D115&amp;$F115,開講日程一覧!$P$5:$P$1743,開講日程一覧!I$5:I$1743)))</f>
        <v/>
      </c>
      <c r="I115" s="3" t="str">
        <f>IF($B115="","",IF(_xlfn.XLOOKUP($D115&amp;$F115,開講日程一覧!$P$5:$P$1743,開講日程一覧!J$5:J$1743)="","",_xlfn.XLOOKUP($D115&amp;$F115,開講日程一覧!$P$5:$P$1743,開講日程一覧!J$5:J$1743)))</f>
        <v/>
      </c>
      <c r="J115" s="6" t="str">
        <f>IF($B115="","",IF(_xlfn.XLOOKUP($D115&amp;$F115,開講日程一覧!$P$5:$P$1743,開講日程一覧!K$5:K$1743)="","",_xlfn.XLOOKUP($D115&amp;$F115,開講日程一覧!$P$5:$P$1743,開講日程一覧!K$5:K$1743)))</f>
        <v/>
      </c>
      <c r="K115" s="7" t="str">
        <f>IF($B115="","",IF(_xlfn.XLOOKUP($D115&amp;$F115,開講日程一覧!$P$5:$P$1743,開講日程一覧!L$5:L$1743)="","",_xlfn.XLOOKUP($D115&amp;$F115,開講日程一覧!$P$5:$P$1743,開講日程一覧!L$5:L$1743)))</f>
        <v/>
      </c>
      <c r="L115" s="7" t="str">
        <f>IF($B115="","",IF(_xlfn.XLOOKUP($D115&amp;$F115,開講日程一覧!$P$5:$P$1743,開講日程一覧!M$5:M$1743)="","",_xlfn.XLOOKUP($D115&amp;$F115,開講日程一覧!$P$5:$P$1743,開講日程一覧!M$5:M$1743)))</f>
        <v/>
      </c>
    </row>
    <row r="116" spans="7:12" x14ac:dyDescent="0.85">
      <c r="G116" s="52" t="str">
        <f>IF($B116="","",IF(_xlfn.XLOOKUP($D116&amp;$F116,開講日程一覧!$P$5:$P$1743,開講日程一覧!H$5:H$1743)="","",_xlfn.XLOOKUP($D116&amp;$F116,開講日程一覧!$P$5:$P$1743,開講日程一覧!H$5:H$1743)))</f>
        <v/>
      </c>
      <c r="H116" s="6" t="str">
        <f>IF($B116="","",IF(_xlfn.XLOOKUP($D116&amp;$F116,開講日程一覧!$P$5:$P$1743,開講日程一覧!I$5:I$1743)="","",_xlfn.XLOOKUP($D116&amp;$F116,開講日程一覧!$P$5:$P$1743,開講日程一覧!I$5:I$1743)))</f>
        <v/>
      </c>
      <c r="I116" s="3" t="str">
        <f>IF($B116="","",IF(_xlfn.XLOOKUP($D116&amp;$F116,開講日程一覧!$P$5:$P$1743,開講日程一覧!J$5:J$1743)="","",_xlfn.XLOOKUP($D116&amp;$F116,開講日程一覧!$P$5:$P$1743,開講日程一覧!J$5:J$1743)))</f>
        <v/>
      </c>
      <c r="J116" s="6" t="str">
        <f>IF($B116="","",IF(_xlfn.XLOOKUP($D116&amp;$F116,開講日程一覧!$P$5:$P$1743,開講日程一覧!K$5:K$1743)="","",_xlfn.XLOOKUP($D116&amp;$F116,開講日程一覧!$P$5:$P$1743,開講日程一覧!K$5:K$1743)))</f>
        <v/>
      </c>
      <c r="K116" s="7" t="str">
        <f>IF($B116="","",IF(_xlfn.XLOOKUP($D116&amp;$F116,開講日程一覧!$P$5:$P$1743,開講日程一覧!L$5:L$1743)="","",_xlfn.XLOOKUP($D116&amp;$F116,開講日程一覧!$P$5:$P$1743,開講日程一覧!L$5:L$1743)))</f>
        <v/>
      </c>
      <c r="L116" s="7" t="str">
        <f>IF($B116="","",IF(_xlfn.XLOOKUP($D116&amp;$F116,開講日程一覧!$P$5:$P$1743,開講日程一覧!M$5:M$1743)="","",_xlfn.XLOOKUP($D116&amp;$F116,開講日程一覧!$P$5:$P$1743,開講日程一覧!M$5:M$1743)))</f>
        <v/>
      </c>
    </row>
    <row r="117" spans="7:12" x14ac:dyDescent="0.85">
      <c r="G117" s="52" t="str">
        <f>IF($B117="","",IF(_xlfn.XLOOKUP($D117&amp;$F117,開講日程一覧!$P$5:$P$1743,開講日程一覧!H$5:H$1743)="","",_xlfn.XLOOKUP($D117&amp;$F117,開講日程一覧!$P$5:$P$1743,開講日程一覧!H$5:H$1743)))</f>
        <v/>
      </c>
      <c r="H117" s="6" t="str">
        <f>IF($B117="","",IF(_xlfn.XLOOKUP($D117&amp;$F117,開講日程一覧!$P$5:$P$1743,開講日程一覧!I$5:I$1743)="","",_xlfn.XLOOKUP($D117&amp;$F117,開講日程一覧!$P$5:$P$1743,開講日程一覧!I$5:I$1743)))</f>
        <v/>
      </c>
      <c r="I117" s="3" t="str">
        <f>IF($B117="","",IF(_xlfn.XLOOKUP($D117&amp;$F117,開講日程一覧!$P$5:$P$1743,開講日程一覧!J$5:J$1743)="","",_xlfn.XLOOKUP($D117&amp;$F117,開講日程一覧!$P$5:$P$1743,開講日程一覧!J$5:J$1743)))</f>
        <v/>
      </c>
      <c r="J117" s="6" t="str">
        <f>IF($B117="","",IF(_xlfn.XLOOKUP($D117&amp;$F117,開講日程一覧!$P$5:$P$1743,開講日程一覧!K$5:K$1743)="","",_xlfn.XLOOKUP($D117&amp;$F117,開講日程一覧!$P$5:$P$1743,開講日程一覧!K$5:K$1743)))</f>
        <v/>
      </c>
      <c r="K117" s="7" t="str">
        <f>IF($B117="","",IF(_xlfn.XLOOKUP($D117&amp;$F117,開講日程一覧!$P$5:$P$1743,開講日程一覧!L$5:L$1743)="","",_xlfn.XLOOKUP($D117&amp;$F117,開講日程一覧!$P$5:$P$1743,開講日程一覧!L$5:L$1743)))</f>
        <v/>
      </c>
      <c r="L117" s="7" t="str">
        <f>IF($B117="","",IF(_xlfn.XLOOKUP($D117&amp;$F117,開講日程一覧!$P$5:$P$1743,開講日程一覧!M$5:M$1743)="","",_xlfn.XLOOKUP($D117&amp;$F117,開講日程一覧!$P$5:$P$1743,開講日程一覧!M$5:M$1743)))</f>
        <v/>
      </c>
    </row>
    <row r="118" spans="7:12" x14ac:dyDescent="0.85">
      <c r="G118" s="52" t="str">
        <f>IF($B118="","",IF(_xlfn.XLOOKUP($D118&amp;$F118,開講日程一覧!$P$5:$P$1743,開講日程一覧!H$5:H$1743)="","",_xlfn.XLOOKUP($D118&amp;$F118,開講日程一覧!$P$5:$P$1743,開講日程一覧!H$5:H$1743)))</f>
        <v/>
      </c>
      <c r="H118" s="6" t="str">
        <f>IF($B118="","",IF(_xlfn.XLOOKUP($D118&amp;$F118,開講日程一覧!$P$5:$P$1743,開講日程一覧!I$5:I$1743)="","",_xlfn.XLOOKUP($D118&amp;$F118,開講日程一覧!$P$5:$P$1743,開講日程一覧!I$5:I$1743)))</f>
        <v/>
      </c>
      <c r="I118" s="3" t="str">
        <f>IF($B118="","",IF(_xlfn.XLOOKUP($D118&amp;$F118,開講日程一覧!$P$5:$P$1743,開講日程一覧!J$5:J$1743)="","",_xlfn.XLOOKUP($D118&amp;$F118,開講日程一覧!$P$5:$P$1743,開講日程一覧!J$5:J$1743)))</f>
        <v/>
      </c>
      <c r="J118" s="6" t="str">
        <f>IF($B118="","",IF(_xlfn.XLOOKUP($D118&amp;$F118,開講日程一覧!$P$5:$P$1743,開講日程一覧!K$5:K$1743)="","",_xlfn.XLOOKUP($D118&amp;$F118,開講日程一覧!$P$5:$P$1743,開講日程一覧!K$5:K$1743)))</f>
        <v/>
      </c>
      <c r="K118" s="7" t="str">
        <f>IF($B118="","",IF(_xlfn.XLOOKUP($D118&amp;$F118,開講日程一覧!$P$5:$P$1743,開講日程一覧!L$5:L$1743)="","",_xlfn.XLOOKUP($D118&amp;$F118,開講日程一覧!$P$5:$P$1743,開講日程一覧!L$5:L$1743)))</f>
        <v/>
      </c>
      <c r="L118" s="7" t="str">
        <f>IF($B118="","",IF(_xlfn.XLOOKUP($D118&amp;$F118,開講日程一覧!$P$5:$P$1743,開講日程一覧!M$5:M$1743)="","",_xlfn.XLOOKUP($D118&amp;$F118,開講日程一覧!$P$5:$P$1743,開講日程一覧!M$5:M$1743)))</f>
        <v/>
      </c>
    </row>
    <row r="119" spans="7:12" x14ac:dyDescent="0.85">
      <c r="G119" s="52" t="str">
        <f>IF($B119="","",IF(_xlfn.XLOOKUP($D119&amp;$F119,開講日程一覧!$P$5:$P$1743,開講日程一覧!H$5:H$1743)="","",_xlfn.XLOOKUP($D119&amp;$F119,開講日程一覧!$P$5:$P$1743,開講日程一覧!H$5:H$1743)))</f>
        <v/>
      </c>
      <c r="H119" s="6" t="str">
        <f>IF($B119="","",IF(_xlfn.XLOOKUP($D119&amp;$F119,開講日程一覧!$P$5:$P$1743,開講日程一覧!I$5:I$1743)="","",_xlfn.XLOOKUP($D119&amp;$F119,開講日程一覧!$P$5:$P$1743,開講日程一覧!I$5:I$1743)))</f>
        <v/>
      </c>
      <c r="I119" s="3" t="str">
        <f>IF($B119="","",IF(_xlfn.XLOOKUP($D119&amp;$F119,開講日程一覧!$P$5:$P$1743,開講日程一覧!J$5:J$1743)="","",_xlfn.XLOOKUP($D119&amp;$F119,開講日程一覧!$P$5:$P$1743,開講日程一覧!J$5:J$1743)))</f>
        <v/>
      </c>
      <c r="J119" s="6" t="str">
        <f>IF($B119="","",IF(_xlfn.XLOOKUP($D119&amp;$F119,開講日程一覧!$P$5:$P$1743,開講日程一覧!K$5:K$1743)="","",_xlfn.XLOOKUP($D119&amp;$F119,開講日程一覧!$P$5:$P$1743,開講日程一覧!K$5:K$1743)))</f>
        <v/>
      </c>
      <c r="K119" s="7" t="str">
        <f>IF($B119="","",IF(_xlfn.XLOOKUP($D119&amp;$F119,開講日程一覧!$P$5:$P$1743,開講日程一覧!L$5:L$1743)="","",_xlfn.XLOOKUP($D119&amp;$F119,開講日程一覧!$P$5:$P$1743,開講日程一覧!L$5:L$1743)))</f>
        <v/>
      </c>
      <c r="L119" s="7" t="str">
        <f>IF($B119="","",IF(_xlfn.XLOOKUP($D119&amp;$F119,開講日程一覧!$P$5:$P$1743,開講日程一覧!M$5:M$1743)="","",_xlfn.XLOOKUP($D119&amp;$F119,開講日程一覧!$P$5:$P$1743,開講日程一覧!M$5:M$1743)))</f>
        <v/>
      </c>
    </row>
    <row r="120" spans="7:12" x14ac:dyDescent="0.85">
      <c r="G120" s="52" t="str">
        <f>IF($B120="","",IF(_xlfn.XLOOKUP($D120&amp;$F120,開講日程一覧!$P$5:$P$1743,開講日程一覧!H$5:H$1743)="","",_xlfn.XLOOKUP($D120&amp;$F120,開講日程一覧!$P$5:$P$1743,開講日程一覧!H$5:H$1743)))</f>
        <v/>
      </c>
      <c r="H120" s="6" t="str">
        <f>IF($B120="","",IF(_xlfn.XLOOKUP($D120&amp;$F120,開講日程一覧!$P$5:$P$1743,開講日程一覧!I$5:I$1743)="","",_xlfn.XLOOKUP($D120&amp;$F120,開講日程一覧!$P$5:$P$1743,開講日程一覧!I$5:I$1743)))</f>
        <v/>
      </c>
      <c r="I120" s="3" t="str">
        <f>IF($B120="","",IF(_xlfn.XLOOKUP($D120&amp;$F120,開講日程一覧!$P$5:$P$1743,開講日程一覧!J$5:J$1743)="","",_xlfn.XLOOKUP($D120&amp;$F120,開講日程一覧!$P$5:$P$1743,開講日程一覧!J$5:J$1743)))</f>
        <v/>
      </c>
      <c r="J120" s="6" t="str">
        <f>IF($B120="","",IF(_xlfn.XLOOKUP($D120&amp;$F120,開講日程一覧!$P$5:$P$1743,開講日程一覧!K$5:K$1743)="","",_xlfn.XLOOKUP($D120&amp;$F120,開講日程一覧!$P$5:$P$1743,開講日程一覧!K$5:K$1743)))</f>
        <v/>
      </c>
      <c r="K120" s="7" t="str">
        <f>IF($B120="","",IF(_xlfn.XLOOKUP($D120&amp;$F120,開講日程一覧!$P$5:$P$1743,開講日程一覧!L$5:L$1743)="","",_xlfn.XLOOKUP($D120&amp;$F120,開講日程一覧!$P$5:$P$1743,開講日程一覧!L$5:L$1743)))</f>
        <v/>
      </c>
      <c r="L120" s="7" t="str">
        <f>IF($B120="","",IF(_xlfn.XLOOKUP($D120&amp;$F120,開講日程一覧!$P$5:$P$1743,開講日程一覧!M$5:M$1743)="","",_xlfn.XLOOKUP($D120&amp;$F120,開講日程一覧!$P$5:$P$1743,開講日程一覧!M$5:M$1743)))</f>
        <v/>
      </c>
    </row>
    <row r="121" spans="7:12" x14ac:dyDescent="0.85">
      <c r="G121" s="52" t="str">
        <f>IF($B121="","",IF(_xlfn.XLOOKUP($D121&amp;$F121,開講日程一覧!$P$5:$P$1743,開講日程一覧!H$5:H$1743)="","",_xlfn.XLOOKUP($D121&amp;$F121,開講日程一覧!$P$5:$P$1743,開講日程一覧!H$5:H$1743)))</f>
        <v/>
      </c>
      <c r="H121" s="6" t="str">
        <f>IF($B121="","",IF(_xlfn.XLOOKUP($D121&amp;$F121,開講日程一覧!$P$5:$P$1743,開講日程一覧!I$5:I$1743)="","",_xlfn.XLOOKUP($D121&amp;$F121,開講日程一覧!$P$5:$P$1743,開講日程一覧!I$5:I$1743)))</f>
        <v/>
      </c>
      <c r="I121" s="3" t="str">
        <f>IF($B121="","",IF(_xlfn.XLOOKUP($D121&amp;$F121,開講日程一覧!$P$5:$P$1743,開講日程一覧!J$5:J$1743)="","",_xlfn.XLOOKUP($D121&amp;$F121,開講日程一覧!$P$5:$P$1743,開講日程一覧!J$5:J$1743)))</f>
        <v/>
      </c>
      <c r="J121" s="6" t="str">
        <f>IF($B121="","",IF(_xlfn.XLOOKUP($D121&amp;$F121,開講日程一覧!$P$5:$P$1743,開講日程一覧!K$5:K$1743)="","",_xlfn.XLOOKUP($D121&amp;$F121,開講日程一覧!$P$5:$P$1743,開講日程一覧!K$5:K$1743)))</f>
        <v/>
      </c>
      <c r="K121" s="7" t="str">
        <f>IF($B121="","",IF(_xlfn.XLOOKUP($D121&amp;$F121,開講日程一覧!$P$5:$P$1743,開講日程一覧!L$5:L$1743)="","",_xlfn.XLOOKUP($D121&amp;$F121,開講日程一覧!$P$5:$P$1743,開講日程一覧!L$5:L$1743)))</f>
        <v/>
      </c>
      <c r="L121" s="7" t="str">
        <f>IF($B121="","",IF(_xlfn.XLOOKUP($D121&amp;$F121,開講日程一覧!$P$5:$P$1743,開講日程一覧!M$5:M$1743)="","",_xlfn.XLOOKUP($D121&amp;$F121,開講日程一覧!$P$5:$P$1743,開講日程一覧!M$5:M$1743)))</f>
        <v/>
      </c>
    </row>
    <row r="122" spans="7:12" x14ac:dyDescent="0.85">
      <c r="G122" s="52" t="str">
        <f>IF($B122="","",IF(_xlfn.XLOOKUP($D122&amp;$F122,開講日程一覧!$P$5:$P$1743,開講日程一覧!H$5:H$1743)="","",_xlfn.XLOOKUP($D122&amp;$F122,開講日程一覧!$P$5:$P$1743,開講日程一覧!H$5:H$1743)))</f>
        <v/>
      </c>
      <c r="H122" s="6" t="str">
        <f>IF($B122="","",IF(_xlfn.XLOOKUP($D122&amp;$F122,開講日程一覧!$P$5:$P$1743,開講日程一覧!I$5:I$1743)="","",_xlfn.XLOOKUP($D122&amp;$F122,開講日程一覧!$P$5:$P$1743,開講日程一覧!I$5:I$1743)))</f>
        <v/>
      </c>
      <c r="I122" s="3" t="str">
        <f>IF($B122="","",IF(_xlfn.XLOOKUP($D122&amp;$F122,開講日程一覧!$P$5:$P$1743,開講日程一覧!J$5:J$1743)="","",_xlfn.XLOOKUP($D122&amp;$F122,開講日程一覧!$P$5:$P$1743,開講日程一覧!J$5:J$1743)))</f>
        <v/>
      </c>
      <c r="J122" s="6" t="str">
        <f>IF($B122="","",IF(_xlfn.XLOOKUP($D122&amp;$F122,開講日程一覧!$P$5:$P$1743,開講日程一覧!K$5:K$1743)="","",_xlfn.XLOOKUP($D122&amp;$F122,開講日程一覧!$P$5:$P$1743,開講日程一覧!K$5:K$1743)))</f>
        <v/>
      </c>
      <c r="K122" s="7" t="str">
        <f>IF($B122="","",IF(_xlfn.XLOOKUP($D122&amp;$F122,開講日程一覧!$P$5:$P$1743,開講日程一覧!L$5:L$1743)="","",_xlfn.XLOOKUP($D122&amp;$F122,開講日程一覧!$P$5:$P$1743,開講日程一覧!L$5:L$1743)))</f>
        <v/>
      </c>
      <c r="L122" s="7" t="str">
        <f>IF($B122="","",IF(_xlfn.XLOOKUP($D122&amp;$F122,開講日程一覧!$P$5:$P$1743,開講日程一覧!M$5:M$1743)="","",_xlfn.XLOOKUP($D122&amp;$F122,開講日程一覧!$P$5:$P$1743,開講日程一覧!M$5:M$1743)))</f>
        <v/>
      </c>
    </row>
    <row r="123" spans="7:12" x14ac:dyDescent="0.85">
      <c r="G123" s="52" t="str">
        <f>IF($B123="","",IF(_xlfn.XLOOKUP($D123&amp;$F123,開講日程一覧!$P$5:$P$1743,開講日程一覧!H$5:H$1743)="","",_xlfn.XLOOKUP($D123&amp;$F123,開講日程一覧!$P$5:$P$1743,開講日程一覧!H$5:H$1743)))</f>
        <v/>
      </c>
      <c r="H123" s="6" t="str">
        <f>IF($B123="","",IF(_xlfn.XLOOKUP($D123&amp;$F123,開講日程一覧!$P$5:$P$1743,開講日程一覧!I$5:I$1743)="","",_xlfn.XLOOKUP($D123&amp;$F123,開講日程一覧!$P$5:$P$1743,開講日程一覧!I$5:I$1743)))</f>
        <v/>
      </c>
      <c r="I123" s="3" t="str">
        <f>IF($B123="","",IF(_xlfn.XLOOKUP($D123&amp;$F123,開講日程一覧!$P$5:$P$1743,開講日程一覧!J$5:J$1743)="","",_xlfn.XLOOKUP($D123&amp;$F123,開講日程一覧!$P$5:$P$1743,開講日程一覧!J$5:J$1743)))</f>
        <v/>
      </c>
      <c r="J123" s="6" t="str">
        <f>IF($B123="","",IF(_xlfn.XLOOKUP($D123&amp;$F123,開講日程一覧!$P$5:$P$1743,開講日程一覧!K$5:K$1743)="","",_xlfn.XLOOKUP($D123&amp;$F123,開講日程一覧!$P$5:$P$1743,開講日程一覧!K$5:K$1743)))</f>
        <v/>
      </c>
      <c r="K123" s="7" t="str">
        <f>IF($B123="","",IF(_xlfn.XLOOKUP($D123&amp;$F123,開講日程一覧!$P$5:$P$1743,開講日程一覧!L$5:L$1743)="","",_xlfn.XLOOKUP($D123&amp;$F123,開講日程一覧!$P$5:$P$1743,開講日程一覧!L$5:L$1743)))</f>
        <v/>
      </c>
      <c r="L123" s="7" t="str">
        <f>IF($B123="","",IF(_xlfn.XLOOKUP($D123&amp;$F123,開講日程一覧!$P$5:$P$1743,開講日程一覧!M$5:M$1743)="","",_xlfn.XLOOKUP($D123&amp;$F123,開講日程一覧!$P$5:$P$1743,開講日程一覧!M$5:M$1743)))</f>
        <v/>
      </c>
    </row>
    <row r="124" spans="7:12" x14ac:dyDescent="0.85">
      <c r="G124" s="52" t="str">
        <f>IF($B124="","",IF(_xlfn.XLOOKUP($D124&amp;$F124,開講日程一覧!$P$5:$P$1743,開講日程一覧!H$5:H$1743)="","",_xlfn.XLOOKUP($D124&amp;$F124,開講日程一覧!$P$5:$P$1743,開講日程一覧!H$5:H$1743)))</f>
        <v/>
      </c>
      <c r="H124" s="6" t="str">
        <f>IF($B124="","",IF(_xlfn.XLOOKUP($D124&amp;$F124,開講日程一覧!$P$5:$P$1743,開講日程一覧!I$5:I$1743)="","",_xlfn.XLOOKUP($D124&amp;$F124,開講日程一覧!$P$5:$P$1743,開講日程一覧!I$5:I$1743)))</f>
        <v/>
      </c>
      <c r="I124" s="3" t="str">
        <f>IF($B124="","",IF(_xlfn.XLOOKUP($D124&amp;$F124,開講日程一覧!$P$5:$P$1743,開講日程一覧!J$5:J$1743)="","",_xlfn.XLOOKUP($D124&amp;$F124,開講日程一覧!$P$5:$P$1743,開講日程一覧!J$5:J$1743)))</f>
        <v/>
      </c>
      <c r="J124" s="6" t="str">
        <f>IF($B124="","",IF(_xlfn.XLOOKUP($D124&amp;$F124,開講日程一覧!$P$5:$P$1743,開講日程一覧!K$5:K$1743)="","",_xlfn.XLOOKUP($D124&amp;$F124,開講日程一覧!$P$5:$P$1743,開講日程一覧!K$5:K$1743)))</f>
        <v/>
      </c>
      <c r="K124" s="7" t="str">
        <f>IF($B124="","",IF(_xlfn.XLOOKUP($D124&amp;$F124,開講日程一覧!$P$5:$P$1743,開講日程一覧!L$5:L$1743)="","",_xlfn.XLOOKUP($D124&amp;$F124,開講日程一覧!$P$5:$P$1743,開講日程一覧!L$5:L$1743)))</f>
        <v/>
      </c>
      <c r="L124" s="7" t="str">
        <f>IF($B124="","",IF(_xlfn.XLOOKUP($D124&amp;$F124,開講日程一覧!$P$5:$P$1743,開講日程一覧!M$5:M$1743)="","",_xlfn.XLOOKUP($D124&amp;$F124,開講日程一覧!$P$5:$P$1743,開講日程一覧!M$5:M$1743)))</f>
        <v/>
      </c>
    </row>
    <row r="125" spans="7:12" x14ac:dyDescent="0.85">
      <c r="G125" s="52" t="str">
        <f>IF($B125="","",IF(_xlfn.XLOOKUP($D125&amp;$F125,開講日程一覧!$P$5:$P$1743,開講日程一覧!H$5:H$1743)="","",_xlfn.XLOOKUP($D125&amp;$F125,開講日程一覧!$P$5:$P$1743,開講日程一覧!H$5:H$1743)))</f>
        <v/>
      </c>
      <c r="H125" s="6" t="str">
        <f>IF($B125="","",IF(_xlfn.XLOOKUP($D125&amp;$F125,開講日程一覧!$P$5:$P$1743,開講日程一覧!I$5:I$1743)="","",_xlfn.XLOOKUP($D125&amp;$F125,開講日程一覧!$P$5:$P$1743,開講日程一覧!I$5:I$1743)))</f>
        <v/>
      </c>
      <c r="I125" s="3" t="str">
        <f>IF($B125="","",IF(_xlfn.XLOOKUP($D125&amp;$F125,開講日程一覧!$P$5:$P$1743,開講日程一覧!J$5:J$1743)="","",_xlfn.XLOOKUP($D125&amp;$F125,開講日程一覧!$P$5:$P$1743,開講日程一覧!J$5:J$1743)))</f>
        <v/>
      </c>
      <c r="J125" s="6" t="str">
        <f>IF($B125="","",IF(_xlfn.XLOOKUP($D125&amp;$F125,開講日程一覧!$P$5:$P$1743,開講日程一覧!K$5:K$1743)="","",_xlfn.XLOOKUP($D125&amp;$F125,開講日程一覧!$P$5:$P$1743,開講日程一覧!K$5:K$1743)))</f>
        <v/>
      </c>
      <c r="K125" s="7" t="str">
        <f>IF($B125="","",IF(_xlfn.XLOOKUP($D125&amp;$F125,開講日程一覧!$P$5:$P$1743,開講日程一覧!L$5:L$1743)="","",_xlfn.XLOOKUP($D125&amp;$F125,開講日程一覧!$P$5:$P$1743,開講日程一覧!L$5:L$1743)))</f>
        <v/>
      </c>
      <c r="L125" s="7" t="str">
        <f>IF($B125="","",IF(_xlfn.XLOOKUP($D125&amp;$F125,開講日程一覧!$P$5:$P$1743,開講日程一覧!M$5:M$1743)="","",_xlfn.XLOOKUP($D125&amp;$F125,開講日程一覧!$P$5:$P$1743,開講日程一覧!M$5:M$1743)))</f>
        <v/>
      </c>
    </row>
    <row r="126" spans="7:12" x14ac:dyDescent="0.85">
      <c r="G126" s="52" t="str">
        <f>IF($B126="","",IF(_xlfn.XLOOKUP($D126&amp;$F126,開講日程一覧!$P$5:$P$1743,開講日程一覧!H$5:H$1743)="","",_xlfn.XLOOKUP($D126&amp;$F126,開講日程一覧!$P$5:$P$1743,開講日程一覧!H$5:H$1743)))</f>
        <v/>
      </c>
      <c r="H126" s="6" t="str">
        <f>IF($B126="","",IF(_xlfn.XLOOKUP($D126&amp;$F126,開講日程一覧!$P$5:$P$1743,開講日程一覧!I$5:I$1743)="","",_xlfn.XLOOKUP($D126&amp;$F126,開講日程一覧!$P$5:$P$1743,開講日程一覧!I$5:I$1743)))</f>
        <v/>
      </c>
      <c r="I126" s="3" t="str">
        <f>IF($B126="","",IF(_xlfn.XLOOKUP($D126&amp;$F126,開講日程一覧!$P$5:$P$1743,開講日程一覧!J$5:J$1743)="","",_xlfn.XLOOKUP($D126&amp;$F126,開講日程一覧!$P$5:$P$1743,開講日程一覧!J$5:J$1743)))</f>
        <v/>
      </c>
      <c r="J126" s="6" t="str">
        <f>IF($B126="","",IF(_xlfn.XLOOKUP($D126&amp;$F126,開講日程一覧!$P$5:$P$1743,開講日程一覧!K$5:K$1743)="","",_xlfn.XLOOKUP($D126&amp;$F126,開講日程一覧!$P$5:$P$1743,開講日程一覧!K$5:K$1743)))</f>
        <v/>
      </c>
      <c r="K126" s="7" t="str">
        <f>IF($B126="","",IF(_xlfn.XLOOKUP($D126&amp;$F126,開講日程一覧!$P$5:$P$1743,開講日程一覧!L$5:L$1743)="","",_xlfn.XLOOKUP($D126&amp;$F126,開講日程一覧!$P$5:$P$1743,開講日程一覧!L$5:L$1743)))</f>
        <v/>
      </c>
      <c r="L126" s="7" t="str">
        <f>IF($B126="","",IF(_xlfn.XLOOKUP($D126&amp;$F126,開講日程一覧!$P$5:$P$1743,開講日程一覧!M$5:M$1743)="","",_xlfn.XLOOKUP($D126&amp;$F126,開講日程一覧!$P$5:$P$1743,開講日程一覧!M$5:M$1743)))</f>
        <v/>
      </c>
    </row>
    <row r="127" spans="7:12" x14ac:dyDescent="0.85">
      <c r="G127" s="52" t="str">
        <f>IF($B127="","",IF(_xlfn.XLOOKUP($D127&amp;$F127,開講日程一覧!$P$5:$P$1743,開講日程一覧!H$5:H$1743)="","",_xlfn.XLOOKUP($D127&amp;$F127,開講日程一覧!$P$5:$P$1743,開講日程一覧!H$5:H$1743)))</f>
        <v/>
      </c>
      <c r="H127" s="6" t="str">
        <f>IF($B127="","",IF(_xlfn.XLOOKUP($D127&amp;$F127,開講日程一覧!$P$5:$P$1743,開講日程一覧!I$5:I$1743)="","",_xlfn.XLOOKUP($D127&amp;$F127,開講日程一覧!$P$5:$P$1743,開講日程一覧!I$5:I$1743)))</f>
        <v/>
      </c>
      <c r="I127" s="3" t="str">
        <f>IF($B127="","",IF(_xlfn.XLOOKUP($D127&amp;$F127,開講日程一覧!$P$5:$P$1743,開講日程一覧!J$5:J$1743)="","",_xlfn.XLOOKUP($D127&amp;$F127,開講日程一覧!$P$5:$P$1743,開講日程一覧!J$5:J$1743)))</f>
        <v/>
      </c>
      <c r="J127" s="6" t="str">
        <f>IF($B127="","",IF(_xlfn.XLOOKUP($D127&amp;$F127,開講日程一覧!$P$5:$P$1743,開講日程一覧!K$5:K$1743)="","",_xlfn.XLOOKUP($D127&amp;$F127,開講日程一覧!$P$5:$P$1743,開講日程一覧!K$5:K$1743)))</f>
        <v/>
      </c>
      <c r="K127" s="7" t="str">
        <f>IF($B127="","",IF(_xlfn.XLOOKUP($D127&amp;$F127,開講日程一覧!$P$5:$P$1743,開講日程一覧!L$5:L$1743)="","",_xlfn.XLOOKUP($D127&amp;$F127,開講日程一覧!$P$5:$P$1743,開講日程一覧!L$5:L$1743)))</f>
        <v/>
      </c>
      <c r="L127" s="7" t="str">
        <f>IF($B127="","",IF(_xlfn.XLOOKUP($D127&amp;$F127,開講日程一覧!$P$5:$P$1743,開講日程一覧!M$5:M$1743)="","",_xlfn.XLOOKUP($D127&amp;$F127,開講日程一覧!$P$5:$P$1743,開講日程一覧!M$5:M$1743)))</f>
        <v/>
      </c>
    </row>
    <row r="128" spans="7:12" x14ac:dyDescent="0.85">
      <c r="G128" s="52" t="str">
        <f>IF($B128="","",IF(_xlfn.XLOOKUP($D128&amp;$F128,開講日程一覧!$P$5:$P$1743,開講日程一覧!H$5:H$1743)="","",_xlfn.XLOOKUP($D128&amp;$F128,開講日程一覧!$P$5:$P$1743,開講日程一覧!H$5:H$1743)))</f>
        <v/>
      </c>
      <c r="H128" s="6" t="str">
        <f>IF($B128="","",IF(_xlfn.XLOOKUP($D128&amp;$F128,開講日程一覧!$P$5:$P$1743,開講日程一覧!I$5:I$1743)="","",_xlfn.XLOOKUP($D128&amp;$F128,開講日程一覧!$P$5:$P$1743,開講日程一覧!I$5:I$1743)))</f>
        <v/>
      </c>
      <c r="I128" s="3" t="str">
        <f>IF($B128="","",IF(_xlfn.XLOOKUP($D128&amp;$F128,開講日程一覧!$P$5:$P$1743,開講日程一覧!J$5:J$1743)="","",_xlfn.XLOOKUP($D128&amp;$F128,開講日程一覧!$P$5:$P$1743,開講日程一覧!J$5:J$1743)))</f>
        <v/>
      </c>
      <c r="J128" s="6" t="str">
        <f>IF($B128="","",IF(_xlfn.XLOOKUP($D128&amp;$F128,開講日程一覧!$P$5:$P$1743,開講日程一覧!K$5:K$1743)="","",_xlfn.XLOOKUP($D128&amp;$F128,開講日程一覧!$P$5:$P$1743,開講日程一覧!K$5:K$1743)))</f>
        <v/>
      </c>
      <c r="K128" s="7" t="str">
        <f>IF($B128="","",IF(_xlfn.XLOOKUP($D128&amp;$F128,開講日程一覧!$P$5:$P$1743,開講日程一覧!L$5:L$1743)="","",_xlfn.XLOOKUP($D128&amp;$F128,開講日程一覧!$P$5:$P$1743,開講日程一覧!L$5:L$1743)))</f>
        <v/>
      </c>
      <c r="L128" s="7" t="str">
        <f>IF($B128="","",IF(_xlfn.XLOOKUP($D128&amp;$F128,開講日程一覧!$P$5:$P$1743,開講日程一覧!M$5:M$1743)="","",_xlfn.XLOOKUP($D128&amp;$F128,開講日程一覧!$P$5:$P$1743,開講日程一覧!M$5:M$1743)))</f>
        <v/>
      </c>
    </row>
    <row r="129" spans="7:12" x14ac:dyDescent="0.85">
      <c r="G129" s="52" t="str">
        <f>IF($B129="","",IF(_xlfn.XLOOKUP($D129&amp;$F129,開講日程一覧!$P$5:$P$1743,開講日程一覧!H$5:H$1743)="","",_xlfn.XLOOKUP($D129&amp;$F129,開講日程一覧!$P$5:$P$1743,開講日程一覧!H$5:H$1743)))</f>
        <v/>
      </c>
      <c r="H129" s="6" t="str">
        <f>IF($B129="","",IF(_xlfn.XLOOKUP($D129&amp;$F129,開講日程一覧!$P$5:$P$1743,開講日程一覧!I$5:I$1743)="","",_xlfn.XLOOKUP($D129&amp;$F129,開講日程一覧!$P$5:$P$1743,開講日程一覧!I$5:I$1743)))</f>
        <v/>
      </c>
      <c r="I129" s="3" t="str">
        <f>IF($B129="","",IF(_xlfn.XLOOKUP($D129&amp;$F129,開講日程一覧!$P$5:$P$1743,開講日程一覧!J$5:J$1743)="","",_xlfn.XLOOKUP($D129&amp;$F129,開講日程一覧!$P$5:$P$1743,開講日程一覧!J$5:J$1743)))</f>
        <v/>
      </c>
      <c r="J129" s="6" t="str">
        <f>IF($B129="","",IF(_xlfn.XLOOKUP($D129&amp;$F129,開講日程一覧!$P$5:$P$1743,開講日程一覧!K$5:K$1743)="","",_xlfn.XLOOKUP($D129&amp;$F129,開講日程一覧!$P$5:$P$1743,開講日程一覧!K$5:K$1743)))</f>
        <v/>
      </c>
      <c r="K129" s="7" t="str">
        <f>IF($B129="","",IF(_xlfn.XLOOKUP($D129&amp;$F129,開講日程一覧!$P$5:$P$1743,開講日程一覧!L$5:L$1743)="","",_xlfn.XLOOKUP($D129&amp;$F129,開講日程一覧!$P$5:$P$1743,開講日程一覧!L$5:L$1743)))</f>
        <v/>
      </c>
      <c r="L129" s="7" t="str">
        <f>IF($B129="","",IF(_xlfn.XLOOKUP($D129&amp;$F129,開講日程一覧!$P$5:$P$1743,開講日程一覧!M$5:M$1743)="","",_xlfn.XLOOKUP($D129&amp;$F129,開講日程一覧!$P$5:$P$1743,開講日程一覧!M$5:M$1743)))</f>
        <v/>
      </c>
    </row>
    <row r="130" spans="7:12" x14ac:dyDescent="0.85">
      <c r="G130" s="52" t="str">
        <f>IF($B130="","",IF(_xlfn.XLOOKUP($D130&amp;$F130,開講日程一覧!$P$5:$P$1743,開講日程一覧!H$5:H$1743)="","",_xlfn.XLOOKUP($D130&amp;$F130,開講日程一覧!$P$5:$P$1743,開講日程一覧!H$5:H$1743)))</f>
        <v/>
      </c>
      <c r="H130" s="6" t="str">
        <f>IF($B130="","",IF(_xlfn.XLOOKUP($D130&amp;$F130,開講日程一覧!$P$5:$P$1743,開講日程一覧!I$5:I$1743)="","",_xlfn.XLOOKUP($D130&amp;$F130,開講日程一覧!$P$5:$P$1743,開講日程一覧!I$5:I$1743)))</f>
        <v/>
      </c>
      <c r="I130" s="3" t="str">
        <f>IF($B130="","",IF(_xlfn.XLOOKUP($D130&amp;$F130,開講日程一覧!$P$5:$P$1743,開講日程一覧!J$5:J$1743)="","",_xlfn.XLOOKUP($D130&amp;$F130,開講日程一覧!$P$5:$P$1743,開講日程一覧!J$5:J$1743)))</f>
        <v/>
      </c>
      <c r="J130" s="6" t="str">
        <f>IF($B130="","",IF(_xlfn.XLOOKUP($D130&amp;$F130,開講日程一覧!$P$5:$P$1743,開講日程一覧!K$5:K$1743)="","",_xlfn.XLOOKUP($D130&amp;$F130,開講日程一覧!$P$5:$P$1743,開講日程一覧!K$5:K$1743)))</f>
        <v/>
      </c>
      <c r="K130" s="7" t="str">
        <f>IF($B130="","",IF(_xlfn.XLOOKUP($D130&amp;$F130,開講日程一覧!$P$5:$P$1743,開講日程一覧!L$5:L$1743)="","",_xlfn.XLOOKUP($D130&amp;$F130,開講日程一覧!$P$5:$P$1743,開講日程一覧!L$5:L$1743)))</f>
        <v/>
      </c>
      <c r="L130" s="7" t="str">
        <f>IF($B130="","",IF(_xlfn.XLOOKUP($D130&amp;$F130,開講日程一覧!$P$5:$P$1743,開講日程一覧!M$5:M$1743)="","",_xlfn.XLOOKUP($D130&amp;$F130,開講日程一覧!$P$5:$P$1743,開講日程一覧!M$5:M$1743)))</f>
        <v/>
      </c>
    </row>
    <row r="131" spans="7:12" x14ac:dyDescent="0.85">
      <c r="G131" s="52" t="str">
        <f>IF($B131="","",IF(_xlfn.XLOOKUP($D131&amp;$F131,開講日程一覧!$P$5:$P$1743,開講日程一覧!H$5:H$1743)="","",_xlfn.XLOOKUP($D131&amp;$F131,開講日程一覧!$P$5:$P$1743,開講日程一覧!H$5:H$1743)))</f>
        <v/>
      </c>
      <c r="H131" s="6" t="str">
        <f>IF($B131="","",IF(_xlfn.XLOOKUP($D131&amp;$F131,開講日程一覧!$P$5:$P$1743,開講日程一覧!I$5:I$1743)="","",_xlfn.XLOOKUP($D131&amp;$F131,開講日程一覧!$P$5:$P$1743,開講日程一覧!I$5:I$1743)))</f>
        <v/>
      </c>
      <c r="I131" s="3" t="str">
        <f>IF($B131="","",IF(_xlfn.XLOOKUP($D131&amp;$F131,開講日程一覧!$P$5:$P$1743,開講日程一覧!J$5:J$1743)="","",_xlfn.XLOOKUP($D131&amp;$F131,開講日程一覧!$P$5:$P$1743,開講日程一覧!J$5:J$1743)))</f>
        <v/>
      </c>
      <c r="J131" s="6" t="str">
        <f>IF($B131="","",IF(_xlfn.XLOOKUP($D131&amp;$F131,開講日程一覧!$P$5:$P$1743,開講日程一覧!K$5:K$1743)="","",_xlfn.XLOOKUP($D131&amp;$F131,開講日程一覧!$P$5:$P$1743,開講日程一覧!K$5:K$1743)))</f>
        <v/>
      </c>
      <c r="K131" s="7" t="str">
        <f>IF($B131="","",IF(_xlfn.XLOOKUP($D131&amp;$F131,開講日程一覧!$P$5:$P$1743,開講日程一覧!L$5:L$1743)="","",_xlfn.XLOOKUP($D131&amp;$F131,開講日程一覧!$P$5:$P$1743,開講日程一覧!L$5:L$1743)))</f>
        <v/>
      </c>
      <c r="L131" s="7" t="str">
        <f>IF($B131="","",IF(_xlfn.XLOOKUP($D131&amp;$F131,開講日程一覧!$P$5:$P$1743,開講日程一覧!M$5:M$1743)="","",_xlfn.XLOOKUP($D131&amp;$F131,開講日程一覧!$P$5:$P$1743,開講日程一覧!M$5:M$1743)))</f>
        <v/>
      </c>
    </row>
    <row r="132" spans="7:12" x14ac:dyDescent="0.85">
      <c r="G132" s="52" t="str">
        <f>IF($B132="","",IF(_xlfn.XLOOKUP($D132&amp;$F132,開講日程一覧!$P$5:$P$1743,開講日程一覧!H$5:H$1743)="","",_xlfn.XLOOKUP($D132&amp;$F132,開講日程一覧!$P$5:$P$1743,開講日程一覧!H$5:H$1743)))</f>
        <v/>
      </c>
      <c r="H132" s="6" t="str">
        <f>IF($B132="","",IF(_xlfn.XLOOKUP($D132&amp;$F132,開講日程一覧!$P$5:$P$1743,開講日程一覧!I$5:I$1743)="","",_xlfn.XLOOKUP($D132&amp;$F132,開講日程一覧!$P$5:$P$1743,開講日程一覧!I$5:I$1743)))</f>
        <v/>
      </c>
      <c r="I132" s="3" t="str">
        <f>IF($B132="","",IF(_xlfn.XLOOKUP($D132&amp;$F132,開講日程一覧!$P$5:$P$1743,開講日程一覧!J$5:J$1743)="","",_xlfn.XLOOKUP($D132&amp;$F132,開講日程一覧!$P$5:$P$1743,開講日程一覧!J$5:J$1743)))</f>
        <v/>
      </c>
      <c r="J132" s="6" t="str">
        <f>IF($B132="","",IF(_xlfn.XLOOKUP($D132&amp;$F132,開講日程一覧!$P$5:$P$1743,開講日程一覧!K$5:K$1743)="","",_xlfn.XLOOKUP($D132&amp;$F132,開講日程一覧!$P$5:$P$1743,開講日程一覧!K$5:K$1743)))</f>
        <v/>
      </c>
      <c r="K132" s="7" t="str">
        <f>IF($B132="","",IF(_xlfn.XLOOKUP($D132&amp;$F132,開講日程一覧!$P$5:$P$1743,開講日程一覧!L$5:L$1743)="","",_xlfn.XLOOKUP($D132&amp;$F132,開講日程一覧!$P$5:$P$1743,開講日程一覧!L$5:L$1743)))</f>
        <v/>
      </c>
      <c r="L132" s="7" t="str">
        <f>IF($B132="","",IF(_xlfn.XLOOKUP($D132&amp;$F132,開講日程一覧!$P$5:$P$1743,開講日程一覧!M$5:M$1743)="","",_xlfn.XLOOKUP($D132&amp;$F132,開講日程一覧!$P$5:$P$1743,開講日程一覧!M$5:M$1743)))</f>
        <v/>
      </c>
    </row>
    <row r="133" spans="7:12" x14ac:dyDescent="0.85">
      <c r="G133" s="52" t="str">
        <f>IF($B133="","",IF(_xlfn.XLOOKUP($D133&amp;$F133,開講日程一覧!$P$5:$P$1743,開講日程一覧!H$5:H$1743)="","",_xlfn.XLOOKUP($D133&amp;$F133,開講日程一覧!$P$5:$P$1743,開講日程一覧!H$5:H$1743)))</f>
        <v/>
      </c>
      <c r="H133" s="6" t="str">
        <f>IF($B133="","",IF(_xlfn.XLOOKUP($D133&amp;$F133,開講日程一覧!$P$5:$P$1743,開講日程一覧!I$5:I$1743)="","",_xlfn.XLOOKUP($D133&amp;$F133,開講日程一覧!$P$5:$P$1743,開講日程一覧!I$5:I$1743)))</f>
        <v/>
      </c>
      <c r="I133" s="3" t="str">
        <f>IF($B133="","",IF(_xlfn.XLOOKUP($D133&amp;$F133,開講日程一覧!$P$5:$P$1743,開講日程一覧!J$5:J$1743)="","",_xlfn.XLOOKUP($D133&amp;$F133,開講日程一覧!$P$5:$P$1743,開講日程一覧!J$5:J$1743)))</f>
        <v/>
      </c>
      <c r="J133" s="6" t="str">
        <f>IF($B133="","",IF(_xlfn.XLOOKUP($D133&amp;$F133,開講日程一覧!$P$5:$P$1743,開講日程一覧!K$5:K$1743)="","",_xlfn.XLOOKUP($D133&amp;$F133,開講日程一覧!$P$5:$P$1743,開講日程一覧!K$5:K$1743)))</f>
        <v/>
      </c>
      <c r="K133" s="7" t="str">
        <f>IF($B133="","",IF(_xlfn.XLOOKUP($D133&amp;$F133,開講日程一覧!$P$5:$P$1743,開講日程一覧!L$5:L$1743)="","",_xlfn.XLOOKUP($D133&amp;$F133,開講日程一覧!$P$5:$P$1743,開講日程一覧!L$5:L$1743)))</f>
        <v/>
      </c>
      <c r="L133" s="7" t="str">
        <f>IF($B133="","",IF(_xlfn.XLOOKUP($D133&amp;$F133,開講日程一覧!$P$5:$P$1743,開講日程一覧!M$5:M$1743)="","",_xlfn.XLOOKUP($D133&amp;$F133,開講日程一覧!$P$5:$P$1743,開講日程一覧!M$5:M$1743)))</f>
        <v/>
      </c>
    </row>
    <row r="134" spans="7:12" x14ac:dyDescent="0.85">
      <c r="G134" s="52" t="str">
        <f>IF($B134="","",IF(_xlfn.XLOOKUP($D134&amp;$F134,開講日程一覧!$P$5:$P$1743,開講日程一覧!H$5:H$1743)="","",_xlfn.XLOOKUP($D134&amp;$F134,開講日程一覧!$P$5:$P$1743,開講日程一覧!H$5:H$1743)))</f>
        <v/>
      </c>
      <c r="H134" s="6" t="str">
        <f>IF($B134="","",IF(_xlfn.XLOOKUP($D134&amp;$F134,開講日程一覧!$P$5:$P$1743,開講日程一覧!I$5:I$1743)="","",_xlfn.XLOOKUP($D134&amp;$F134,開講日程一覧!$P$5:$P$1743,開講日程一覧!I$5:I$1743)))</f>
        <v/>
      </c>
      <c r="I134" s="3" t="str">
        <f>IF($B134="","",IF(_xlfn.XLOOKUP($D134&amp;$F134,開講日程一覧!$P$5:$P$1743,開講日程一覧!J$5:J$1743)="","",_xlfn.XLOOKUP($D134&amp;$F134,開講日程一覧!$P$5:$P$1743,開講日程一覧!J$5:J$1743)))</f>
        <v/>
      </c>
      <c r="J134" s="6" t="str">
        <f>IF($B134="","",IF(_xlfn.XLOOKUP($D134&amp;$F134,開講日程一覧!$P$5:$P$1743,開講日程一覧!K$5:K$1743)="","",_xlfn.XLOOKUP($D134&amp;$F134,開講日程一覧!$P$5:$P$1743,開講日程一覧!K$5:K$1743)))</f>
        <v/>
      </c>
      <c r="K134" s="7" t="str">
        <f>IF($B134="","",IF(_xlfn.XLOOKUP($D134&amp;$F134,開講日程一覧!$P$5:$P$1743,開講日程一覧!L$5:L$1743)="","",_xlfn.XLOOKUP($D134&amp;$F134,開講日程一覧!$P$5:$P$1743,開講日程一覧!L$5:L$1743)))</f>
        <v/>
      </c>
      <c r="L134" s="7" t="str">
        <f>IF($B134="","",IF(_xlfn.XLOOKUP($D134&amp;$F134,開講日程一覧!$P$5:$P$1743,開講日程一覧!M$5:M$1743)="","",_xlfn.XLOOKUP($D134&amp;$F134,開講日程一覧!$P$5:$P$1743,開講日程一覧!M$5:M$1743)))</f>
        <v/>
      </c>
    </row>
    <row r="135" spans="7:12" x14ac:dyDescent="0.85">
      <c r="G135" s="52" t="str">
        <f>IF($B135="","",IF(_xlfn.XLOOKUP($D135&amp;$F135,開講日程一覧!$P$5:$P$1743,開講日程一覧!H$5:H$1743)="","",_xlfn.XLOOKUP($D135&amp;$F135,開講日程一覧!$P$5:$P$1743,開講日程一覧!H$5:H$1743)))</f>
        <v/>
      </c>
      <c r="H135" s="6" t="str">
        <f>IF($B135="","",IF(_xlfn.XLOOKUP($D135&amp;$F135,開講日程一覧!$P$5:$P$1743,開講日程一覧!I$5:I$1743)="","",_xlfn.XLOOKUP($D135&amp;$F135,開講日程一覧!$P$5:$P$1743,開講日程一覧!I$5:I$1743)))</f>
        <v/>
      </c>
      <c r="I135" s="3" t="str">
        <f>IF($B135="","",IF(_xlfn.XLOOKUP($D135&amp;$F135,開講日程一覧!$P$5:$P$1743,開講日程一覧!J$5:J$1743)="","",_xlfn.XLOOKUP($D135&amp;$F135,開講日程一覧!$P$5:$P$1743,開講日程一覧!J$5:J$1743)))</f>
        <v/>
      </c>
      <c r="J135" s="6" t="str">
        <f>IF($B135="","",IF(_xlfn.XLOOKUP($D135&amp;$F135,開講日程一覧!$P$5:$P$1743,開講日程一覧!K$5:K$1743)="","",_xlfn.XLOOKUP($D135&amp;$F135,開講日程一覧!$P$5:$P$1743,開講日程一覧!K$5:K$1743)))</f>
        <v/>
      </c>
      <c r="K135" s="7" t="str">
        <f>IF($B135="","",IF(_xlfn.XLOOKUP($D135&amp;$F135,開講日程一覧!$P$5:$P$1743,開講日程一覧!L$5:L$1743)="","",_xlfn.XLOOKUP($D135&amp;$F135,開講日程一覧!$P$5:$P$1743,開講日程一覧!L$5:L$1743)))</f>
        <v/>
      </c>
      <c r="L135" s="7" t="str">
        <f>IF($B135="","",IF(_xlfn.XLOOKUP($D135&amp;$F135,開講日程一覧!$P$5:$P$1743,開講日程一覧!M$5:M$1743)="","",_xlfn.XLOOKUP($D135&amp;$F135,開講日程一覧!$P$5:$P$1743,開講日程一覧!M$5:M$1743)))</f>
        <v/>
      </c>
    </row>
    <row r="136" spans="7:12" x14ac:dyDescent="0.85">
      <c r="G136" s="52" t="str">
        <f>IF($B136="","",IF(_xlfn.XLOOKUP($D136&amp;$F136,開講日程一覧!$P$5:$P$1743,開講日程一覧!H$5:H$1743)="","",_xlfn.XLOOKUP($D136&amp;$F136,開講日程一覧!$P$5:$P$1743,開講日程一覧!H$5:H$1743)))</f>
        <v/>
      </c>
      <c r="H136" s="6" t="str">
        <f>IF($B136="","",IF(_xlfn.XLOOKUP($D136&amp;$F136,開講日程一覧!$P$5:$P$1743,開講日程一覧!I$5:I$1743)="","",_xlfn.XLOOKUP($D136&amp;$F136,開講日程一覧!$P$5:$P$1743,開講日程一覧!I$5:I$1743)))</f>
        <v/>
      </c>
      <c r="I136" s="3" t="str">
        <f>IF($B136="","",IF(_xlfn.XLOOKUP($D136&amp;$F136,開講日程一覧!$P$5:$P$1743,開講日程一覧!J$5:J$1743)="","",_xlfn.XLOOKUP($D136&amp;$F136,開講日程一覧!$P$5:$P$1743,開講日程一覧!J$5:J$1743)))</f>
        <v/>
      </c>
      <c r="J136" s="6" t="str">
        <f>IF($B136="","",IF(_xlfn.XLOOKUP($D136&amp;$F136,開講日程一覧!$P$5:$P$1743,開講日程一覧!K$5:K$1743)="","",_xlfn.XLOOKUP($D136&amp;$F136,開講日程一覧!$P$5:$P$1743,開講日程一覧!K$5:K$1743)))</f>
        <v/>
      </c>
      <c r="K136" s="7" t="str">
        <f>IF($B136="","",IF(_xlfn.XLOOKUP($D136&amp;$F136,開講日程一覧!$P$5:$P$1743,開講日程一覧!L$5:L$1743)="","",_xlfn.XLOOKUP($D136&amp;$F136,開講日程一覧!$P$5:$P$1743,開講日程一覧!L$5:L$1743)))</f>
        <v/>
      </c>
      <c r="L136" s="7" t="str">
        <f>IF($B136="","",IF(_xlfn.XLOOKUP($D136&amp;$F136,開講日程一覧!$P$5:$P$1743,開講日程一覧!M$5:M$1743)="","",_xlfn.XLOOKUP($D136&amp;$F136,開講日程一覧!$P$5:$P$1743,開講日程一覧!M$5:M$1743)))</f>
        <v/>
      </c>
    </row>
    <row r="137" spans="7:12" x14ac:dyDescent="0.85">
      <c r="G137" s="52" t="str">
        <f>IF($B137="","",IF(_xlfn.XLOOKUP($D137&amp;$F137,開講日程一覧!$P$5:$P$1743,開講日程一覧!H$5:H$1743)="","",_xlfn.XLOOKUP($D137&amp;$F137,開講日程一覧!$P$5:$P$1743,開講日程一覧!H$5:H$1743)))</f>
        <v/>
      </c>
      <c r="H137" s="6" t="str">
        <f>IF($B137="","",IF(_xlfn.XLOOKUP($D137&amp;$F137,開講日程一覧!$P$5:$P$1743,開講日程一覧!I$5:I$1743)="","",_xlfn.XLOOKUP($D137&amp;$F137,開講日程一覧!$P$5:$P$1743,開講日程一覧!I$5:I$1743)))</f>
        <v/>
      </c>
      <c r="I137" s="3" t="str">
        <f>IF($B137="","",IF(_xlfn.XLOOKUP($D137&amp;$F137,開講日程一覧!$P$5:$P$1743,開講日程一覧!J$5:J$1743)="","",_xlfn.XLOOKUP($D137&amp;$F137,開講日程一覧!$P$5:$P$1743,開講日程一覧!J$5:J$1743)))</f>
        <v/>
      </c>
      <c r="J137" s="6" t="str">
        <f>IF($B137="","",IF(_xlfn.XLOOKUP($D137&amp;$F137,開講日程一覧!$P$5:$P$1743,開講日程一覧!K$5:K$1743)="","",_xlfn.XLOOKUP($D137&amp;$F137,開講日程一覧!$P$5:$P$1743,開講日程一覧!K$5:K$1743)))</f>
        <v/>
      </c>
      <c r="K137" s="7" t="str">
        <f>IF($B137="","",IF(_xlfn.XLOOKUP($D137&amp;$F137,開講日程一覧!$P$5:$P$1743,開講日程一覧!L$5:L$1743)="","",_xlfn.XLOOKUP($D137&amp;$F137,開講日程一覧!$P$5:$P$1743,開講日程一覧!L$5:L$1743)))</f>
        <v/>
      </c>
      <c r="L137" s="7" t="str">
        <f>IF($B137="","",IF(_xlfn.XLOOKUP($D137&amp;$F137,開講日程一覧!$P$5:$P$1743,開講日程一覧!M$5:M$1743)="","",_xlfn.XLOOKUP($D137&amp;$F137,開講日程一覧!$P$5:$P$1743,開講日程一覧!M$5:M$1743)))</f>
        <v/>
      </c>
    </row>
    <row r="138" spans="7:12" x14ac:dyDescent="0.85">
      <c r="G138" s="52" t="str">
        <f>IF($B138="","",IF(_xlfn.XLOOKUP($D138&amp;$F138,開講日程一覧!$P$5:$P$1743,開講日程一覧!H$5:H$1743)="","",_xlfn.XLOOKUP($D138&amp;$F138,開講日程一覧!$P$5:$P$1743,開講日程一覧!H$5:H$1743)))</f>
        <v/>
      </c>
      <c r="H138" s="6" t="str">
        <f>IF($B138="","",IF(_xlfn.XLOOKUP($D138&amp;$F138,開講日程一覧!$P$5:$P$1743,開講日程一覧!I$5:I$1743)="","",_xlfn.XLOOKUP($D138&amp;$F138,開講日程一覧!$P$5:$P$1743,開講日程一覧!I$5:I$1743)))</f>
        <v/>
      </c>
      <c r="I138" s="3" t="str">
        <f>IF($B138="","",IF(_xlfn.XLOOKUP($D138&amp;$F138,開講日程一覧!$P$5:$P$1743,開講日程一覧!J$5:J$1743)="","",_xlfn.XLOOKUP($D138&amp;$F138,開講日程一覧!$P$5:$P$1743,開講日程一覧!J$5:J$1743)))</f>
        <v/>
      </c>
      <c r="J138" s="6" t="str">
        <f>IF($B138="","",IF(_xlfn.XLOOKUP($D138&amp;$F138,開講日程一覧!$P$5:$P$1743,開講日程一覧!K$5:K$1743)="","",_xlfn.XLOOKUP($D138&amp;$F138,開講日程一覧!$P$5:$P$1743,開講日程一覧!K$5:K$1743)))</f>
        <v/>
      </c>
      <c r="K138" s="7" t="str">
        <f>IF($B138="","",IF(_xlfn.XLOOKUP($D138&amp;$F138,開講日程一覧!$P$5:$P$1743,開講日程一覧!L$5:L$1743)="","",_xlfn.XLOOKUP($D138&amp;$F138,開講日程一覧!$P$5:$P$1743,開講日程一覧!L$5:L$1743)))</f>
        <v/>
      </c>
      <c r="L138" s="7" t="str">
        <f>IF($B138="","",IF(_xlfn.XLOOKUP($D138&amp;$F138,開講日程一覧!$P$5:$P$1743,開講日程一覧!M$5:M$1743)="","",_xlfn.XLOOKUP($D138&amp;$F138,開講日程一覧!$P$5:$P$1743,開講日程一覧!M$5:M$1743)))</f>
        <v/>
      </c>
    </row>
    <row r="139" spans="7:12" x14ac:dyDescent="0.85">
      <c r="G139" s="52" t="str">
        <f>IF($B139="","",IF(_xlfn.XLOOKUP($D139&amp;$F139,開講日程一覧!$P$5:$P$1743,開講日程一覧!H$5:H$1743)="","",_xlfn.XLOOKUP($D139&amp;$F139,開講日程一覧!$P$5:$P$1743,開講日程一覧!H$5:H$1743)))</f>
        <v/>
      </c>
      <c r="H139" s="6" t="str">
        <f>IF($B139="","",IF(_xlfn.XLOOKUP($D139&amp;$F139,開講日程一覧!$P$5:$P$1743,開講日程一覧!I$5:I$1743)="","",_xlfn.XLOOKUP($D139&amp;$F139,開講日程一覧!$P$5:$P$1743,開講日程一覧!I$5:I$1743)))</f>
        <v/>
      </c>
      <c r="I139" s="3" t="str">
        <f>IF($B139="","",IF(_xlfn.XLOOKUP($D139&amp;$F139,開講日程一覧!$P$5:$P$1743,開講日程一覧!J$5:J$1743)="","",_xlfn.XLOOKUP($D139&amp;$F139,開講日程一覧!$P$5:$P$1743,開講日程一覧!J$5:J$1743)))</f>
        <v/>
      </c>
      <c r="J139" s="6" t="str">
        <f>IF($B139="","",IF(_xlfn.XLOOKUP($D139&amp;$F139,開講日程一覧!$P$5:$P$1743,開講日程一覧!K$5:K$1743)="","",_xlfn.XLOOKUP($D139&amp;$F139,開講日程一覧!$P$5:$P$1743,開講日程一覧!K$5:K$1743)))</f>
        <v/>
      </c>
      <c r="K139" s="7" t="str">
        <f>IF($B139="","",IF(_xlfn.XLOOKUP($D139&amp;$F139,開講日程一覧!$P$5:$P$1743,開講日程一覧!L$5:L$1743)="","",_xlfn.XLOOKUP($D139&amp;$F139,開講日程一覧!$P$5:$P$1743,開講日程一覧!L$5:L$1743)))</f>
        <v/>
      </c>
      <c r="L139" s="7" t="str">
        <f>IF($B139="","",IF(_xlfn.XLOOKUP($D139&amp;$F139,開講日程一覧!$P$5:$P$1743,開講日程一覧!M$5:M$1743)="","",_xlfn.XLOOKUP($D139&amp;$F139,開講日程一覧!$P$5:$P$1743,開講日程一覧!M$5:M$1743)))</f>
        <v/>
      </c>
    </row>
    <row r="140" spans="7:12" x14ac:dyDescent="0.85">
      <c r="G140" s="52" t="str">
        <f>IF($B140="","",IF(_xlfn.XLOOKUP($D140&amp;$F140,開講日程一覧!$P$5:$P$1743,開講日程一覧!H$5:H$1743)="","",_xlfn.XLOOKUP($D140&amp;$F140,開講日程一覧!$P$5:$P$1743,開講日程一覧!H$5:H$1743)))</f>
        <v/>
      </c>
      <c r="H140" s="6" t="str">
        <f>IF($B140="","",IF(_xlfn.XLOOKUP($D140&amp;$F140,開講日程一覧!$P$5:$P$1743,開講日程一覧!I$5:I$1743)="","",_xlfn.XLOOKUP($D140&amp;$F140,開講日程一覧!$P$5:$P$1743,開講日程一覧!I$5:I$1743)))</f>
        <v/>
      </c>
      <c r="I140" s="3" t="str">
        <f>IF($B140="","",IF(_xlfn.XLOOKUP($D140&amp;$F140,開講日程一覧!$P$5:$P$1743,開講日程一覧!J$5:J$1743)="","",_xlfn.XLOOKUP($D140&amp;$F140,開講日程一覧!$P$5:$P$1743,開講日程一覧!J$5:J$1743)))</f>
        <v/>
      </c>
      <c r="J140" s="6" t="str">
        <f>IF($B140="","",IF(_xlfn.XLOOKUP($D140&amp;$F140,開講日程一覧!$P$5:$P$1743,開講日程一覧!K$5:K$1743)="","",_xlfn.XLOOKUP($D140&amp;$F140,開講日程一覧!$P$5:$P$1743,開講日程一覧!K$5:K$1743)))</f>
        <v/>
      </c>
      <c r="K140" s="7" t="str">
        <f>IF($B140="","",IF(_xlfn.XLOOKUP($D140&amp;$F140,開講日程一覧!$P$5:$P$1743,開講日程一覧!L$5:L$1743)="","",_xlfn.XLOOKUP($D140&amp;$F140,開講日程一覧!$P$5:$P$1743,開講日程一覧!L$5:L$1743)))</f>
        <v/>
      </c>
      <c r="L140" s="7" t="str">
        <f>IF($B140="","",IF(_xlfn.XLOOKUP($D140&amp;$F140,開講日程一覧!$P$5:$P$1743,開講日程一覧!M$5:M$1743)="","",_xlfn.XLOOKUP($D140&amp;$F140,開講日程一覧!$P$5:$P$1743,開講日程一覧!M$5:M$1743)))</f>
        <v/>
      </c>
    </row>
    <row r="141" spans="7:12" x14ac:dyDescent="0.85">
      <c r="G141" s="52" t="str">
        <f>IF($B141="","",IF(_xlfn.XLOOKUP($D141&amp;$F141,開講日程一覧!$P$5:$P$1743,開講日程一覧!H$5:H$1743)="","",_xlfn.XLOOKUP($D141&amp;$F141,開講日程一覧!$P$5:$P$1743,開講日程一覧!H$5:H$1743)))</f>
        <v/>
      </c>
      <c r="H141" s="6" t="str">
        <f>IF($B141="","",IF(_xlfn.XLOOKUP($D141&amp;$F141,開講日程一覧!$P$5:$P$1743,開講日程一覧!I$5:I$1743)="","",_xlfn.XLOOKUP($D141&amp;$F141,開講日程一覧!$P$5:$P$1743,開講日程一覧!I$5:I$1743)))</f>
        <v/>
      </c>
      <c r="I141" s="3" t="str">
        <f>IF($B141="","",IF(_xlfn.XLOOKUP($D141&amp;$F141,開講日程一覧!$P$5:$P$1743,開講日程一覧!J$5:J$1743)="","",_xlfn.XLOOKUP($D141&amp;$F141,開講日程一覧!$P$5:$P$1743,開講日程一覧!J$5:J$1743)))</f>
        <v/>
      </c>
      <c r="J141" s="6" t="str">
        <f>IF($B141="","",IF(_xlfn.XLOOKUP($D141&amp;$F141,開講日程一覧!$P$5:$P$1743,開講日程一覧!K$5:K$1743)="","",_xlfn.XLOOKUP($D141&amp;$F141,開講日程一覧!$P$5:$P$1743,開講日程一覧!K$5:K$1743)))</f>
        <v/>
      </c>
      <c r="K141" s="7" t="str">
        <f>IF($B141="","",IF(_xlfn.XLOOKUP($D141&amp;$F141,開講日程一覧!$P$5:$P$1743,開講日程一覧!L$5:L$1743)="","",_xlfn.XLOOKUP($D141&amp;$F141,開講日程一覧!$P$5:$P$1743,開講日程一覧!L$5:L$1743)))</f>
        <v/>
      </c>
      <c r="L141" s="7" t="str">
        <f>IF($B141="","",IF(_xlfn.XLOOKUP($D141&amp;$F141,開講日程一覧!$P$5:$P$1743,開講日程一覧!M$5:M$1743)="","",_xlfn.XLOOKUP($D141&amp;$F141,開講日程一覧!$P$5:$P$1743,開講日程一覧!M$5:M$1743)))</f>
        <v/>
      </c>
    </row>
    <row r="142" spans="7:12" x14ac:dyDescent="0.85">
      <c r="G142" s="52" t="str">
        <f>IF($B142="","",IF(_xlfn.XLOOKUP($D142&amp;$F142,開講日程一覧!$P$5:$P$1743,開講日程一覧!H$5:H$1743)="","",_xlfn.XLOOKUP($D142&amp;$F142,開講日程一覧!$P$5:$P$1743,開講日程一覧!H$5:H$1743)))</f>
        <v/>
      </c>
      <c r="H142" s="6" t="str">
        <f>IF($B142="","",IF(_xlfn.XLOOKUP($D142&amp;$F142,開講日程一覧!$P$5:$P$1743,開講日程一覧!I$5:I$1743)="","",_xlfn.XLOOKUP($D142&amp;$F142,開講日程一覧!$P$5:$P$1743,開講日程一覧!I$5:I$1743)))</f>
        <v/>
      </c>
      <c r="I142" s="3" t="str">
        <f>IF($B142="","",IF(_xlfn.XLOOKUP($D142&amp;$F142,開講日程一覧!$P$5:$P$1743,開講日程一覧!J$5:J$1743)="","",_xlfn.XLOOKUP($D142&amp;$F142,開講日程一覧!$P$5:$P$1743,開講日程一覧!J$5:J$1743)))</f>
        <v/>
      </c>
      <c r="J142" s="6" t="str">
        <f>IF($B142="","",IF(_xlfn.XLOOKUP($D142&amp;$F142,開講日程一覧!$P$5:$P$1743,開講日程一覧!K$5:K$1743)="","",_xlfn.XLOOKUP($D142&amp;$F142,開講日程一覧!$P$5:$P$1743,開講日程一覧!K$5:K$1743)))</f>
        <v/>
      </c>
      <c r="K142" s="7" t="str">
        <f>IF($B142="","",IF(_xlfn.XLOOKUP($D142&amp;$F142,開講日程一覧!$P$5:$P$1743,開講日程一覧!L$5:L$1743)="","",_xlfn.XLOOKUP($D142&amp;$F142,開講日程一覧!$P$5:$P$1743,開講日程一覧!L$5:L$1743)))</f>
        <v/>
      </c>
      <c r="L142" s="7" t="str">
        <f>IF($B142="","",IF(_xlfn.XLOOKUP($D142&amp;$F142,開講日程一覧!$P$5:$P$1743,開講日程一覧!M$5:M$1743)="","",_xlfn.XLOOKUP($D142&amp;$F142,開講日程一覧!$P$5:$P$1743,開講日程一覧!M$5:M$1743)))</f>
        <v/>
      </c>
    </row>
    <row r="143" spans="7:12" x14ac:dyDescent="0.85">
      <c r="G143" s="52" t="str">
        <f>IF($B143="","",IF(_xlfn.XLOOKUP($D143&amp;$F143,開講日程一覧!$P$5:$P$1743,開講日程一覧!H$5:H$1743)="","",_xlfn.XLOOKUP($D143&amp;$F143,開講日程一覧!$P$5:$P$1743,開講日程一覧!H$5:H$1743)))</f>
        <v/>
      </c>
      <c r="H143" s="6" t="str">
        <f>IF($B143="","",IF(_xlfn.XLOOKUP($D143&amp;$F143,開講日程一覧!$P$5:$P$1743,開講日程一覧!I$5:I$1743)="","",_xlfn.XLOOKUP($D143&amp;$F143,開講日程一覧!$P$5:$P$1743,開講日程一覧!I$5:I$1743)))</f>
        <v/>
      </c>
      <c r="I143" s="3" t="str">
        <f>IF($B143="","",IF(_xlfn.XLOOKUP($D143&amp;$F143,開講日程一覧!$P$5:$P$1743,開講日程一覧!J$5:J$1743)="","",_xlfn.XLOOKUP($D143&amp;$F143,開講日程一覧!$P$5:$P$1743,開講日程一覧!J$5:J$1743)))</f>
        <v/>
      </c>
      <c r="J143" s="6" t="str">
        <f>IF($B143="","",IF(_xlfn.XLOOKUP($D143&amp;$F143,開講日程一覧!$P$5:$P$1743,開講日程一覧!K$5:K$1743)="","",_xlfn.XLOOKUP($D143&amp;$F143,開講日程一覧!$P$5:$P$1743,開講日程一覧!K$5:K$1743)))</f>
        <v/>
      </c>
      <c r="K143" s="7" t="str">
        <f>IF($B143="","",IF(_xlfn.XLOOKUP($D143&amp;$F143,開講日程一覧!$P$5:$P$1743,開講日程一覧!L$5:L$1743)="","",_xlfn.XLOOKUP($D143&amp;$F143,開講日程一覧!$P$5:$P$1743,開講日程一覧!L$5:L$1743)))</f>
        <v/>
      </c>
      <c r="L143" s="7" t="str">
        <f>IF($B143="","",IF(_xlfn.XLOOKUP($D143&amp;$F143,開講日程一覧!$P$5:$P$1743,開講日程一覧!M$5:M$1743)="","",_xlfn.XLOOKUP($D143&amp;$F143,開講日程一覧!$P$5:$P$1743,開講日程一覧!M$5:M$1743)))</f>
        <v/>
      </c>
    </row>
    <row r="144" spans="7:12" x14ac:dyDescent="0.85">
      <c r="G144" s="52" t="str">
        <f>IF($B144="","",IF(_xlfn.XLOOKUP($D144&amp;$F144,開講日程一覧!$P$5:$P$1743,開講日程一覧!H$5:H$1743)="","",_xlfn.XLOOKUP($D144&amp;$F144,開講日程一覧!$P$5:$P$1743,開講日程一覧!H$5:H$1743)))</f>
        <v/>
      </c>
      <c r="H144" s="6" t="str">
        <f>IF($B144="","",IF(_xlfn.XLOOKUP($D144&amp;$F144,開講日程一覧!$P$5:$P$1743,開講日程一覧!I$5:I$1743)="","",_xlfn.XLOOKUP($D144&amp;$F144,開講日程一覧!$P$5:$P$1743,開講日程一覧!I$5:I$1743)))</f>
        <v/>
      </c>
      <c r="I144" s="3" t="str">
        <f>IF($B144="","",IF(_xlfn.XLOOKUP($D144&amp;$F144,開講日程一覧!$P$5:$P$1743,開講日程一覧!J$5:J$1743)="","",_xlfn.XLOOKUP($D144&amp;$F144,開講日程一覧!$P$5:$P$1743,開講日程一覧!J$5:J$1743)))</f>
        <v/>
      </c>
      <c r="J144" s="6" t="str">
        <f>IF($B144="","",IF(_xlfn.XLOOKUP($D144&amp;$F144,開講日程一覧!$P$5:$P$1743,開講日程一覧!K$5:K$1743)="","",_xlfn.XLOOKUP($D144&amp;$F144,開講日程一覧!$P$5:$P$1743,開講日程一覧!K$5:K$1743)))</f>
        <v/>
      </c>
      <c r="K144" s="7" t="str">
        <f>IF($B144="","",IF(_xlfn.XLOOKUP($D144&amp;$F144,開講日程一覧!$P$5:$P$1743,開講日程一覧!L$5:L$1743)="","",_xlfn.XLOOKUP($D144&amp;$F144,開講日程一覧!$P$5:$P$1743,開講日程一覧!L$5:L$1743)))</f>
        <v/>
      </c>
      <c r="L144" s="7" t="str">
        <f>IF($B144="","",IF(_xlfn.XLOOKUP($D144&amp;$F144,開講日程一覧!$P$5:$P$1743,開講日程一覧!M$5:M$1743)="","",_xlfn.XLOOKUP($D144&amp;$F144,開講日程一覧!$P$5:$P$1743,開講日程一覧!M$5:M$1743)))</f>
        <v/>
      </c>
    </row>
    <row r="145" spans="7:12" x14ac:dyDescent="0.85">
      <c r="G145" s="52" t="str">
        <f>IF($B145="","",IF(_xlfn.XLOOKUP($D145&amp;$F145,開講日程一覧!$P$5:$P$1743,開講日程一覧!H$5:H$1743)="","",_xlfn.XLOOKUP($D145&amp;$F145,開講日程一覧!$P$5:$P$1743,開講日程一覧!H$5:H$1743)))</f>
        <v/>
      </c>
      <c r="H145" s="6" t="str">
        <f>IF($B145="","",IF(_xlfn.XLOOKUP($D145&amp;$F145,開講日程一覧!$P$5:$P$1743,開講日程一覧!I$5:I$1743)="","",_xlfn.XLOOKUP($D145&amp;$F145,開講日程一覧!$P$5:$P$1743,開講日程一覧!I$5:I$1743)))</f>
        <v/>
      </c>
      <c r="I145" s="3" t="str">
        <f>IF($B145="","",IF(_xlfn.XLOOKUP($D145&amp;$F145,開講日程一覧!$P$5:$P$1743,開講日程一覧!J$5:J$1743)="","",_xlfn.XLOOKUP($D145&amp;$F145,開講日程一覧!$P$5:$P$1743,開講日程一覧!J$5:J$1743)))</f>
        <v/>
      </c>
      <c r="J145" s="6" t="str">
        <f>IF($B145="","",IF(_xlfn.XLOOKUP($D145&amp;$F145,開講日程一覧!$P$5:$P$1743,開講日程一覧!K$5:K$1743)="","",_xlfn.XLOOKUP($D145&amp;$F145,開講日程一覧!$P$5:$P$1743,開講日程一覧!K$5:K$1743)))</f>
        <v/>
      </c>
      <c r="K145" s="7" t="str">
        <f>IF($B145="","",IF(_xlfn.XLOOKUP($D145&amp;$F145,開講日程一覧!$P$5:$P$1743,開講日程一覧!L$5:L$1743)="","",_xlfn.XLOOKUP($D145&amp;$F145,開講日程一覧!$P$5:$P$1743,開講日程一覧!L$5:L$1743)))</f>
        <v/>
      </c>
      <c r="L145" s="7" t="str">
        <f>IF($B145="","",IF(_xlfn.XLOOKUP($D145&amp;$F145,開講日程一覧!$P$5:$P$1743,開講日程一覧!M$5:M$1743)="","",_xlfn.XLOOKUP($D145&amp;$F145,開講日程一覧!$P$5:$P$1743,開講日程一覧!M$5:M$1743)))</f>
        <v/>
      </c>
    </row>
    <row r="146" spans="7:12" x14ac:dyDescent="0.85">
      <c r="G146" s="52" t="str">
        <f>IF($B146="","",IF(_xlfn.XLOOKUP($D146&amp;$F146,開講日程一覧!$P$5:$P$1743,開講日程一覧!H$5:H$1743)="","",_xlfn.XLOOKUP($D146&amp;$F146,開講日程一覧!$P$5:$P$1743,開講日程一覧!H$5:H$1743)))</f>
        <v/>
      </c>
      <c r="H146" s="6" t="str">
        <f>IF($B146="","",IF(_xlfn.XLOOKUP($D146&amp;$F146,開講日程一覧!$P$5:$P$1743,開講日程一覧!I$5:I$1743)="","",_xlfn.XLOOKUP($D146&amp;$F146,開講日程一覧!$P$5:$P$1743,開講日程一覧!I$5:I$1743)))</f>
        <v/>
      </c>
      <c r="I146" s="3" t="str">
        <f>IF($B146="","",IF(_xlfn.XLOOKUP($D146&amp;$F146,開講日程一覧!$P$5:$P$1743,開講日程一覧!J$5:J$1743)="","",_xlfn.XLOOKUP($D146&amp;$F146,開講日程一覧!$P$5:$P$1743,開講日程一覧!J$5:J$1743)))</f>
        <v/>
      </c>
      <c r="J146" s="6" t="str">
        <f>IF($B146="","",IF(_xlfn.XLOOKUP($D146&amp;$F146,開講日程一覧!$P$5:$P$1743,開講日程一覧!K$5:K$1743)="","",_xlfn.XLOOKUP($D146&amp;$F146,開講日程一覧!$P$5:$P$1743,開講日程一覧!K$5:K$1743)))</f>
        <v/>
      </c>
      <c r="K146" s="7" t="str">
        <f>IF($B146="","",IF(_xlfn.XLOOKUP($D146&amp;$F146,開講日程一覧!$P$5:$P$1743,開講日程一覧!L$5:L$1743)="","",_xlfn.XLOOKUP($D146&amp;$F146,開講日程一覧!$P$5:$P$1743,開講日程一覧!L$5:L$1743)))</f>
        <v/>
      </c>
      <c r="L146" s="7" t="str">
        <f>IF($B146="","",IF(_xlfn.XLOOKUP($D146&amp;$F146,開講日程一覧!$P$5:$P$1743,開講日程一覧!M$5:M$1743)="","",_xlfn.XLOOKUP($D146&amp;$F146,開講日程一覧!$P$5:$P$1743,開講日程一覧!M$5:M$1743)))</f>
        <v/>
      </c>
    </row>
    <row r="147" spans="7:12" x14ac:dyDescent="0.85">
      <c r="G147" s="52" t="str">
        <f>IF($B147="","",IF(_xlfn.XLOOKUP($D147&amp;$F147,開講日程一覧!$P$5:$P$1743,開講日程一覧!H$5:H$1743)="","",_xlfn.XLOOKUP($D147&amp;$F147,開講日程一覧!$P$5:$P$1743,開講日程一覧!H$5:H$1743)))</f>
        <v/>
      </c>
      <c r="H147" s="6" t="str">
        <f>IF($B147="","",IF(_xlfn.XLOOKUP($D147&amp;$F147,開講日程一覧!$P$5:$P$1743,開講日程一覧!I$5:I$1743)="","",_xlfn.XLOOKUP($D147&amp;$F147,開講日程一覧!$P$5:$P$1743,開講日程一覧!I$5:I$1743)))</f>
        <v/>
      </c>
      <c r="I147" s="3" t="str">
        <f>IF($B147="","",IF(_xlfn.XLOOKUP($D147&amp;$F147,開講日程一覧!$P$5:$P$1743,開講日程一覧!J$5:J$1743)="","",_xlfn.XLOOKUP($D147&amp;$F147,開講日程一覧!$P$5:$P$1743,開講日程一覧!J$5:J$1743)))</f>
        <v/>
      </c>
      <c r="J147" s="6" t="str">
        <f>IF($B147="","",IF(_xlfn.XLOOKUP($D147&amp;$F147,開講日程一覧!$P$5:$P$1743,開講日程一覧!K$5:K$1743)="","",_xlfn.XLOOKUP($D147&amp;$F147,開講日程一覧!$P$5:$P$1743,開講日程一覧!K$5:K$1743)))</f>
        <v/>
      </c>
      <c r="K147" s="7" t="str">
        <f>IF($B147="","",IF(_xlfn.XLOOKUP($D147&amp;$F147,開講日程一覧!$P$5:$P$1743,開講日程一覧!L$5:L$1743)="","",_xlfn.XLOOKUP($D147&amp;$F147,開講日程一覧!$P$5:$P$1743,開講日程一覧!L$5:L$1743)))</f>
        <v/>
      </c>
      <c r="L147" s="7" t="str">
        <f>IF($B147="","",IF(_xlfn.XLOOKUP($D147&amp;$F147,開講日程一覧!$P$5:$P$1743,開講日程一覧!M$5:M$1743)="","",_xlfn.XLOOKUP($D147&amp;$F147,開講日程一覧!$P$5:$P$1743,開講日程一覧!M$5:M$1743)))</f>
        <v/>
      </c>
    </row>
    <row r="148" spans="7:12" x14ac:dyDescent="0.85">
      <c r="G148" s="52" t="str">
        <f>IF($B148="","",IF(_xlfn.XLOOKUP($D148&amp;$F148,開講日程一覧!$P$5:$P$1743,開講日程一覧!H$5:H$1743)="","",_xlfn.XLOOKUP($D148&amp;$F148,開講日程一覧!$P$5:$P$1743,開講日程一覧!H$5:H$1743)))</f>
        <v/>
      </c>
      <c r="H148" s="6" t="str">
        <f>IF($B148="","",IF(_xlfn.XLOOKUP($D148&amp;$F148,開講日程一覧!$P$5:$P$1743,開講日程一覧!I$5:I$1743)="","",_xlfn.XLOOKUP($D148&amp;$F148,開講日程一覧!$P$5:$P$1743,開講日程一覧!I$5:I$1743)))</f>
        <v/>
      </c>
      <c r="I148" s="3" t="str">
        <f>IF($B148="","",IF(_xlfn.XLOOKUP($D148&amp;$F148,開講日程一覧!$P$5:$P$1743,開講日程一覧!J$5:J$1743)="","",_xlfn.XLOOKUP($D148&amp;$F148,開講日程一覧!$P$5:$P$1743,開講日程一覧!J$5:J$1743)))</f>
        <v/>
      </c>
      <c r="J148" s="6" t="str">
        <f>IF($B148="","",IF(_xlfn.XLOOKUP($D148&amp;$F148,開講日程一覧!$P$5:$P$1743,開講日程一覧!K$5:K$1743)="","",_xlfn.XLOOKUP($D148&amp;$F148,開講日程一覧!$P$5:$P$1743,開講日程一覧!K$5:K$1743)))</f>
        <v/>
      </c>
      <c r="K148" s="7" t="str">
        <f>IF($B148="","",IF(_xlfn.XLOOKUP($D148&amp;$F148,開講日程一覧!$P$5:$P$1743,開講日程一覧!L$5:L$1743)="","",_xlfn.XLOOKUP($D148&amp;$F148,開講日程一覧!$P$5:$P$1743,開講日程一覧!L$5:L$1743)))</f>
        <v/>
      </c>
      <c r="L148" s="7" t="str">
        <f>IF($B148="","",IF(_xlfn.XLOOKUP($D148&amp;$F148,開講日程一覧!$P$5:$P$1743,開講日程一覧!M$5:M$1743)="","",_xlfn.XLOOKUP($D148&amp;$F148,開講日程一覧!$P$5:$P$1743,開講日程一覧!M$5:M$1743)))</f>
        <v/>
      </c>
    </row>
    <row r="149" spans="7:12" x14ac:dyDescent="0.85">
      <c r="G149" s="52" t="str">
        <f>IF($B149="","",IF(_xlfn.XLOOKUP($D149&amp;$F149,開講日程一覧!$P$5:$P$1743,開講日程一覧!H$5:H$1743)="","",_xlfn.XLOOKUP($D149&amp;$F149,開講日程一覧!$P$5:$P$1743,開講日程一覧!H$5:H$1743)))</f>
        <v/>
      </c>
      <c r="H149" s="6" t="str">
        <f>IF($B149="","",IF(_xlfn.XLOOKUP($D149&amp;$F149,開講日程一覧!$P$5:$P$1743,開講日程一覧!I$5:I$1743)="","",_xlfn.XLOOKUP($D149&amp;$F149,開講日程一覧!$P$5:$P$1743,開講日程一覧!I$5:I$1743)))</f>
        <v/>
      </c>
      <c r="I149" s="3" t="str">
        <f>IF($B149="","",IF(_xlfn.XLOOKUP($D149&amp;$F149,開講日程一覧!$P$5:$P$1743,開講日程一覧!J$5:J$1743)="","",_xlfn.XLOOKUP($D149&amp;$F149,開講日程一覧!$P$5:$P$1743,開講日程一覧!J$5:J$1743)))</f>
        <v/>
      </c>
      <c r="J149" s="6" t="str">
        <f>IF($B149="","",IF(_xlfn.XLOOKUP($D149&amp;$F149,開講日程一覧!$P$5:$P$1743,開講日程一覧!K$5:K$1743)="","",_xlfn.XLOOKUP($D149&amp;$F149,開講日程一覧!$P$5:$P$1743,開講日程一覧!K$5:K$1743)))</f>
        <v/>
      </c>
      <c r="K149" s="7" t="str">
        <f>IF($B149="","",IF(_xlfn.XLOOKUP($D149&amp;$F149,開講日程一覧!$P$5:$P$1743,開講日程一覧!L$5:L$1743)="","",_xlfn.XLOOKUP($D149&amp;$F149,開講日程一覧!$P$5:$P$1743,開講日程一覧!L$5:L$1743)))</f>
        <v/>
      </c>
      <c r="L149" s="7" t="str">
        <f>IF($B149="","",IF(_xlfn.XLOOKUP($D149&amp;$F149,開講日程一覧!$P$5:$P$1743,開講日程一覧!M$5:M$1743)="","",_xlfn.XLOOKUP($D149&amp;$F149,開講日程一覧!$P$5:$P$1743,開講日程一覧!M$5:M$1743)))</f>
        <v/>
      </c>
    </row>
    <row r="150" spans="7:12" x14ac:dyDescent="0.85">
      <c r="G150" s="52" t="str">
        <f>IF($B150="","",IF(_xlfn.XLOOKUP($D150&amp;$F150,開講日程一覧!$P$5:$P$1743,開講日程一覧!H$5:H$1743)="","",_xlfn.XLOOKUP($D150&amp;$F150,開講日程一覧!$P$5:$P$1743,開講日程一覧!H$5:H$1743)))</f>
        <v/>
      </c>
      <c r="H150" s="6" t="str">
        <f>IF($B150="","",IF(_xlfn.XLOOKUP($D150&amp;$F150,開講日程一覧!$P$5:$P$1743,開講日程一覧!I$5:I$1743)="","",_xlfn.XLOOKUP($D150&amp;$F150,開講日程一覧!$P$5:$P$1743,開講日程一覧!I$5:I$1743)))</f>
        <v/>
      </c>
      <c r="I150" s="3" t="str">
        <f>IF($B150="","",IF(_xlfn.XLOOKUP($D150&amp;$F150,開講日程一覧!$P$5:$P$1743,開講日程一覧!J$5:J$1743)="","",_xlfn.XLOOKUP($D150&amp;$F150,開講日程一覧!$P$5:$P$1743,開講日程一覧!J$5:J$1743)))</f>
        <v/>
      </c>
      <c r="J150" s="6" t="str">
        <f>IF($B150="","",IF(_xlfn.XLOOKUP($D150&amp;$F150,開講日程一覧!$P$5:$P$1743,開講日程一覧!K$5:K$1743)="","",_xlfn.XLOOKUP($D150&amp;$F150,開講日程一覧!$P$5:$P$1743,開講日程一覧!K$5:K$1743)))</f>
        <v/>
      </c>
      <c r="K150" s="7" t="str">
        <f>IF($B150="","",IF(_xlfn.XLOOKUP($D150&amp;$F150,開講日程一覧!$P$5:$P$1743,開講日程一覧!L$5:L$1743)="","",_xlfn.XLOOKUP($D150&amp;$F150,開講日程一覧!$P$5:$P$1743,開講日程一覧!L$5:L$1743)))</f>
        <v/>
      </c>
      <c r="L150" s="7" t="str">
        <f>IF($B150="","",IF(_xlfn.XLOOKUP($D150&amp;$F150,開講日程一覧!$P$5:$P$1743,開講日程一覧!M$5:M$1743)="","",_xlfn.XLOOKUP($D150&amp;$F150,開講日程一覧!$P$5:$P$1743,開講日程一覧!M$5:M$1743)))</f>
        <v/>
      </c>
    </row>
    <row r="151" spans="7:12" x14ac:dyDescent="0.85">
      <c r="G151" s="52" t="str">
        <f>IF($B151="","",IF(_xlfn.XLOOKUP($D151&amp;$F151,開講日程一覧!$P$5:$P$1743,開講日程一覧!H$5:H$1743)="","",_xlfn.XLOOKUP($D151&amp;$F151,開講日程一覧!$P$5:$P$1743,開講日程一覧!H$5:H$1743)))</f>
        <v/>
      </c>
      <c r="H151" s="6" t="str">
        <f>IF($B151="","",IF(_xlfn.XLOOKUP($D151&amp;$F151,開講日程一覧!$P$5:$P$1743,開講日程一覧!I$5:I$1743)="","",_xlfn.XLOOKUP($D151&amp;$F151,開講日程一覧!$P$5:$P$1743,開講日程一覧!I$5:I$1743)))</f>
        <v/>
      </c>
      <c r="I151" s="3" t="str">
        <f>IF($B151="","",IF(_xlfn.XLOOKUP($D151&amp;$F151,開講日程一覧!$P$5:$P$1743,開講日程一覧!J$5:J$1743)="","",_xlfn.XLOOKUP($D151&amp;$F151,開講日程一覧!$P$5:$P$1743,開講日程一覧!J$5:J$1743)))</f>
        <v/>
      </c>
      <c r="J151" s="6" t="str">
        <f>IF($B151="","",IF(_xlfn.XLOOKUP($D151&amp;$F151,開講日程一覧!$P$5:$P$1743,開講日程一覧!K$5:K$1743)="","",_xlfn.XLOOKUP($D151&amp;$F151,開講日程一覧!$P$5:$P$1743,開講日程一覧!K$5:K$1743)))</f>
        <v/>
      </c>
      <c r="K151" s="7" t="str">
        <f>IF($B151="","",IF(_xlfn.XLOOKUP($D151&amp;$F151,開講日程一覧!$P$5:$P$1743,開講日程一覧!L$5:L$1743)="","",_xlfn.XLOOKUP($D151&amp;$F151,開講日程一覧!$P$5:$P$1743,開講日程一覧!L$5:L$1743)))</f>
        <v/>
      </c>
      <c r="L151" s="7" t="str">
        <f>IF($B151="","",IF(_xlfn.XLOOKUP($D151&amp;$F151,開講日程一覧!$P$5:$P$1743,開講日程一覧!M$5:M$1743)="","",_xlfn.XLOOKUP($D151&amp;$F151,開講日程一覧!$P$5:$P$1743,開講日程一覧!M$5:M$1743)))</f>
        <v/>
      </c>
    </row>
    <row r="152" spans="7:12" x14ac:dyDescent="0.85">
      <c r="G152" s="52" t="str">
        <f>IF($B152="","",IF(_xlfn.XLOOKUP($D152&amp;$F152,開講日程一覧!$P$5:$P$1743,開講日程一覧!H$5:H$1743)="","",_xlfn.XLOOKUP($D152&amp;$F152,開講日程一覧!$P$5:$P$1743,開講日程一覧!H$5:H$1743)))</f>
        <v/>
      </c>
      <c r="H152" s="6" t="str">
        <f>IF($B152="","",IF(_xlfn.XLOOKUP($D152&amp;$F152,開講日程一覧!$P$5:$P$1743,開講日程一覧!I$5:I$1743)="","",_xlfn.XLOOKUP($D152&amp;$F152,開講日程一覧!$P$5:$P$1743,開講日程一覧!I$5:I$1743)))</f>
        <v/>
      </c>
      <c r="I152" s="3" t="str">
        <f>IF($B152="","",IF(_xlfn.XLOOKUP($D152&amp;$F152,開講日程一覧!$P$5:$P$1743,開講日程一覧!J$5:J$1743)="","",_xlfn.XLOOKUP($D152&amp;$F152,開講日程一覧!$P$5:$P$1743,開講日程一覧!J$5:J$1743)))</f>
        <v/>
      </c>
      <c r="J152" s="6" t="str">
        <f>IF($B152="","",IF(_xlfn.XLOOKUP($D152&amp;$F152,開講日程一覧!$P$5:$P$1743,開講日程一覧!K$5:K$1743)="","",_xlfn.XLOOKUP($D152&amp;$F152,開講日程一覧!$P$5:$P$1743,開講日程一覧!K$5:K$1743)))</f>
        <v/>
      </c>
      <c r="K152" s="7" t="str">
        <f>IF($B152="","",IF(_xlfn.XLOOKUP($D152&amp;$F152,開講日程一覧!$P$5:$P$1743,開講日程一覧!L$5:L$1743)="","",_xlfn.XLOOKUP($D152&amp;$F152,開講日程一覧!$P$5:$P$1743,開講日程一覧!L$5:L$1743)))</f>
        <v/>
      </c>
      <c r="L152" s="7" t="str">
        <f>IF($B152="","",IF(_xlfn.XLOOKUP($D152&amp;$F152,開講日程一覧!$P$5:$P$1743,開講日程一覧!M$5:M$1743)="","",_xlfn.XLOOKUP($D152&amp;$F152,開講日程一覧!$P$5:$P$1743,開講日程一覧!M$5:M$1743)))</f>
        <v/>
      </c>
    </row>
    <row r="153" spans="7:12" x14ac:dyDescent="0.85">
      <c r="G153" s="52" t="str">
        <f>IF($B153="","",IF(_xlfn.XLOOKUP($D153&amp;$F153,開講日程一覧!$P$5:$P$1743,開講日程一覧!H$5:H$1743)="","",_xlfn.XLOOKUP($D153&amp;$F153,開講日程一覧!$P$5:$P$1743,開講日程一覧!H$5:H$1743)))</f>
        <v/>
      </c>
      <c r="H153" s="6" t="str">
        <f>IF($B153="","",IF(_xlfn.XLOOKUP($D153&amp;$F153,開講日程一覧!$P$5:$P$1743,開講日程一覧!I$5:I$1743)="","",_xlfn.XLOOKUP($D153&amp;$F153,開講日程一覧!$P$5:$P$1743,開講日程一覧!I$5:I$1743)))</f>
        <v/>
      </c>
      <c r="I153" s="3" t="str">
        <f>IF($B153="","",IF(_xlfn.XLOOKUP($D153&amp;$F153,開講日程一覧!$P$5:$P$1743,開講日程一覧!J$5:J$1743)="","",_xlfn.XLOOKUP($D153&amp;$F153,開講日程一覧!$P$5:$P$1743,開講日程一覧!J$5:J$1743)))</f>
        <v/>
      </c>
      <c r="J153" s="6" t="str">
        <f>IF($B153="","",IF(_xlfn.XLOOKUP($D153&amp;$F153,開講日程一覧!$P$5:$P$1743,開講日程一覧!K$5:K$1743)="","",_xlfn.XLOOKUP($D153&amp;$F153,開講日程一覧!$P$5:$P$1743,開講日程一覧!K$5:K$1743)))</f>
        <v/>
      </c>
      <c r="K153" s="7" t="str">
        <f>IF($B153="","",IF(_xlfn.XLOOKUP($D153&amp;$F153,開講日程一覧!$P$5:$P$1743,開講日程一覧!L$5:L$1743)="","",_xlfn.XLOOKUP($D153&amp;$F153,開講日程一覧!$P$5:$P$1743,開講日程一覧!L$5:L$1743)))</f>
        <v/>
      </c>
      <c r="L153" s="7" t="str">
        <f>IF($B153="","",IF(_xlfn.XLOOKUP($D153&amp;$F153,開講日程一覧!$P$5:$P$1743,開講日程一覧!M$5:M$1743)="","",_xlfn.XLOOKUP($D153&amp;$F153,開講日程一覧!$P$5:$P$1743,開講日程一覧!M$5:M$1743)))</f>
        <v/>
      </c>
    </row>
    <row r="154" spans="7:12" x14ac:dyDescent="0.85">
      <c r="G154" s="52" t="str">
        <f>IF($B154="","",IF(_xlfn.XLOOKUP($D154&amp;$F154,開講日程一覧!$P$5:$P$1743,開講日程一覧!H$5:H$1743)="","",_xlfn.XLOOKUP($D154&amp;$F154,開講日程一覧!$P$5:$P$1743,開講日程一覧!H$5:H$1743)))</f>
        <v/>
      </c>
      <c r="H154" s="6" t="str">
        <f>IF($B154="","",IF(_xlfn.XLOOKUP($D154&amp;$F154,開講日程一覧!$P$5:$P$1743,開講日程一覧!I$5:I$1743)="","",_xlfn.XLOOKUP($D154&amp;$F154,開講日程一覧!$P$5:$P$1743,開講日程一覧!I$5:I$1743)))</f>
        <v/>
      </c>
      <c r="I154" s="3" t="str">
        <f>IF($B154="","",IF(_xlfn.XLOOKUP($D154&amp;$F154,開講日程一覧!$P$5:$P$1743,開講日程一覧!J$5:J$1743)="","",_xlfn.XLOOKUP($D154&amp;$F154,開講日程一覧!$P$5:$P$1743,開講日程一覧!J$5:J$1743)))</f>
        <v/>
      </c>
      <c r="J154" s="6" t="str">
        <f>IF($B154="","",IF(_xlfn.XLOOKUP($D154&amp;$F154,開講日程一覧!$P$5:$P$1743,開講日程一覧!K$5:K$1743)="","",_xlfn.XLOOKUP($D154&amp;$F154,開講日程一覧!$P$5:$P$1743,開講日程一覧!K$5:K$1743)))</f>
        <v/>
      </c>
      <c r="K154" s="7" t="str">
        <f>IF($B154="","",IF(_xlfn.XLOOKUP($D154&amp;$F154,開講日程一覧!$P$5:$P$1743,開講日程一覧!L$5:L$1743)="","",_xlfn.XLOOKUP($D154&amp;$F154,開講日程一覧!$P$5:$P$1743,開講日程一覧!L$5:L$1743)))</f>
        <v/>
      </c>
      <c r="L154" s="7" t="str">
        <f>IF($B154="","",IF(_xlfn.XLOOKUP($D154&amp;$F154,開講日程一覧!$P$5:$P$1743,開講日程一覧!M$5:M$1743)="","",_xlfn.XLOOKUP($D154&amp;$F154,開講日程一覧!$P$5:$P$1743,開講日程一覧!M$5:M$1743)))</f>
        <v/>
      </c>
    </row>
    <row r="155" spans="7:12" x14ac:dyDescent="0.85">
      <c r="G155" s="52" t="str">
        <f>IF($B155="","",IF(_xlfn.XLOOKUP($D155&amp;$F155,開講日程一覧!$P$5:$P$1743,開講日程一覧!H$5:H$1743)="","",_xlfn.XLOOKUP($D155&amp;$F155,開講日程一覧!$P$5:$P$1743,開講日程一覧!H$5:H$1743)))</f>
        <v/>
      </c>
      <c r="H155" s="6" t="str">
        <f>IF($B155="","",IF(_xlfn.XLOOKUP($D155&amp;$F155,開講日程一覧!$P$5:$P$1743,開講日程一覧!I$5:I$1743)="","",_xlfn.XLOOKUP($D155&amp;$F155,開講日程一覧!$P$5:$P$1743,開講日程一覧!I$5:I$1743)))</f>
        <v/>
      </c>
      <c r="I155" s="3" t="str">
        <f>IF($B155="","",IF(_xlfn.XLOOKUP($D155&amp;$F155,開講日程一覧!$P$5:$P$1743,開講日程一覧!J$5:J$1743)="","",_xlfn.XLOOKUP($D155&amp;$F155,開講日程一覧!$P$5:$P$1743,開講日程一覧!J$5:J$1743)))</f>
        <v/>
      </c>
      <c r="J155" s="6" t="str">
        <f>IF($B155="","",IF(_xlfn.XLOOKUP($D155&amp;$F155,開講日程一覧!$P$5:$P$1743,開講日程一覧!K$5:K$1743)="","",_xlfn.XLOOKUP($D155&amp;$F155,開講日程一覧!$P$5:$P$1743,開講日程一覧!K$5:K$1743)))</f>
        <v/>
      </c>
      <c r="K155" s="7" t="str">
        <f>IF($B155="","",IF(_xlfn.XLOOKUP($D155&amp;$F155,開講日程一覧!$P$5:$P$1743,開講日程一覧!L$5:L$1743)="","",_xlfn.XLOOKUP($D155&amp;$F155,開講日程一覧!$P$5:$P$1743,開講日程一覧!L$5:L$1743)))</f>
        <v/>
      </c>
      <c r="L155" s="7" t="str">
        <f>IF($B155="","",IF(_xlfn.XLOOKUP($D155&amp;$F155,開講日程一覧!$P$5:$P$1743,開講日程一覧!M$5:M$1743)="","",_xlfn.XLOOKUP($D155&amp;$F155,開講日程一覧!$P$5:$P$1743,開講日程一覧!M$5:M$1743)))</f>
        <v/>
      </c>
    </row>
    <row r="156" spans="7:12" x14ac:dyDescent="0.85">
      <c r="G156" s="52" t="str">
        <f>IF($B156="","",IF(_xlfn.XLOOKUP($D156&amp;$F156,開講日程一覧!$P$5:$P$1743,開講日程一覧!H$5:H$1743)="","",_xlfn.XLOOKUP($D156&amp;$F156,開講日程一覧!$P$5:$P$1743,開講日程一覧!H$5:H$1743)))</f>
        <v/>
      </c>
      <c r="H156" s="6" t="str">
        <f>IF($B156="","",IF(_xlfn.XLOOKUP($D156&amp;$F156,開講日程一覧!$P$5:$P$1743,開講日程一覧!I$5:I$1743)="","",_xlfn.XLOOKUP($D156&amp;$F156,開講日程一覧!$P$5:$P$1743,開講日程一覧!I$5:I$1743)))</f>
        <v/>
      </c>
      <c r="I156" s="3" t="str">
        <f>IF($B156="","",IF(_xlfn.XLOOKUP($D156&amp;$F156,開講日程一覧!$P$5:$P$1743,開講日程一覧!J$5:J$1743)="","",_xlfn.XLOOKUP($D156&amp;$F156,開講日程一覧!$P$5:$P$1743,開講日程一覧!J$5:J$1743)))</f>
        <v/>
      </c>
      <c r="J156" s="6" t="str">
        <f>IF($B156="","",IF(_xlfn.XLOOKUP($D156&amp;$F156,開講日程一覧!$P$5:$P$1743,開講日程一覧!K$5:K$1743)="","",_xlfn.XLOOKUP($D156&amp;$F156,開講日程一覧!$P$5:$P$1743,開講日程一覧!K$5:K$1743)))</f>
        <v/>
      </c>
      <c r="K156" s="7" t="str">
        <f>IF($B156="","",IF(_xlfn.XLOOKUP($D156&amp;$F156,開講日程一覧!$P$5:$P$1743,開講日程一覧!L$5:L$1743)="","",_xlfn.XLOOKUP($D156&amp;$F156,開講日程一覧!$P$5:$P$1743,開講日程一覧!L$5:L$1743)))</f>
        <v/>
      </c>
      <c r="L156" s="7" t="str">
        <f>IF($B156="","",IF(_xlfn.XLOOKUP($D156&amp;$F156,開講日程一覧!$P$5:$P$1743,開講日程一覧!M$5:M$1743)="","",_xlfn.XLOOKUP($D156&amp;$F156,開講日程一覧!$P$5:$P$1743,開講日程一覧!M$5:M$1743)))</f>
        <v/>
      </c>
    </row>
    <row r="157" spans="7:12" x14ac:dyDescent="0.85">
      <c r="G157" s="52" t="str">
        <f>IF($B157="","",IF(_xlfn.XLOOKUP($D157&amp;$F157,開講日程一覧!$P$5:$P$1743,開講日程一覧!H$5:H$1743)="","",_xlfn.XLOOKUP($D157&amp;$F157,開講日程一覧!$P$5:$P$1743,開講日程一覧!H$5:H$1743)))</f>
        <v/>
      </c>
      <c r="H157" s="6" t="str">
        <f>IF($B157="","",IF(_xlfn.XLOOKUP($D157&amp;$F157,開講日程一覧!$P$5:$P$1743,開講日程一覧!I$5:I$1743)="","",_xlfn.XLOOKUP($D157&amp;$F157,開講日程一覧!$P$5:$P$1743,開講日程一覧!I$5:I$1743)))</f>
        <v/>
      </c>
      <c r="I157" s="3" t="str">
        <f>IF($B157="","",IF(_xlfn.XLOOKUP($D157&amp;$F157,開講日程一覧!$P$5:$P$1743,開講日程一覧!J$5:J$1743)="","",_xlfn.XLOOKUP($D157&amp;$F157,開講日程一覧!$P$5:$P$1743,開講日程一覧!J$5:J$1743)))</f>
        <v/>
      </c>
      <c r="J157" s="6" t="str">
        <f>IF($B157="","",IF(_xlfn.XLOOKUP($D157&amp;$F157,開講日程一覧!$P$5:$P$1743,開講日程一覧!K$5:K$1743)="","",_xlfn.XLOOKUP($D157&amp;$F157,開講日程一覧!$P$5:$P$1743,開講日程一覧!K$5:K$1743)))</f>
        <v/>
      </c>
      <c r="K157" s="7" t="str">
        <f>IF($B157="","",IF(_xlfn.XLOOKUP($D157&amp;$F157,開講日程一覧!$P$5:$P$1743,開講日程一覧!L$5:L$1743)="","",_xlfn.XLOOKUP($D157&amp;$F157,開講日程一覧!$P$5:$P$1743,開講日程一覧!L$5:L$1743)))</f>
        <v/>
      </c>
      <c r="L157" s="7" t="str">
        <f>IF($B157="","",IF(_xlfn.XLOOKUP($D157&amp;$F157,開講日程一覧!$P$5:$P$1743,開講日程一覧!M$5:M$1743)="","",_xlfn.XLOOKUP($D157&amp;$F157,開講日程一覧!$P$5:$P$1743,開講日程一覧!M$5:M$1743)))</f>
        <v/>
      </c>
    </row>
    <row r="158" spans="7:12" x14ac:dyDescent="0.85">
      <c r="G158" s="52" t="str">
        <f>IF($B158="","",IF(_xlfn.XLOOKUP($D158&amp;$F158,開講日程一覧!$P$5:$P$1743,開講日程一覧!H$5:H$1743)="","",_xlfn.XLOOKUP($D158&amp;$F158,開講日程一覧!$P$5:$P$1743,開講日程一覧!H$5:H$1743)))</f>
        <v/>
      </c>
      <c r="H158" s="6" t="str">
        <f>IF($B158="","",IF(_xlfn.XLOOKUP($D158&amp;$F158,開講日程一覧!$P$5:$P$1743,開講日程一覧!I$5:I$1743)="","",_xlfn.XLOOKUP($D158&amp;$F158,開講日程一覧!$P$5:$P$1743,開講日程一覧!I$5:I$1743)))</f>
        <v/>
      </c>
      <c r="I158" s="3" t="str">
        <f>IF($B158="","",IF(_xlfn.XLOOKUP($D158&amp;$F158,開講日程一覧!$P$5:$P$1743,開講日程一覧!J$5:J$1743)="","",_xlfn.XLOOKUP($D158&amp;$F158,開講日程一覧!$P$5:$P$1743,開講日程一覧!J$5:J$1743)))</f>
        <v/>
      </c>
      <c r="J158" s="6" t="str">
        <f>IF($B158="","",IF(_xlfn.XLOOKUP($D158&amp;$F158,開講日程一覧!$P$5:$P$1743,開講日程一覧!K$5:K$1743)="","",_xlfn.XLOOKUP($D158&amp;$F158,開講日程一覧!$P$5:$P$1743,開講日程一覧!K$5:K$1743)))</f>
        <v/>
      </c>
      <c r="K158" s="7" t="str">
        <f>IF($B158="","",IF(_xlfn.XLOOKUP($D158&amp;$F158,開講日程一覧!$P$5:$P$1743,開講日程一覧!L$5:L$1743)="","",_xlfn.XLOOKUP($D158&amp;$F158,開講日程一覧!$P$5:$P$1743,開講日程一覧!L$5:L$1743)))</f>
        <v/>
      </c>
      <c r="L158" s="7" t="str">
        <f>IF($B158="","",IF(_xlfn.XLOOKUP($D158&amp;$F158,開講日程一覧!$P$5:$P$1743,開講日程一覧!M$5:M$1743)="","",_xlfn.XLOOKUP($D158&amp;$F158,開講日程一覧!$P$5:$P$1743,開講日程一覧!M$5:M$1743)))</f>
        <v/>
      </c>
    </row>
    <row r="159" spans="7:12" x14ac:dyDescent="0.85">
      <c r="G159" s="52" t="str">
        <f>IF($B159="","",IF(_xlfn.XLOOKUP($D159&amp;$F159,開講日程一覧!$P$5:$P$1743,開講日程一覧!H$5:H$1743)="","",_xlfn.XLOOKUP($D159&amp;$F159,開講日程一覧!$P$5:$P$1743,開講日程一覧!H$5:H$1743)))</f>
        <v/>
      </c>
      <c r="H159" s="6" t="str">
        <f>IF($B159="","",IF(_xlfn.XLOOKUP($D159&amp;$F159,開講日程一覧!$P$5:$P$1743,開講日程一覧!I$5:I$1743)="","",_xlfn.XLOOKUP($D159&amp;$F159,開講日程一覧!$P$5:$P$1743,開講日程一覧!I$5:I$1743)))</f>
        <v/>
      </c>
      <c r="I159" s="3" t="str">
        <f>IF($B159="","",IF(_xlfn.XLOOKUP($D159&amp;$F159,開講日程一覧!$P$5:$P$1743,開講日程一覧!J$5:J$1743)="","",_xlfn.XLOOKUP($D159&amp;$F159,開講日程一覧!$P$5:$P$1743,開講日程一覧!J$5:J$1743)))</f>
        <v/>
      </c>
      <c r="J159" s="6" t="str">
        <f>IF($B159="","",IF(_xlfn.XLOOKUP($D159&amp;$F159,開講日程一覧!$P$5:$P$1743,開講日程一覧!K$5:K$1743)="","",_xlfn.XLOOKUP($D159&amp;$F159,開講日程一覧!$P$5:$P$1743,開講日程一覧!K$5:K$1743)))</f>
        <v/>
      </c>
      <c r="K159" s="7" t="str">
        <f>IF($B159="","",IF(_xlfn.XLOOKUP($D159&amp;$F159,開講日程一覧!$P$5:$P$1743,開講日程一覧!L$5:L$1743)="","",_xlfn.XLOOKUP($D159&amp;$F159,開講日程一覧!$P$5:$P$1743,開講日程一覧!L$5:L$1743)))</f>
        <v/>
      </c>
      <c r="L159" s="7" t="str">
        <f>IF($B159="","",IF(_xlfn.XLOOKUP($D159&amp;$F159,開講日程一覧!$P$5:$P$1743,開講日程一覧!M$5:M$1743)="","",_xlfn.XLOOKUP($D159&amp;$F159,開講日程一覧!$P$5:$P$1743,開講日程一覧!M$5:M$1743)))</f>
        <v/>
      </c>
    </row>
    <row r="160" spans="7:12" x14ac:dyDescent="0.85">
      <c r="G160" s="52" t="str">
        <f>IF($B160="","",IF(_xlfn.XLOOKUP($D160&amp;$F160,開講日程一覧!$P$5:$P$1743,開講日程一覧!H$5:H$1743)="","",_xlfn.XLOOKUP($D160&amp;$F160,開講日程一覧!$P$5:$P$1743,開講日程一覧!H$5:H$1743)))</f>
        <v/>
      </c>
      <c r="H160" s="6" t="str">
        <f>IF($B160="","",IF(_xlfn.XLOOKUP($D160&amp;$F160,開講日程一覧!$P$5:$P$1743,開講日程一覧!I$5:I$1743)="","",_xlfn.XLOOKUP($D160&amp;$F160,開講日程一覧!$P$5:$P$1743,開講日程一覧!I$5:I$1743)))</f>
        <v/>
      </c>
      <c r="I160" s="3" t="str">
        <f>IF($B160="","",IF(_xlfn.XLOOKUP($D160&amp;$F160,開講日程一覧!$P$5:$P$1743,開講日程一覧!J$5:J$1743)="","",_xlfn.XLOOKUP($D160&amp;$F160,開講日程一覧!$P$5:$P$1743,開講日程一覧!J$5:J$1743)))</f>
        <v/>
      </c>
      <c r="J160" s="6" t="str">
        <f>IF($B160="","",IF(_xlfn.XLOOKUP($D160&amp;$F160,開講日程一覧!$P$5:$P$1743,開講日程一覧!K$5:K$1743)="","",_xlfn.XLOOKUP($D160&amp;$F160,開講日程一覧!$P$5:$P$1743,開講日程一覧!K$5:K$1743)))</f>
        <v/>
      </c>
      <c r="K160" s="7" t="str">
        <f>IF($B160="","",IF(_xlfn.XLOOKUP($D160&amp;$F160,開講日程一覧!$P$5:$P$1743,開講日程一覧!L$5:L$1743)="","",_xlfn.XLOOKUP($D160&amp;$F160,開講日程一覧!$P$5:$P$1743,開講日程一覧!L$5:L$1743)))</f>
        <v/>
      </c>
      <c r="L160" s="7" t="str">
        <f>IF($B160="","",IF(_xlfn.XLOOKUP($D160&amp;$F160,開講日程一覧!$P$5:$P$1743,開講日程一覧!M$5:M$1743)="","",_xlfn.XLOOKUP($D160&amp;$F160,開講日程一覧!$P$5:$P$1743,開講日程一覧!M$5:M$1743)))</f>
        <v/>
      </c>
    </row>
    <row r="161" spans="7:12" x14ac:dyDescent="0.85">
      <c r="G161" s="52" t="str">
        <f>IF($B161="","",IF(_xlfn.XLOOKUP($D161&amp;$F161,開講日程一覧!$P$5:$P$1743,開講日程一覧!H$5:H$1743)="","",_xlfn.XLOOKUP($D161&amp;$F161,開講日程一覧!$P$5:$P$1743,開講日程一覧!H$5:H$1743)))</f>
        <v/>
      </c>
      <c r="H161" s="6" t="str">
        <f>IF($B161="","",IF(_xlfn.XLOOKUP($D161&amp;$F161,開講日程一覧!$P$5:$P$1743,開講日程一覧!I$5:I$1743)="","",_xlfn.XLOOKUP($D161&amp;$F161,開講日程一覧!$P$5:$P$1743,開講日程一覧!I$5:I$1743)))</f>
        <v/>
      </c>
      <c r="I161" s="3" t="str">
        <f>IF($B161="","",IF(_xlfn.XLOOKUP($D161&amp;$F161,開講日程一覧!$P$5:$P$1743,開講日程一覧!J$5:J$1743)="","",_xlfn.XLOOKUP($D161&amp;$F161,開講日程一覧!$P$5:$P$1743,開講日程一覧!J$5:J$1743)))</f>
        <v/>
      </c>
      <c r="J161" s="6" t="str">
        <f>IF($B161="","",IF(_xlfn.XLOOKUP($D161&amp;$F161,開講日程一覧!$P$5:$P$1743,開講日程一覧!K$5:K$1743)="","",_xlfn.XLOOKUP($D161&amp;$F161,開講日程一覧!$P$5:$P$1743,開講日程一覧!K$5:K$1743)))</f>
        <v/>
      </c>
      <c r="K161" s="7" t="str">
        <f>IF($B161="","",IF(_xlfn.XLOOKUP($D161&amp;$F161,開講日程一覧!$P$5:$P$1743,開講日程一覧!L$5:L$1743)="","",_xlfn.XLOOKUP($D161&amp;$F161,開講日程一覧!$P$5:$P$1743,開講日程一覧!L$5:L$1743)))</f>
        <v/>
      </c>
      <c r="L161" s="7" t="str">
        <f>IF($B161="","",IF(_xlfn.XLOOKUP($D161&amp;$F161,開講日程一覧!$P$5:$P$1743,開講日程一覧!M$5:M$1743)="","",_xlfn.XLOOKUP($D161&amp;$F161,開講日程一覧!$P$5:$P$1743,開講日程一覧!M$5:M$1743)))</f>
        <v/>
      </c>
    </row>
    <row r="162" spans="7:12" x14ac:dyDescent="0.85">
      <c r="G162" s="52" t="str">
        <f>IF($B162="","",IF(_xlfn.XLOOKUP($D162&amp;$F162,開講日程一覧!$P$5:$P$1743,開講日程一覧!H$5:H$1743)="","",_xlfn.XLOOKUP($D162&amp;$F162,開講日程一覧!$P$5:$P$1743,開講日程一覧!H$5:H$1743)))</f>
        <v/>
      </c>
      <c r="H162" s="6" t="str">
        <f>IF($B162="","",IF(_xlfn.XLOOKUP($D162&amp;$F162,開講日程一覧!$P$5:$P$1743,開講日程一覧!I$5:I$1743)="","",_xlfn.XLOOKUP($D162&amp;$F162,開講日程一覧!$P$5:$P$1743,開講日程一覧!I$5:I$1743)))</f>
        <v/>
      </c>
      <c r="I162" s="3" t="str">
        <f>IF($B162="","",IF(_xlfn.XLOOKUP($D162&amp;$F162,開講日程一覧!$P$5:$P$1743,開講日程一覧!J$5:J$1743)="","",_xlfn.XLOOKUP($D162&amp;$F162,開講日程一覧!$P$5:$P$1743,開講日程一覧!J$5:J$1743)))</f>
        <v/>
      </c>
      <c r="J162" s="6" t="str">
        <f>IF($B162="","",IF(_xlfn.XLOOKUP($D162&amp;$F162,開講日程一覧!$P$5:$P$1743,開講日程一覧!K$5:K$1743)="","",_xlfn.XLOOKUP($D162&amp;$F162,開講日程一覧!$P$5:$P$1743,開講日程一覧!K$5:K$1743)))</f>
        <v/>
      </c>
      <c r="K162" s="7" t="str">
        <f>IF($B162="","",IF(_xlfn.XLOOKUP($D162&amp;$F162,開講日程一覧!$P$5:$P$1743,開講日程一覧!L$5:L$1743)="","",_xlfn.XLOOKUP($D162&amp;$F162,開講日程一覧!$P$5:$P$1743,開講日程一覧!L$5:L$1743)))</f>
        <v/>
      </c>
      <c r="L162" s="7" t="str">
        <f>IF($B162="","",IF(_xlfn.XLOOKUP($D162&amp;$F162,開講日程一覧!$P$5:$P$1743,開講日程一覧!M$5:M$1743)="","",_xlfn.XLOOKUP($D162&amp;$F162,開講日程一覧!$P$5:$P$1743,開講日程一覧!M$5:M$1743)))</f>
        <v/>
      </c>
    </row>
    <row r="163" spans="7:12" x14ac:dyDescent="0.85">
      <c r="G163" s="52" t="str">
        <f>IF($B163="","",IF(_xlfn.XLOOKUP($D163&amp;$F163,開講日程一覧!$P$5:$P$1743,開講日程一覧!H$5:H$1743)="","",_xlfn.XLOOKUP($D163&amp;$F163,開講日程一覧!$P$5:$P$1743,開講日程一覧!H$5:H$1743)))</f>
        <v/>
      </c>
      <c r="H163" s="6" t="str">
        <f>IF($B163="","",IF(_xlfn.XLOOKUP($D163&amp;$F163,開講日程一覧!$P$5:$P$1743,開講日程一覧!I$5:I$1743)="","",_xlfn.XLOOKUP($D163&amp;$F163,開講日程一覧!$P$5:$P$1743,開講日程一覧!I$5:I$1743)))</f>
        <v/>
      </c>
      <c r="I163" s="3" t="str">
        <f>IF($B163="","",IF(_xlfn.XLOOKUP($D163&amp;$F163,開講日程一覧!$P$5:$P$1743,開講日程一覧!J$5:J$1743)="","",_xlfn.XLOOKUP($D163&amp;$F163,開講日程一覧!$P$5:$P$1743,開講日程一覧!J$5:J$1743)))</f>
        <v/>
      </c>
      <c r="J163" s="6" t="str">
        <f>IF($B163="","",IF(_xlfn.XLOOKUP($D163&amp;$F163,開講日程一覧!$P$5:$P$1743,開講日程一覧!K$5:K$1743)="","",_xlfn.XLOOKUP($D163&amp;$F163,開講日程一覧!$P$5:$P$1743,開講日程一覧!K$5:K$1743)))</f>
        <v/>
      </c>
      <c r="K163" s="7" t="str">
        <f>IF($B163="","",IF(_xlfn.XLOOKUP($D163&amp;$F163,開講日程一覧!$P$5:$P$1743,開講日程一覧!L$5:L$1743)="","",_xlfn.XLOOKUP($D163&amp;$F163,開講日程一覧!$P$5:$P$1743,開講日程一覧!L$5:L$1743)))</f>
        <v/>
      </c>
      <c r="L163" s="7" t="str">
        <f>IF($B163="","",IF(_xlfn.XLOOKUP($D163&amp;$F163,開講日程一覧!$P$5:$P$1743,開講日程一覧!M$5:M$1743)="","",_xlfn.XLOOKUP($D163&amp;$F163,開講日程一覧!$P$5:$P$1743,開講日程一覧!M$5:M$1743)))</f>
        <v/>
      </c>
    </row>
    <row r="164" spans="7:12" x14ac:dyDescent="0.85">
      <c r="G164" s="52" t="str">
        <f>IF($B164="","",IF(_xlfn.XLOOKUP($D164&amp;$F164,開講日程一覧!$P$5:$P$1743,開講日程一覧!H$5:H$1743)="","",_xlfn.XLOOKUP($D164&amp;$F164,開講日程一覧!$P$5:$P$1743,開講日程一覧!H$5:H$1743)))</f>
        <v/>
      </c>
      <c r="H164" s="6" t="str">
        <f>IF($B164="","",IF(_xlfn.XLOOKUP($D164&amp;$F164,開講日程一覧!$P$5:$P$1743,開講日程一覧!I$5:I$1743)="","",_xlfn.XLOOKUP($D164&amp;$F164,開講日程一覧!$P$5:$P$1743,開講日程一覧!I$5:I$1743)))</f>
        <v/>
      </c>
      <c r="I164" s="3" t="str">
        <f>IF($B164="","",IF(_xlfn.XLOOKUP($D164&amp;$F164,開講日程一覧!$P$5:$P$1743,開講日程一覧!J$5:J$1743)="","",_xlfn.XLOOKUP($D164&amp;$F164,開講日程一覧!$P$5:$P$1743,開講日程一覧!J$5:J$1743)))</f>
        <v/>
      </c>
      <c r="J164" s="6" t="str">
        <f>IF($B164="","",IF(_xlfn.XLOOKUP($D164&amp;$F164,開講日程一覧!$P$5:$P$1743,開講日程一覧!K$5:K$1743)="","",_xlfn.XLOOKUP($D164&amp;$F164,開講日程一覧!$P$5:$P$1743,開講日程一覧!K$5:K$1743)))</f>
        <v/>
      </c>
      <c r="K164" s="7" t="str">
        <f>IF($B164="","",IF(_xlfn.XLOOKUP($D164&amp;$F164,開講日程一覧!$P$5:$P$1743,開講日程一覧!L$5:L$1743)="","",_xlfn.XLOOKUP($D164&amp;$F164,開講日程一覧!$P$5:$P$1743,開講日程一覧!L$5:L$1743)))</f>
        <v/>
      </c>
      <c r="L164" s="7" t="str">
        <f>IF($B164="","",IF(_xlfn.XLOOKUP($D164&amp;$F164,開講日程一覧!$P$5:$P$1743,開講日程一覧!M$5:M$1743)="","",_xlfn.XLOOKUP($D164&amp;$F164,開講日程一覧!$P$5:$P$1743,開講日程一覧!M$5:M$1743)))</f>
        <v/>
      </c>
    </row>
    <row r="165" spans="7:12" x14ac:dyDescent="0.85">
      <c r="G165" s="52" t="str">
        <f>IF($B165="","",IF(_xlfn.XLOOKUP($D165&amp;$F165,開講日程一覧!$P$5:$P$1743,開講日程一覧!H$5:H$1743)="","",_xlfn.XLOOKUP($D165&amp;$F165,開講日程一覧!$P$5:$P$1743,開講日程一覧!H$5:H$1743)))</f>
        <v/>
      </c>
      <c r="H165" s="6" t="str">
        <f>IF($B165="","",IF(_xlfn.XLOOKUP($D165&amp;$F165,開講日程一覧!$P$5:$P$1743,開講日程一覧!I$5:I$1743)="","",_xlfn.XLOOKUP($D165&amp;$F165,開講日程一覧!$P$5:$P$1743,開講日程一覧!I$5:I$1743)))</f>
        <v/>
      </c>
      <c r="I165" s="3" t="str">
        <f>IF($B165="","",IF(_xlfn.XLOOKUP($D165&amp;$F165,開講日程一覧!$P$5:$P$1743,開講日程一覧!J$5:J$1743)="","",_xlfn.XLOOKUP($D165&amp;$F165,開講日程一覧!$P$5:$P$1743,開講日程一覧!J$5:J$1743)))</f>
        <v/>
      </c>
      <c r="J165" s="6" t="str">
        <f>IF($B165="","",IF(_xlfn.XLOOKUP($D165&amp;$F165,開講日程一覧!$P$5:$P$1743,開講日程一覧!K$5:K$1743)="","",_xlfn.XLOOKUP($D165&amp;$F165,開講日程一覧!$P$5:$P$1743,開講日程一覧!K$5:K$1743)))</f>
        <v/>
      </c>
      <c r="K165" s="7" t="str">
        <f>IF($B165="","",IF(_xlfn.XLOOKUP($D165&amp;$F165,開講日程一覧!$P$5:$P$1743,開講日程一覧!L$5:L$1743)="","",_xlfn.XLOOKUP($D165&amp;$F165,開講日程一覧!$P$5:$P$1743,開講日程一覧!L$5:L$1743)))</f>
        <v/>
      </c>
      <c r="L165" s="7" t="str">
        <f>IF($B165="","",IF(_xlfn.XLOOKUP($D165&amp;$F165,開講日程一覧!$P$5:$P$1743,開講日程一覧!M$5:M$1743)="","",_xlfn.XLOOKUP($D165&amp;$F165,開講日程一覧!$P$5:$P$1743,開講日程一覧!M$5:M$1743)))</f>
        <v/>
      </c>
    </row>
    <row r="166" spans="7:12" x14ac:dyDescent="0.85">
      <c r="G166" s="52" t="str">
        <f>IF($B166="","",IF(_xlfn.XLOOKUP($D166&amp;$F166,開講日程一覧!$P$5:$P$1743,開講日程一覧!H$5:H$1743)="","",_xlfn.XLOOKUP($D166&amp;$F166,開講日程一覧!$P$5:$P$1743,開講日程一覧!H$5:H$1743)))</f>
        <v/>
      </c>
      <c r="H166" s="6" t="str">
        <f>IF($B166="","",IF(_xlfn.XLOOKUP($D166&amp;$F166,開講日程一覧!$P$5:$P$1743,開講日程一覧!I$5:I$1743)="","",_xlfn.XLOOKUP($D166&amp;$F166,開講日程一覧!$P$5:$P$1743,開講日程一覧!I$5:I$1743)))</f>
        <v/>
      </c>
      <c r="I166" s="3" t="str">
        <f>IF($B166="","",IF(_xlfn.XLOOKUP($D166&amp;$F166,開講日程一覧!$P$5:$P$1743,開講日程一覧!J$5:J$1743)="","",_xlfn.XLOOKUP($D166&amp;$F166,開講日程一覧!$P$5:$P$1743,開講日程一覧!J$5:J$1743)))</f>
        <v/>
      </c>
      <c r="J166" s="6" t="str">
        <f>IF($B166="","",IF(_xlfn.XLOOKUP($D166&amp;$F166,開講日程一覧!$P$5:$P$1743,開講日程一覧!K$5:K$1743)="","",_xlfn.XLOOKUP($D166&amp;$F166,開講日程一覧!$P$5:$P$1743,開講日程一覧!K$5:K$1743)))</f>
        <v/>
      </c>
      <c r="K166" s="7" t="str">
        <f>IF($B166="","",IF(_xlfn.XLOOKUP($D166&amp;$F166,開講日程一覧!$P$5:$P$1743,開講日程一覧!L$5:L$1743)="","",_xlfn.XLOOKUP($D166&amp;$F166,開講日程一覧!$P$5:$P$1743,開講日程一覧!L$5:L$1743)))</f>
        <v/>
      </c>
      <c r="L166" s="7" t="str">
        <f>IF($B166="","",IF(_xlfn.XLOOKUP($D166&amp;$F166,開講日程一覧!$P$5:$P$1743,開講日程一覧!M$5:M$1743)="","",_xlfn.XLOOKUP($D166&amp;$F166,開講日程一覧!$P$5:$P$1743,開講日程一覧!M$5:M$1743)))</f>
        <v/>
      </c>
    </row>
    <row r="167" spans="7:12" x14ac:dyDescent="0.85">
      <c r="G167" s="52" t="str">
        <f>IF($B167="","",IF(_xlfn.XLOOKUP($D167&amp;$F167,開講日程一覧!$P$5:$P$1743,開講日程一覧!H$5:H$1743)="","",_xlfn.XLOOKUP($D167&amp;$F167,開講日程一覧!$P$5:$P$1743,開講日程一覧!H$5:H$1743)))</f>
        <v/>
      </c>
      <c r="H167" s="6" t="str">
        <f>IF($B167="","",IF(_xlfn.XLOOKUP($D167&amp;$F167,開講日程一覧!$P$5:$P$1743,開講日程一覧!I$5:I$1743)="","",_xlfn.XLOOKUP($D167&amp;$F167,開講日程一覧!$P$5:$P$1743,開講日程一覧!I$5:I$1743)))</f>
        <v/>
      </c>
      <c r="I167" s="3" t="str">
        <f>IF($B167="","",IF(_xlfn.XLOOKUP($D167&amp;$F167,開講日程一覧!$P$5:$P$1743,開講日程一覧!J$5:J$1743)="","",_xlfn.XLOOKUP($D167&amp;$F167,開講日程一覧!$P$5:$P$1743,開講日程一覧!J$5:J$1743)))</f>
        <v/>
      </c>
      <c r="J167" s="6" t="str">
        <f>IF($B167="","",IF(_xlfn.XLOOKUP($D167&amp;$F167,開講日程一覧!$P$5:$P$1743,開講日程一覧!K$5:K$1743)="","",_xlfn.XLOOKUP($D167&amp;$F167,開講日程一覧!$P$5:$P$1743,開講日程一覧!K$5:K$1743)))</f>
        <v/>
      </c>
      <c r="K167" s="7" t="str">
        <f>IF($B167="","",IF(_xlfn.XLOOKUP($D167&amp;$F167,開講日程一覧!$P$5:$P$1743,開講日程一覧!L$5:L$1743)="","",_xlfn.XLOOKUP($D167&amp;$F167,開講日程一覧!$P$5:$P$1743,開講日程一覧!L$5:L$1743)))</f>
        <v/>
      </c>
      <c r="L167" s="7" t="str">
        <f>IF($B167="","",IF(_xlfn.XLOOKUP($D167&amp;$F167,開講日程一覧!$P$5:$P$1743,開講日程一覧!M$5:M$1743)="","",_xlfn.XLOOKUP($D167&amp;$F167,開講日程一覧!$P$5:$P$1743,開講日程一覧!M$5:M$1743)))</f>
        <v/>
      </c>
    </row>
    <row r="168" spans="7:12" x14ac:dyDescent="0.85">
      <c r="G168" s="52" t="str">
        <f>IF($B168="","",IF(_xlfn.XLOOKUP($D168&amp;$F168,開講日程一覧!$P$5:$P$1743,開講日程一覧!H$5:H$1743)="","",_xlfn.XLOOKUP($D168&amp;$F168,開講日程一覧!$P$5:$P$1743,開講日程一覧!H$5:H$1743)))</f>
        <v/>
      </c>
      <c r="H168" s="6" t="str">
        <f>IF($B168="","",IF(_xlfn.XLOOKUP($D168&amp;$F168,開講日程一覧!$P$5:$P$1743,開講日程一覧!I$5:I$1743)="","",_xlfn.XLOOKUP($D168&amp;$F168,開講日程一覧!$P$5:$P$1743,開講日程一覧!I$5:I$1743)))</f>
        <v/>
      </c>
      <c r="I168" s="3" t="str">
        <f>IF($B168="","",IF(_xlfn.XLOOKUP($D168&amp;$F168,開講日程一覧!$P$5:$P$1743,開講日程一覧!J$5:J$1743)="","",_xlfn.XLOOKUP($D168&amp;$F168,開講日程一覧!$P$5:$P$1743,開講日程一覧!J$5:J$1743)))</f>
        <v/>
      </c>
      <c r="J168" s="6" t="str">
        <f>IF($B168="","",IF(_xlfn.XLOOKUP($D168&amp;$F168,開講日程一覧!$P$5:$P$1743,開講日程一覧!K$5:K$1743)="","",_xlfn.XLOOKUP($D168&amp;$F168,開講日程一覧!$P$5:$P$1743,開講日程一覧!K$5:K$1743)))</f>
        <v/>
      </c>
      <c r="K168" s="7" t="str">
        <f>IF($B168="","",IF(_xlfn.XLOOKUP($D168&amp;$F168,開講日程一覧!$P$5:$P$1743,開講日程一覧!L$5:L$1743)="","",_xlfn.XLOOKUP($D168&amp;$F168,開講日程一覧!$P$5:$P$1743,開講日程一覧!L$5:L$1743)))</f>
        <v/>
      </c>
      <c r="L168" s="7" t="str">
        <f>IF($B168="","",IF(_xlfn.XLOOKUP($D168&amp;$F168,開講日程一覧!$P$5:$P$1743,開講日程一覧!M$5:M$1743)="","",_xlfn.XLOOKUP($D168&amp;$F168,開講日程一覧!$P$5:$P$1743,開講日程一覧!M$5:M$1743)))</f>
        <v/>
      </c>
    </row>
    <row r="169" spans="7:12" x14ac:dyDescent="0.85">
      <c r="G169" s="52" t="str">
        <f>IF($B169="","",IF(_xlfn.XLOOKUP($D169&amp;$F169,開講日程一覧!$P$5:$P$1743,開講日程一覧!H$5:H$1743)="","",_xlfn.XLOOKUP($D169&amp;$F169,開講日程一覧!$P$5:$P$1743,開講日程一覧!H$5:H$1743)))</f>
        <v/>
      </c>
      <c r="H169" s="6" t="str">
        <f>IF($B169="","",IF(_xlfn.XLOOKUP($D169&amp;$F169,開講日程一覧!$P$5:$P$1743,開講日程一覧!I$5:I$1743)="","",_xlfn.XLOOKUP($D169&amp;$F169,開講日程一覧!$P$5:$P$1743,開講日程一覧!I$5:I$1743)))</f>
        <v/>
      </c>
      <c r="I169" s="3" t="str">
        <f>IF($B169="","",IF(_xlfn.XLOOKUP($D169&amp;$F169,開講日程一覧!$P$5:$P$1743,開講日程一覧!J$5:J$1743)="","",_xlfn.XLOOKUP($D169&amp;$F169,開講日程一覧!$P$5:$P$1743,開講日程一覧!J$5:J$1743)))</f>
        <v/>
      </c>
      <c r="J169" s="6" t="str">
        <f>IF($B169="","",IF(_xlfn.XLOOKUP($D169&amp;$F169,開講日程一覧!$P$5:$P$1743,開講日程一覧!K$5:K$1743)="","",_xlfn.XLOOKUP($D169&amp;$F169,開講日程一覧!$P$5:$P$1743,開講日程一覧!K$5:K$1743)))</f>
        <v/>
      </c>
      <c r="K169" s="7" t="str">
        <f>IF($B169="","",IF(_xlfn.XLOOKUP($D169&amp;$F169,開講日程一覧!$P$5:$P$1743,開講日程一覧!L$5:L$1743)="","",_xlfn.XLOOKUP($D169&amp;$F169,開講日程一覧!$P$5:$P$1743,開講日程一覧!L$5:L$1743)))</f>
        <v/>
      </c>
      <c r="L169" s="7" t="str">
        <f>IF($B169="","",IF(_xlfn.XLOOKUP($D169&amp;$F169,開講日程一覧!$P$5:$P$1743,開講日程一覧!M$5:M$1743)="","",_xlfn.XLOOKUP($D169&amp;$F169,開講日程一覧!$P$5:$P$1743,開講日程一覧!M$5:M$1743)))</f>
        <v/>
      </c>
    </row>
    <row r="170" spans="7:12" x14ac:dyDescent="0.85">
      <c r="G170" s="52" t="str">
        <f>IF($B170="","",IF(_xlfn.XLOOKUP($D170&amp;$F170,開講日程一覧!$P$5:$P$1743,開講日程一覧!H$5:H$1743)="","",_xlfn.XLOOKUP($D170&amp;$F170,開講日程一覧!$P$5:$P$1743,開講日程一覧!H$5:H$1743)))</f>
        <v/>
      </c>
      <c r="H170" s="6" t="str">
        <f>IF($B170="","",IF(_xlfn.XLOOKUP($D170&amp;$F170,開講日程一覧!$P$5:$P$1743,開講日程一覧!I$5:I$1743)="","",_xlfn.XLOOKUP($D170&amp;$F170,開講日程一覧!$P$5:$P$1743,開講日程一覧!I$5:I$1743)))</f>
        <v/>
      </c>
      <c r="I170" s="3" t="str">
        <f>IF($B170="","",IF(_xlfn.XLOOKUP($D170&amp;$F170,開講日程一覧!$P$5:$P$1743,開講日程一覧!J$5:J$1743)="","",_xlfn.XLOOKUP($D170&amp;$F170,開講日程一覧!$P$5:$P$1743,開講日程一覧!J$5:J$1743)))</f>
        <v/>
      </c>
      <c r="J170" s="6" t="str">
        <f>IF($B170="","",IF(_xlfn.XLOOKUP($D170&amp;$F170,開講日程一覧!$P$5:$P$1743,開講日程一覧!K$5:K$1743)="","",_xlfn.XLOOKUP($D170&amp;$F170,開講日程一覧!$P$5:$P$1743,開講日程一覧!K$5:K$1743)))</f>
        <v/>
      </c>
      <c r="K170" s="7" t="str">
        <f>IF($B170="","",IF(_xlfn.XLOOKUP($D170&amp;$F170,開講日程一覧!$P$5:$P$1743,開講日程一覧!L$5:L$1743)="","",_xlfn.XLOOKUP($D170&amp;$F170,開講日程一覧!$P$5:$P$1743,開講日程一覧!L$5:L$1743)))</f>
        <v/>
      </c>
      <c r="L170" s="7" t="str">
        <f>IF($B170="","",IF(_xlfn.XLOOKUP($D170&amp;$F170,開講日程一覧!$P$5:$P$1743,開講日程一覧!M$5:M$1743)="","",_xlfn.XLOOKUP($D170&amp;$F170,開講日程一覧!$P$5:$P$1743,開講日程一覧!M$5:M$1743)))</f>
        <v/>
      </c>
    </row>
    <row r="171" spans="7:12" x14ac:dyDescent="0.85">
      <c r="G171" s="52" t="str">
        <f>IF($B171="","",IF(_xlfn.XLOOKUP($D171&amp;$F171,開講日程一覧!$P$5:$P$1743,開講日程一覧!H$5:H$1743)="","",_xlfn.XLOOKUP($D171&amp;$F171,開講日程一覧!$P$5:$P$1743,開講日程一覧!H$5:H$1743)))</f>
        <v/>
      </c>
      <c r="H171" s="6" t="str">
        <f>IF($B171="","",IF(_xlfn.XLOOKUP($D171&amp;$F171,開講日程一覧!$P$5:$P$1743,開講日程一覧!I$5:I$1743)="","",_xlfn.XLOOKUP($D171&amp;$F171,開講日程一覧!$P$5:$P$1743,開講日程一覧!I$5:I$1743)))</f>
        <v/>
      </c>
      <c r="I171" s="3" t="str">
        <f>IF($B171="","",IF(_xlfn.XLOOKUP($D171&amp;$F171,開講日程一覧!$P$5:$P$1743,開講日程一覧!J$5:J$1743)="","",_xlfn.XLOOKUP($D171&amp;$F171,開講日程一覧!$P$5:$P$1743,開講日程一覧!J$5:J$1743)))</f>
        <v/>
      </c>
      <c r="J171" s="6" t="str">
        <f>IF($B171="","",IF(_xlfn.XLOOKUP($D171&amp;$F171,開講日程一覧!$P$5:$P$1743,開講日程一覧!K$5:K$1743)="","",_xlfn.XLOOKUP($D171&amp;$F171,開講日程一覧!$P$5:$P$1743,開講日程一覧!K$5:K$1743)))</f>
        <v/>
      </c>
      <c r="K171" s="7" t="str">
        <f>IF($B171="","",IF(_xlfn.XLOOKUP($D171&amp;$F171,開講日程一覧!$P$5:$P$1743,開講日程一覧!L$5:L$1743)="","",_xlfn.XLOOKUP($D171&amp;$F171,開講日程一覧!$P$5:$P$1743,開講日程一覧!L$5:L$1743)))</f>
        <v/>
      </c>
      <c r="L171" s="7" t="str">
        <f>IF($B171="","",IF(_xlfn.XLOOKUP($D171&amp;$F171,開講日程一覧!$P$5:$P$1743,開講日程一覧!M$5:M$1743)="","",_xlfn.XLOOKUP($D171&amp;$F171,開講日程一覧!$P$5:$P$1743,開講日程一覧!M$5:M$1743)))</f>
        <v/>
      </c>
    </row>
    <row r="172" spans="7:12" x14ac:dyDescent="0.85">
      <c r="G172" s="52" t="str">
        <f>IF($B172="","",IF(_xlfn.XLOOKUP($D172&amp;$F172,開講日程一覧!$P$5:$P$1743,開講日程一覧!H$5:H$1743)="","",_xlfn.XLOOKUP($D172&amp;$F172,開講日程一覧!$P$5:$P$1743,開講日程一覧!H$5:H$1743)))</f>
        <v/>
      </c>
      <c r="H172" s="6" t="str">
        <f>IF($B172="","",IF(_xlfn.XLOOKUP($D172&amp;$F172,開講日程一覧!$P$5:$P$1743,開講日程一覧!I$5:I$1743)="","",_xlfn.XLOOKUP($D172&amp;$F172,開講日程一覧!$P$5:$P$1743,開講日程一覧!I$5:I$1743)))</f>
        <v/>
      </c>
      <c r="I172" s="3" t="str">
        <f>IF($B172="","",IF(_xlfn.XLOOKUP($D172&amp;$F172,開講日程一覧!$P$5:$P$1743,開講日程一覧!J$5:J$1743)="","",_xlfn.XLOOKUP($D172&amp;$F172,開講日程一覧!$P$5:$P$1743,開講日程一覧!J$5:J$1743)))</f>
        <v/>
      </c>
      <c r="J172" s="6" t="str">
        <f>IF($B172="","",IF(_xlfn.XLOOKUP($D172&amp;$F172,開講日程一覧!$P$5:$P$1743,開講日程一覧!K$5:K$1743)="","",_xlfn.XLOOKUP($D172&amp;$F172,開講日程一覧!$P$5:$P$1743,開講日程一覧!K$5:K$1743)))</f>
        <v/>
      </c>
      <c r="K172" s="7" t="str">
        <f>IF($B172="","",IF(_xlfn.XLOOKUP($D172&amp;$F172,開講日程一覧!$P$5:$P$1743,開講日程一覧!L$5:L$1743)="","",_xlfn.XLOOKUP($D172&amp;$F172,開講日程一覧!$P$5:$P$1743,開講日程一覧!L$5:L$1743)))</f>
        <v/>
      </c>
      <c r="L172" s="7" t="str">
        <f>IF($B172="","",IF(_xlfn.XLOOKUP($D172&amp;$F172,開講日程一覧!$P$5:$P$1743,開講日程一覧!M$5:M$1743)="","",_xlfn.XLOOKUP($D172&amp;$F172,開講日程一覧!$P$5:$P$1743,開講日程一覧!M$5:M$1743)))</f>
        <v/>
      </c>
    </row>
    <row r="173" spans="7:12" x14ac:dyDescent="0.85">
      <c r="G173" s="52" t="str">
        <f>IF($B173="","",IF(_xlfn.XLOOKUP($D173&amp;$F173,開講日程一覧!$P$5:$P$1743,開講日程一覧!H$5:H$1743)="","",_xlfn.XLOOKUP($D173&amp;$F173,開講日程一覧!$P$5:$P$1743,開講日程一覧!H$5:H$1743)))</f>
        <v/>
      </c>
      <c r="H173" s="6" t="str">
        <f>IF($B173="","",IF(_xlfn.XLOOKUP($D173&amp;$F173,開講日程一覧!$P$5:$P$1743,開講日程一覧!I$5:I$1743)="","",_xlfn.XLOOKUP($D173&amp;$F173,開講日程一覧!$P$5:$P$1743,開講日程一覧!I$5:I$1743)))</f>
        <v/>
      </c>
      <c r="I173" s="3" t="str">
        <f>IF($B173="","",IF(_xlfn.XLOOKUP($D173&amp;$F173,開講日程一覧!$P$5:$P$1743,開講日程一覧!J$5:J$1743)="","",_xlfn.XLOOKUP($D173&amp;$F173,開講日程一覧!$P$5:$P$1743,開講日程一覧!J$5:J$1743)))</f>
        <v/>
      </c>
      <c r="J173" s="6" t="str">
        <f>IF($B173="","",IF(_xlfn.XLOOKUP($D173&amp;$F173,開講日程一覧!$P$5:$P$1743,開講日程一覧!K$5:K$1743)="","",_xlfn.XLOOKUP($D173&amp;$F173,開講日程一覧!$P$5:$P$1743,開講日程一覧!K$5:K$1743)))</f>
        <v/>
      </c>
      <c r="K173" s="7" t="str">
        <f>IF($B173="","",IF(_xlfn.XLOOKUP($D173&amp;$F173,開講日程一覧!$P$5:$P$1743,開講日程一覧!L$5:L$1743)="","",_xlfn.XLOOKUP($D173&amp;$F173,開講日程一覧!$P$5:$P$1743,開講日程一覧!L$5:L$1743)))</f>
        <v/>
      </c>
      <c r="L173" s="7" t="str">
        <f>IF($B173="","",IF(_xlfn.XLOOKUP($D173&amp;$F173,開講日程一覧!$P$5:$P$1743,開講日程一覧!M$5:M$1743)="","",_xlfn.XLOOKUP($D173&amp;$F173,開講日程一覧!$P$5:$P$1743,開講日程一覧!M$5:M$1743)))</f>
        <v/>
      </c>
    </row>
    <row r="174" spans="7:12" x14ac:dyDescent="0.85">
      <c r="G174" s="52" t="str">
        <f>IF($B174="","",IF(_xlfn.XLOOKUP($D174&amp;$F174,開講日程一覧!$P$5:$P$1743,開講日程一覧!H$5:H$1743)="","",_xlfn.XLOOKUP($D174&amp;$F174,開講日程一覧!$P$5:$P$1743,開講日程一覧!H$5:H$1743)))</f>
        <v/>
      </c>
      <c r="H174" s="6" t="str">
        <f>IF($B174="","",IF(_xlfn.XLOOKUP($D174&amp;$F174,開講日程一覧!$P$5:$P$1743,開講日程一覧!I$5:I$1743)="","",_xlfn.XLOOKUP($D174&amp;$F174,開講日程一覧!$P$5:$P$1743,開講日程一覧!I$5:I$1743)))</f>
        <v/>
      </c>
      <c r="I174" s="3" t="str">
        <f>IF($B174="","",IF(_xlfn.XLOOKUP($D174&amp;$F174,開講日程一覧!$P$5:$P$1743,開講日程一覧!J$5:J$1743)="","",_xlfn.XLOOKUP($D174&amp;$F174,開講日程一覧!$P$5:$P$1743,開講日程一覧!J$5:J$1743)))</f>
        <v/>
      </c>
      <c r="J174" s="6" t="str">
        <f>IF($B174="","",IF(_xlfn.XLOOKUP($D174&amp;$F174,開講日程一覧!$P$5:$P$1743,開講日程一覧!K$5:K$1743)="","",_xlfn.XLOOKUP($D174&amp;$F174,開講日程一覧!$P$5:$P$1743,開講日程一覧!K$5:K$1743)))</f>
        <v/>
      </c>
      <c r="K174" s="7" t="str">
        <f>IF($B174="","",IF(_xlfn.XLOOKUP($D174&amp;$F174,開講日程一覧!$P$5:$P$1743,開講日程一覧!L$5:L$1743)="","",_xlfn.XLOOKUP($D174&amp;$F174,開講日程一覧!$P$5:$P$1743,開講日程一覧!L$5:L$1743)))</f>
        <v/>
      </c>
      <c r="L174" s="7" t="str">
        <f>IF($B174="","",IF(_xlfn.XLOOKUP($D174&amp;$F174,開講日程一覧!$P$5:$P$1743,開講日程一覧!M$5:M$1743)="","",_xlfn.XLOOKUP($D174&amp;$F174,開講日程一覧!$P$5:$P$1743,開講日程一覧!M$5:M$1743)))</f>
        <v/>
      </c>
    </row>
    <row r="175" spans="7:12" x14ac:dyDescent="0.85">
      <c r="G175" s="52" t="str">
        <f>IF($B175="","",IF(_xlfn.XLOOKUP($D175&amp;$F175,開講日程一覧!$P$5:$P$1743,開講日程一覧!H$5:H$1743)="","",_xlfn.XLOOKUP($D175&amp;$F175,開講日程一覧!$P$5:$P$1743,開講日程一覧!H$5:H$1743)))</f>
        <v/>
      </c>
      <c r="H175" s="6" t="str">
        <f>IF($B175="","",IF(_xlfn.XLOOKUP($D175&amp;$F175,開講日程一覧!$P$5:$P$1743,開講日程一覧!I$5:I$1743)="","",_xlfn.XLOOKUP($D175&amp;$F175,開講日程一覧!$P$5:$P$1743,開講日程一覧!I$5:I$1743)))</f>
        <v/>
      </c>
      <c r="I175" s="3" t="str">
        <f>IF($B175="","",IF(_xlfn.XLOOKUP($D175&amp;$F175,開講日程一覧!$P$5:$P$1743,開講日程一覧!J$5:J$1743)="","",_xlfn.XLOOKUP($D175&amp;$F175,開講日程一覧!$P$5:$P$1743,開講日程一覧!J$5:J$1743)))</f>
        <v/>
      </c>
      <c r="J175" s="6" t="str">
        <f>IF($B175="","",IF(_xlfn.XLOOKUP($D175&amp;$F175,開講日程一覧!$P$5:$P$1743,開講日程一覧!K$5:K$1743)="","",_xlfn.XLOOKUP($D175&amp;$F175,開講日程一覧!$P$5:$P$1743,開講日程一覧!K$5:K$1743)))</f>
        <v/>
      </c>
      <c r="K175" s="7" t="str">
        <f>IF($B175="","",IF(_xlfn.XLOOKUP($D175&amp;$F175,開講日程一覧!$P$5:$P$1743,開講日程一覧!L$5:L$1743)="","",_xlfn.XLOOKUP($D175&amp;$F175,開講日程一覧!$P$5:$P$1743,開講日程一覧!L$5:L$1743)))</f>
        <v/>
      </c>
      <c r="L175" s="7" t="str">
        <f>IF($B175="","",IF(_xlfn.XLOOKUP($D175&amp;$F175,開講日程一覧!$P$5:$P$1743,開講日程一覧!M$5:M$1743)="","",_xlfn.XLOOKUP($D175&amp;$F175,開講日程一覧!$P$5:$P$1743,開講日程一覧!M$5:M$1743)))</f>
        <v/>
      </c>
    </row>
    <row r="176" spans="7:12" x14ac:dyDescent="0.85">
      <c r="G176" s="52" t="str">
        <f>IF($B176="","",IF(_xlfn.XLOOKUP($D176&amp;$F176,開講日程一覧!$P$5:$P$1743,開講日程一覧!H$5:H$1743)="","",_xlfn.XLOOKUP($D176&amp;$F176,開講日程一覧!$P$5:$P$1743,開講日程一覧!H$5:H$1743)))</f>
        <v/>
      </c>
      <c r="H176" s="6" t="str">
        <f>IF($B176="","",IF(_xlfn.XLOOKUP($D176&amp;$F176,開講日程一覧!$P$5:$P$1743,開講日程一覧!I$5:I$1743)="","",_xlfn.XLOOKUP($D176&amp;$F176,開講日程一覧!$P$5:$P$1743,開講日程一覧!I$5:I$1743)))</f>
        <v/>
      </c>
      <c r="I176" s="3" t="str">
        <f>IF($B176="","",IF(_xlfn.XLOOKUP($D176&amp;$F176,開講日程一覧!$P$5:$P$1743,開講日程一覧!J$5:J$1743)="","",_xlfn.XLOOKUP($D176&amp;$F176,開講日程一覧!$P$5:$P$1743,開講日程一覧!J$5:J$1743)))</f>
        <v/>
      </c>
      <c r="J176" s="6" t="str">
        <f>IF($B176="","",IF(_xlfn.XLOOKUP($D176&amp;$F176,開講日程一覧!$P$5:$P$1743,開講日程一覧!K$5:K$1743)="","",_xlfn.XLOOKUP($D176&amp;$F176,開講日程一覧!$P$5:$P$1743,開講日程一覧!K$5:K$1743)))</f>
        <v/>
      </c>
      <c r="K176" s="7" t="str">
        <f>IF($B176="","",IF(_xlfn.XLOOKUP($D176&amp;$F176,開講日程一覧!$P$5:$P$1743,開講日程一覧!L$5:L$1743)="","",_xlfn.XLOOKUP($D176&amp;$F176,開講日程一覧!$P$5:$P$1743,開講日程一覧!L$5:L$1743)))</f>
        <v/>
      </c>
      <c r="L176" s="7" t="str">
        <f>IF($B176="","",IF(_xlfn.XLOOKUP($D176&amp;$F176,開講日程一覧!$P$5:$P$1743,開講日程一覧!M$5:M$1743)="","",_xlfn.XLOOKUP($D176&amp;$F176,開講日程一覧!$P$5:$P$1743,開講日程一覧!M$5:M$1743)))</f>
        <v/>
      </c>
    </row>
    <row r="177" spans="7:12" x14ac:dyDescent="0.85">
      <c r="G177" s="52" t="str">
        <f>IF($B177="","",IF(_xlfn.XLOOKUP($D177&amp;$F177,開講日程一覧!$P$5:$P$1743,開講日程一覧!H$5:H$1743)="","",_xlfn.XLOOKUP($D177&amp;$F177,開講日程一覧!$P$5:$P$1743,開講日程一覧!H$5:H$1743)))</f>
        <v/>
      </c>
      <c r="H177" s="6" t="str">
        <f>IF($B177="","",IF(_xlfn.XLOOKUP($D177&amp;$F177,開講日程一覧!$P$5:$P$1743,開講日程一覧!I$5:I$1743)="","",_xlfn.XLOOKUP($D177&amp;$F177,開講日程一覧!$P$5:$P$1743,開講日程一覧!I$5:I$1743)))</f>
        <v/>
      </c>
      <c r="I177" s="3" t="str">
        <f>IF($B177="","",IF(_xlfn.XLOOKUP($D177&amp;$F177,開講日程一覧!$P$5:$P$1743,開講日程一覧!J$5:J$1743)="","",_xlfn.XLOOKUP($D177&amp;$F177,開講日程一覧!$P$5:$P$1743,開講日程一覧!J$5:J$1743)))</f>
        <v/>
      </c>
      <c r="J177" s="6" t="str">
        <f>IF($B177="","",IF(_xlfn.XLOOKUP($D177&amp;$F177,開講日程一覧!$P$5:$P$1743,開講日程一覧!K$5:K$1743)="","",_xlfn.XLOOKUP($D177&amp;$F177,開講日程一覧!$P$5:$P$1743,開講日程一覧!K$5:K$1743)))</f>
        <v/>
      </c>
      <c r="K177" s="7" t="str">
        <f>IF($B177="","",IF(_xlfn.XLOOKUP($D177&amp;$F177,開講日程一覧!$P$5:$P$1743,開講日程一覧!L$5:L$1743)="","",_xlfn.XLOOKUP($D177&amp;$F177,開講日程一覧!$P$5:$P$1743,開講日程一覧!L$5:L$1743)))</f>
        <v/>
      </c>
      <c r="L177" s="7" t="str">
        <f>IF($B177="","",IF(_xlfn.XLOOKUP($D177&amp;$F177,開講日程一覧!$P$5:$P$1743,開講日程一覧!M$5:M$1743)="","",_xlfn.XLOOKUP($D177&amp;$F177,開講日程一覧!$P$5:$P$1743,開講日程一覧!M$5:M$1743)))</f>
        <v/>
      </c>
    </row>
    <row r="178" spans="7:12" x14ac:dyDescent="0.85">
      <c r="G178" s="52" t="str">
        <f>IF($B178="","",IF(_xlfn.XLOOKUP($D178&amp;$F178,開講日程一覧!$P$5:$P$1743,開講日程一覧!H$5:H$1743)="","",_xlfn.XLOOKUP($D178&amp;$F178,開講日程一覧!$P$5:$P$1743,開講日程一覧!H$5:H$1743)))</f>
        <v/>
      </c>
      <c r="H178" s="6" t="str">
        <f>IF($B178="","",IF(_xlfn.XLOOKUP($D178&amp;$F178,開講日程一覧!$P$5:$P$1743,開講日程一覧!I$5:I$1743)="","",_xlfn.XLOOKUP($D178&amp;$F178,開講日程一覧!$P$5:$P$1743,開講日程一覧!I$5:I$1743)))</f>
        <v/>
      </c>
      <c r="I178" s="3" t="str">
        <f>IF($B178="","",IF(_xlfn.XLOOKUP($D178&amp;$F178,開講日程一覧!$P$5:$P$1743,開講日程一覧!J$5:J$1743)="","",_xlfn.XLOOKUP($D178&amp;$F178,開講日程一覧!$P$5:$P$1743,開講日程一覧!J$5:J$1743)))</f>
        <v/>
      </c>
      <c r="J178" s="6" t="str">
        <f>IF($B178="","",IF(_xlfn.XLOOKUP($D178&amp;$F178,開講日程一覧!$P$5:$P$1743,開講日程一覧!K$5:K$1743)="","",_xlfn.XLOOKUP($D178&amp;$F178,開講日程一覧!$P$5:$P$1743,開講日程一覧!K$5:K$1743)))</f>
        <v/>
      </c>
      <c r="K178" s="7" t="str">
        <f>IF($B178="","",IF(_xlfn.XLOOKUP($D178&amp;$F178,開講日程一覧!$P$5:$P$1743,開講日程一覧!L$5:L$1743)="","",_xlfn.XLOOKUP($D178&amp;$F178,開講日程一覧!$P$5:$P$1743,開講日程一覧!L$5:L$1743)))</f>
        <v/>
      </c>
      <c r="L178" s="7" t="str">
        <f>IF($B178="","",IF(_xlfn.XLOOKUP($D178&amp;$F178,開講日程一覧!$P$5:$P$1743,開講日程一覧!M$5:M$1743)="","",_xlfn.XLOOKUP($D178&amp;$F178,開講日程一覧!$P$5:$P$1743,開講日程一覧!M$5:M$1743)))</f>
        <v/>
      </c>
    </row>
    <row r="179" spans="7:12" x14ac:dyDescent="0.85">
      <c r="G179" s="52" t="str">
        <f>IF($B179="","",IF(_xlfn.XLOOKUP($D179&amp;$F179,開講日程一覧!$P$5:$P$1743,開講日程一覧!H$5:H$1743)="","",_xlfn.XLOOKUP($D179&amp;$F179,開講日程一覧!$P$5:$P$1743,開講日程一覧!H$5:H$1743)))</f>
        <v/>
      </c>
      <c r="H179" s="6" t="str">
        <f>IF($B179="","",IF(_xlfn.XLOOKUP($D179&amp;$F179,開講日程一覧!$P$5:$P$1743,開講日程一覧!I$5:I$1743)="","",_xlfn.XLOOKUP($D179&amp;$F179,開講日程一覧!$P$5:$P$1743,開講日程一覧!I$5:I$1743)))</f>
        <v/>
      </c>
      <c r="I179" s="3" t="str">
        <f>IF($B179="","",IF(_xlfn.XLOOKUP($D179&amp;$F179,開講日程一覧!$P$5:$P$1743,開講日程一覧!J$5:J$1743)="","",_xlfn.XLOOKUP($D179&amp;$F179,開講日程一覧!$P$5:$P$1743,開講日程一覧!J$5:J$1743)))</f>
        <v/>
      </c>
      <c r="J179" s="6" t="str">
        <f>IF($B179="","",IF(_xlfn.XLOOKUP($D179&amp;$F179,開講日程一覧!$P$5:$P$1743,開講日程一覧!K$5:K$1743)="","",_xlfn.XLOOKUP($D179&amp;$F179,開講日程一覧!$P$5:$P$1743,開講日程一覧!K$5:K$1743)))</f>
        <v/>
      </c>
      <c r="K179" s="7" t="str">
        <f>IF($B179="","",IF(_xlfn.XLOOKUP($D179&amp;$F179,開講日程一覧!$P$5:$P$1743,開講日程一覧!L$5:L$1743)="","",_xlfn.XLOOKUP($D179&amp;$F179,開講日程一覧!$P$5:$P$1743,開講日程一覧!L$5:L$1743)))</f>
        <v/>
      </c>
      <c r="L179" s="7" t="str">
        <f>IF($B179="","",IF(_xlfn.XLOOKUP($D179&amp;$F179,開講日程一覧!$P$5:$P$1743,開講日程一覧!M$5:M$1743)="","",_xlfn.XLOOKUP($D179&amp;$F179,開講日程一覧!$P$5:$P$1743,開講日程一覧!M$5:M$1743)))</f>
        <v/>
      </c>
    </row>
    <row r="180" spans="7:12" x14ac:dyDescent="0.85">
      <c r="G180" s="52" t="str">
        <f>IF($B180="","",IF(_xlfn.XLOOKUP($D180&amp;$F180,開講日程一覧!$P$5:$P$1743,開講日程一覧!H$5:H$1743)="","",_xlfn.XLOOKUP($D180&amp;$F180,開講日程一覧!$P$5:$P$1743,開講日程一覧!H$5:H$1743)))</f>
        <v/>
      </c>
      <c r="H180" s="6" t="str">
        <f>IF($B180="","",IF(_xlfn.XLOOKUP($D180&amp;$F180,開講日程一覧!$P$5:$P$1743,開講日程一覧!I$5:I$1743)="","",_xlfn.XLOOKUP($D180&amp;$F180,開講日程一覧!$P$5:$P$1743,開講日程一覧!I$5:I$1743)))</f>
        <v/>
      </c>
      <c r="I180" s="3" t="str">
        <f>IF($B180="","",IF(_xlfn.XLOOKUP($D180&amp;$F180,開講日程一覧!$P$5:$P$1743,開講日程一覧!J$5:J$1743)="","",_xlfn.XLOOKUP($D180&amp;$F180,開講日程一覧!$P$5:$P$1743,開講日程一覧!J$5:J$1743)))</f>
        <v/>
      </c>
      <c r="J180" s="6" t="str">
        <f>IF($B180="","",IF(_xlfn.XLOOKUP($D180&amp;$F180,開講日程一覧!$P$5:$P$1743,開講日程一覧!K$5:K$1743)="","",_xlfn.XLOOKUP($D180&amp;$F180,開講日程一覧!$P$5:$P$1743,開講日程一覧!K$5:K$1743)))</f>
        <v/>
      </c>
      <c r="K180" s="7" t="str">
        <f>IF($B180="","",IF(_xlfn.XLOOKUP($D180&amp;$F180,開講日程一覧!$P$5:$P$1743,開講日程一覧!L$5:L$1743)="","",_xlfn.XLOOKUP($D180&amp;$F180,開講日程一覧!$P$5:$P$1743,開講日程一覧!L$5:L$1743)))</f>
        <v/>
      </c>
      <c r="L180" s="7" t="str">
        <f>IF($B180="","",IF(_xlfn.XLOOKUP($D180&amp;$F180,開講日程一覧!$P$5:$P$1743,開講日程一覧!M$5:M$1743)="","",_xlfn.XLOOKUP($D180&amp;$F180,開講日程一覧!$P$5:$P$1743,開講日程一覧!M$5:M$1743)))</f>
        <v/>
      </c>
    </row>
    <row r="181" spans="7:12" x14ac:dyDescent="0.85">
      <c r="G181" s="52" t="str">
        <f>IF($B181="","",IF(_xlfn.XLOOKUP($D181&amp;$F181,開講日程一覧!$P$5:$P$1743,開講日程一覧!H$5:H$1743)="","",_xlfn.XLOOKUP($D181&amp;$F181,開講日程一覧!$P$5:$P$1743,開講日程一覧!H$5:H$1743)))</f>
        <v/>
      </c>
      <c r="H181" s="6" t="str">
        <f>IF($B181="","",IF(_xlfn.XLOOKUP($D181&amp;$F181,開講日程一覧!$P$5:$P$1743,開講日程一覧!I$5:I$1743)="","",_xlfn.XLOOKUP($D181&amp;$F181,開講日程一覧!$P$5:$P$1743,開講日程一覧!I$5:I$1743)))</f>
        <v/>
      </c>
      <c r="I181" s="3" t="str">
        <f>IF($B181="","",IF(_xlfn.XLOOKUP($D181&amp;$F181,開講日程一覧!$P$5:$P$1743,開講日程一覧!J$5:J$1743)="","",_xlfn.XLOOKUP($D181&amp;$F181,開講日程一覧!$P$5:$P$1743,開講日程一覧!J$5:J$1743)))</f>
        <v/>
      </c>
      <c r="J181" s="6" t="str">
        <f>IF($B181="","",IF(_xlfn.XLOOKUP($D181&amp;$F181,開講日程一覧!$P$5:$P$1743,開講日程一覧!K$5:K$1743)="","",_xlfn.XLOOKUP($D181&amp;$F181,開講日程一覧!$P$5:$P$1743,開講日程一覧!K$5:K$1743)))</f>
        <v/>
      </c>
      <c r="K181" s="7" t="str">
        <f>IF($B181="","",IF(_xlfn.XLOOKUP($D181&amp;$F181,開講日程一覧!$P$5:$P$1743,開講日程一覧!L$5:L$1743)="","",_xlfn.XLOOKUP($D181&amp;$F181,開講日程一覧!$P$5:$P$1743,開講日程一覧!L$5:L$1743)))</f>
        <v/>
      </c>
      <c r="L181" s="7" t="str">
        <f>IF($B181="","",IF(_xlfn.XLOOKUP($D181&amp;$F181,開講日程一覧!$P$5:$P$1743,開講日程一覧!M$5:M$1743)="","",_xlfn.XLOOKUP($D181&amp;$F181,開講日程一覧!$P$5:$P$1743,開講日程一覧!M$5:M$1743)))</f>
        <v/>
      </c>
    </row>
    <row r="182" spans="7:12" x14ac:dyDescent="0.85">
      <c r="G182" s="52" t="str">
        <f>IF($B182="","",IF(_xlfn.XLOOKUP($D182&amp;$F182,開講日程一覧!$P$5:$P$1743,開講日程一覧!H$5:H$1743)="","",_xlfn.XLOOKUP($D182&amp;$F182,開講日程一覧!$P$5:$P$1743,開講日程一覧!H$5:H$1743)))</f>
        <v/>
      </c>
      <c r="H182" s="6" t="str">
        <f>IF($B182="","",IF(_xlfn.XLOOKUP($D182&amp;$F182,開講日程一覧!$P$5:$P$1743,開講日程一覧!I$5:I$1743)="","",_xlfn.XLOOKUP($D182&amp;$F182,開講日程一覧!$P$5:$P$1743,開講日程一覧!I$5:I$1743)))</f>
        <v/>
      </c>
      <c r="I182" s="3" t="str">
        <f>IF($B182="","",IF(_xlfn.XLOOKUP($D182&amp;$F182,開講日程一覧!$P$5:$P$1743,開講日程一覧!J$5:J$1743)="","",_xlfn.XLOOKUP($D182&amp;$F182,開講日程一覧!$P$5:$P$1743,開講日程一覧!J$5:J$1743)))</f>
        <v/>
      </c>
      <c r="J182" s="6" t="str">
        <f>IF($B182="","",IF(_xlfn.XLOOKUP($D182&amp;$F182,開講日程一覧!$P$5:$P$1743,開講日程一覧!K$5:K$1743)="","",_xlfn.XLOOKUP($D182&amp;$F182,開講日程一覧!$P$5:$P$1743,開講日程一覧!K$5:K$1743)))</f>
        <v/>
      </c>
      <c r="K182" s="7" t="str">
        <f>IF($B182="","",IF(_xlfn.XLOOKUP($D182&amp;$F182,開講日程一覧!$P$5:$P$1743,開講日程一覧!L$5:L$1743)="","",_xlfn.XLOOKUP($D182&amp;$F182,開講日程一覧!$P$5:$P$1743,開講日程一覧!L$5:L$1743)))</f>
        <v/>
      </c>
      <c r="L182" s="7" t="str">
        <f>IF($B182="","",IF(_xlfn.XLOOKUP($D182&amp;$F182,開講日程一覧!$P$5:$P$1743,開講日程一覧!M$5:M$1743)="","",_xlfn.XLOOKUP($D182&amp;$F182,開講日程一覧!$P$5:$P$1743,開講日程一覧!M$5:M$1743)))</f>
        <v/>
      </c>
    </row>
    <row r="183" spans="7:12" x14ac:dyDescent="0.85">
      <c r="G183" s="52" t="str">
        <f>IF($B183="","",IF(_xlfn.XLOOKUP($D183&amp;$F183,開講日程一覧!$P$5:$P$1743,開講日程一覧!H$5:H$1743)="","",_xlfn.XLOOKUP($D183&amp;$F183,開講日程一覧!$P$5:$P$1743,開講日程一覧!H$5:H$1743)))</f>
        <v/>
      </c>
      <c r="H183" s="6" t="str">
        <f>IF($B183="","",IF(_xlfn.XLOOKUP($D183&amp;$F183,開講日程一覧!$P$5:$P$1743,開講日程一覧!I$5:I$1743)="","",_xlfn.XLOOKUP($D183&amp;$F183,開講日程一覧!$P$5:$P$1743,開講日程一覧!I$5:I$1743)))</f>
        <v/>
      </c>
      <c r="I183" s="3" t="str">
        <f>IF($B183="","",IF(_xlfn.XLOOKUP($D183&amp;$F183,開講日程一覧!$P$5:$P$1743,開講日程一覧!J$5:J$1743)="","",_xlfn.XLOOKUP($D183&amp;$F183,開講日程一覧!$P$5:$P$1743,開講日程一覧!J$5:J$1743)))</f>
        <v/>
      </c>
      <c r="J183" s="6" t="str">
        <f>IF($B183="","",IF(_xlfn.XLOOKUP($D183&amp;$F183,開講日程一覧!$P$5:$P$1743,開講日程一覧!K$5:K$1743)="","",_xlfn.XLOOKUP($D183&amp;$F183,開講日程一覧!$P$5:$P$1743,開講日程一覧!K$5:K$1743)))</f>
        <v/>
      </c>
      <c r="K183" s="7" t="str">
        <f>IF($B183="","",IF(_xlfn.XLOOKUP($D183&amp;$F183,開講日程一覧!$P$5:$P$1743,開講日程一覧!L$5:L$1743)="","",_xlfn.XLOOKUP($D183&amp;$F183,開講日程一覧!$P$5:$P$1743,開講日程一覧!L$5:L$1743)))</f>
        <v/>
      </c>
      <c r="L183" s="7" t="str">
        <f>IF($B183="","",IF(_xlfn.XLOOKUP($D183&amp;$F183,開講日程一覧!$P$5:$P$1743,開講日程一覧!M$5:M$1743)="","",_xlfn.XLOOKUP($D183&amp;$F183,開講日程一覧!$P$5:$P$1743,開講日程一覧!M$5:M$1743)))</f>
        <v/>
      </c>
    </row>
    <row r="184" spans="7:12" x14ac:dyDescent="0.85">
      <c r="G184" s="52" t="str">
        <f>IF($B184="","",IF(_xlfn.XLOOKUP($D184&amp;$F184,開講日程一覧!$P$5:$P$1743,開講日程一覧!H$5:H$1743)="","",_xlfn.XLOOKUP($D184&amp;$F184,開講日程一覧!$P$5:$P$1743,開講日程一覧!H$5:H$1743)))</f>
        <v/>
      </c>
      <c r="H184" s="6" t="str">
        <f>IF($B184="","",IF(_xlfn.XLOOKUP($D184&amp;$F184,開講日程一覧!$P$5:$P$1743,開講日程一覧!I$5:I$1743)="","",_xlfn.XLOOKUP($D184&amp;$F184,開講日程一覧!$P$5:$P$1743,開講日程一覧!I$5:I$1743)))</f>
        <v/>
      </c>
      <c r="I184" s="3" t="str">
        <f>IF($B184="","",IF(_xlfn.XLOOKUP($D184&amp;$F184,開講日程一覧!$P$5:$P$1743,開講日程一覧!J$5:J$1743)="","",_xlfn.XLOOKUP($D184&amp;$F184,開講日程一覧!$P$5:$P$1743,開講日程一覧!J$5:J$1743)))</f>
        <v/>
      </c>
      <c r="J184" s="6" t="str">
        <f>IF($B184="","",IF(_xlfn.XLOOKUP($D184&amp;$F184,開講日程一覧!$P$5:$P$1743,開講日程一覧!K$5:K$1743)="","",_xlfn.XLOOKUP($D184&amp;$F184,開講日程一覧!$P$5:$P$1743,開講日程一覧!K$5:K$1743)))</f>
        <v/>
      </c>
      <c r="K184" s="7" t="str">
        <f>IF($B184="","",IF(_xlfn.XLOOKUP($D184&amp;$F184,開講日程一覧!$P$5:$P$1743,開講日程一覧!L$5:L$1743)="","",_xlfn.XLOOKUP($D184&amp;$F184,開講日程一覧!$P$5:$P$1743,開講日程一覧!L$5:L$1743)))</f>
        <v/>
      </c>
      <c r="L184" s="7" t="str">
        <f>IF($B184="","",IF(_xlfn.XLOOKUP($D184&amp;$F184,開講日程一覧!$P$5:$P$1743,開講日程一覧!M$5:M$1743)="","",_xlfn.XLOOKUP($D184&amp;$F184,開講日程一覧!$P$5:$P$1743,開講日程一覧!M$5:M$1743)))</f>
        <v/>
      </c>
    </row>
    <row r="185" spans="7:12" x14ac:dyDescent="0.85">
      <c r="G185" s="52" t="str">
        <f>IF($B185="","",IF(_xlfn.XLOOKUP($D185&amp;$F185,開講日程一覧!$P$5:$P$1743,開講日程一覧!H$5:H$1743)="","",_xlfn.XLOOKUP($D185&amp;$F185,開講日程一覧!$P$5:$P$1743,開講日程一覧!H$5:H$1743)))</f>
        <v/>
      </c>
      <c r="H185" s="6" t="str">
        <f>IF($B185="","",IF(_xlfn.XLOOKUP($D185&amp;$F185,開講日程一覧!$P$5:$P$1743,開講日程一覧!I$5:I$1743)="","",_xlfn.XLOOKUP($D185&amp;$F185,開講日程一覧!$P$5:$P$1743,開講日程一覧!I$5:I$1743)))</f>
        <v/>
      </c>
      <c r="I185" s="3" t="str">
        <f>IF($B185="","",IF(_xlfn.XLOOKUP($D185&amp;$F185,開講日程一覧!$P$5:$P$1743,開講日程一覧!J$5:J$1743)="","",_xlfn.XLOOKUP($D185&amp;$F185,開講日程一覧!$P$5:$P$1743,開講日程一覧!J$5:J$1743)))</f>
        <v/>
      </c>
      <c r="J185" s="6" t="str">
        <f>IF($B185="","",IF(_xlfn.XLOOKUP($D185&amp;$F185,開講日程一覧!$P$5:$P$1743,開講日程一覧!K$5:K$1743)="","",_xlfn.XLOOKUP($D185&amp;$F185,開講日程一覧!$P$5:$P$1743,開講日程一覧!K$5:K$1743)))</f>
        <v/>
      </c>
      <c r="K185" s="7" t="str">
        <f>IF($B185="","",IF(_xlfn.XLOOKUP($D185&amp;$F185,開講日程一覧!$P$5:$P$1743,開講日程一覧!L$5:L$1743)="","",_xlfn.XLOOKUP($D185&amp;$F185,開講日程一覧!$P$5:$P$1743,開講日程一覧!L$5:L$1743)))</f>
        <v/>
      </c>
      <c r="L185" s="7" t="str">
        <f>IF($B185="","",IF(_xlfn.XLOOKUP($D185&amp;$F185,開講日程一覧!$P$5:$P$1743,開講日程一覧!M$5:M$1743)="","",_xlfn.XLOOKUP($D185&amp;$F185,開講日程一覧!$P$5:$P$1743,開講日程一覧!M$5:M$1743)))</f>
        <v/>
      </c>
    </row>
    <row r="186" spans="7:12" x14ac:dyDescent="0.85">
      <c r="G186" s="52" t="str">
        <f>IF($B186="","",IF(_xlfn.XLOOKUP($D186&amp;$F186,開講日程一覧!$P$5:$P$1743,開講日程一覧!H$5:H$1743)="","",_xlfn.XLOOKUP($D186&amp;$F186,開講日程一覧!$P$5:$P$1743,開講日程一覧!H$5:H$1743)))</f>
        <v/>
      </c>
      <c r="H186" s="6" t="str">
        <f>IF($B186="","",IF(_xlfn.XLOOKUP($D186&amp;$F186,開講日程一覧!$P$5:$P$1743,開講日程一覧!I$5:I$1743)="","",_xlfn.XLOOKUP($D186&amp;$F186,開講日程一覧!$P$5:$P$1743,開講日程一覧!I$5:I$1743)))</f>
        <v/>
      </c>
      <c r="I186" s="3" t="str">
        <f>IF($B186="","",IF(_xlfn.XLOOKUP($D186&amp;$F186,開講日程一覧!$P$5:$P$1743,開講日程一覧!J$5:J$1743)="","",_xlfn.XLOOKUP($D186&amp;$F186,開講日程一覧!$P$5:$P$1743,開講日程一覧!J$5:J$1743)))</f>
        <v/>
      </c>
      <c r="J186" s="6" t="str">
        <f>IF($B186="","",IF(_xlfn.XLOOKUP($D186&amp;$F186,開講日程一覧!$P$5:$P$1743,開講日程一覧!K$5:K$1743)="","",_xlfn.XLOOKUP($D186&amp;$F186,開講日程一覧!$P$5:$P$1743,開講日程一覧!K$5:K$1743)))</f>
        <v/>
      </c>
      <c r="K186" s="7" t="str">
        <f>IF($B186="","",IF(_xlfn.XLOOKUP($D186&amp;$F186,開講日程一覧!$P$5:$P$1743,開講日程一覧!L$5:L$1743)="","",_xlfn.XLOOKUP($D186&amp;$F186,開講日程一覧!$P$5:$P$1743,開講日程一覧!L$5:L$1743)))</f>
        <v/>
      </c>
      <c r="L186" s="7" t="str">
        <f>IF($B186="","",IF(_xlfn.XLOOKUP($D186&amp;$F186,開講日程一覧!$P$5:$P$1743,開講日程一覧!M$5:M$1743)="","",_xlfn.XLOOKUP($D186&amp;$F186,開講日程一覧!$P$5:$P$1743,開講日程一覧!M$5:M$1743)))</f>
        <v/>
      </c>
    </row>
    <row r="187" spans="7:12" x14ac:dyDescent="0.85">
      <c r="G187" s="52" t="str">
        <f>IF($B187="","",IF(_xlfn.XLOOKUP($D187&amp;$F187,開講日程一覧!$P$5:$P$1743,開講日程一覧!H$5:H$1743)="","",_xlfn.XLOOKUP($D187&amp;$F187,開講日程一覧!$P$5:$P$1743,開講日程一覧!H$5:H$1743)))</f>
        <v/>
      </c>
      <c r="H187" s="6" t="str">
        <f>IF($B187="","",IF(_xlfn.XLOOKUP($D187&amp;$F187,開講日程一覧!$P$5:$P$1743,開講日程一覧!I$5:I$1743)="","",_xlfn.XLOOKUP($D187&amp;$F187,開講日程一覧!$P$5:$P$1743,開講日程一覧!I$5:I$1743)))</f>
        <v/>
      </c>
      <c r="I187" s="3" t="str">
        <f>IF($B187="","",IF(_xlfn.XLOOKUP($D187&amp;$F187,開講日程一覧!$P$5:$P$1743,開講日程一覧!J$5:J$1743)="","",_xlfn.XLOOKUP($D187&amp;$F187,開講日程一覧!$P$5:$P$1743,開講日程一覧!J$5:J$1743)))</f>
        <v/>
      </c>
      <c r="J187" s="6" t="str">
        <f>IF($B187="","",IF(_xlfn.XLOOKUP($D187&amp;$F187,開講日程一覧!$P$5:$P$1743,開講日程一覧!K$5:K$1743)="","",_xlfn.XLOOKUP($D187&amp;$F187,開講日程一覧!$P$5:$P$1743,開講日程一覧!K$5:K$1743)))</f>
        <v/>
      </c>
      <c r="K187" s="7" t="str">
        <f>IF($B187="","",IF(_xlfn.XLOOKUP($D187&amp;$F187,開講日程一覧!$P$5:$P$1743,開講日程一覧!L$5:L$1743)="","",_xlfn.XLOOKUP($D187&amp;$F187,開講日程一覧!$P$5:$P$1743,開講日程一覧!L$5:L$1743)))</f>
        <v/>
      </c>
      <c r="L187" s="7" t="str">
        <f>IF($B187="","",IF(_xlfn.XLOOKUP($D187&amp;$F187,開講日程一覧!$P$5:$P$1743,開講日程一覧!M$5:M$1743)="","",_xlfn.XLOOKUP($D187&amp;$F187,開講日程一覧!$P$5:$P$1743,開講日程一覧!M$5:M$1743)))</f>
        <v/>
      </c>
    </row>
    <row r="188" spans="7:12" x14ac:dyDescent="0.85">
      <c r="G188" s="52" t="str">
        <f>IF($B188="","",IF(_xlfn.XLOOKUP($D188&amp;$F188,開講日程一覧!$P$5:$P$1743,開講日程一覧!H$5:H$1743)="","",_xlfn.XLOOKUP($D188&amp;$F188,開講日程一覧!$P$5:$P$1743,開講日程一覧!H$5:H$1743)))</f>
        <v/>
      </c>
      <c r="H188" s="6" t="str">
        <f>IF($B188="","",IF(_xlfn.XLOOKUP($D188&amp;$F188,開講日程一覧!$P$5:$P$1743,開講日程一覧!I$5:I$1743)="","",_xlfn.XLOOKUP($D188&amp;$F188,開講日程一覧!$P$5:$P$1743,開講日程一覧!I$5:I$1743)))</f>
        <v/>
      </c>
      <c r="I188" s="3" t="str">
        <f>IF($B188="","",IF(_xlfn.XLOOKUP($D188&amp;$F188,開講日程一覧!$P$5:$P$1743,開講日程一覧!J$5:J$1743)="","",_xlfn.XLOOKUP($D188&amp;$F188,開講日程一覧!$P$5:$P$1743,開講日程一覧!J$5:J$1743)))</f>
        <v/>
      </c>
      <c r="J188" s="6" t="str">
        <f>IF($B188="","",IF(_xlfn.XLOOKUP($D188&amp;$F188,開講日程一覧!$P$5:$P$1743,開講日程一覧!K$5:K$1743)="","",_xlfn.XLOOKUP($D188&amp;$F188,開講日程一覧!$P$5:$P$1743,開講日程一覧!K$5:K$1743)))</f>
        <v/>
      </c>
      <c r="K188" s="7" t="str">
        <f>IF($B188="","",IF(_xlfn.XLOOKUP($D188&amp;$F188,開講日程一覧!$P$5:$P$1743,開講日程一覧!L$5:L$1743)="","",_xlfn.XLOOKUP($D188&amp;$F188,開講日程一覧!$P$5:$P$1743,開講日程一覧!L$5:L$1743)))</f>
        <v/>
      </c>
      <c r="L188" s="7" t="str">
        <f>IF($B188="","",IF(_xlfn.XLOOKUP($D188&amp;$F188,開講日程一覧!$P$5:$P$1743,開講日程一覧!M$5:M$1743)="","",_xlfn.XLOOKUP($D188&amp;$F188,開講日程一覧!$P$5:$P$1743,開講日程一覧!M$5:M$1743)))</f>
        <v/>
      </c>
    </row>
    <row r="189" spans="7:12" x14ac:dyDescent="0.85">
      <c r="G189" s="52" t="str">
        <f>IF($B189="","",IF(_xlfn.XLOOKUP($D189&amp;$F189,開講日程一覧!$P$5:$P$1743,開講日程一覧!H$5:H$1743)="","",_xlfn.XLOOKUP($D189&amp;$F189,開講日程一覧!$P$5:$P$1743,開講日程一覧!H$5:H$1743)))</f>
        <v/>
      </c>
      <c r="H189" s="6" t="str">
        <f>IF($B189="","",IF(_xlfn.XLOOKUP($D189&amp;$F189,開講日程一覧!$P$5:$P$1743,開講日程一覧!I$5:I$1743)="","",_xlfn.XLOOKUP($D189&amp;$F189,開講日程一覧!$P$5:$P$1743,開講日程一覧!I$5:I$1743)))</f>
        <v/>
      </c>
      <c r="I189" s="3" t="str">
        <f>IF($B189="","",IF(_xlfn.XLOOKUP($D189&amp;$F189,開講日程一覧!$P$5:$P$1743,開講日程一覧!J$5:J$1743)="","",_xlfn.XLOOKUP($D189&amp;$F189,開講日程一覧!$P$5:$P$1743,開講日程一覧!J$5:J$1743)))</f>
        <v/>
      </c>
      <c r="J189" s="6" t="str">
        <f>IF($B189="","",IF(_xlfn.XLOOKUP($D189&amp;$F189,開講日程一覧!$P$5:$P$1743,開講日程一覧!K$5:K$1743)="","",_xlfn.XLOOKUP($D189&amp;$F189,開講日程一覧!$P$5:$P$1743,開講日程一覧!K$5:K$1743)))</f>
        <v/>
      </c>
      <c r="K189" s="7" t="str">
        <f>IF($B189="","",IF(_xlfn.XLOOKUP($D189&amp;$F189,開講日程一覧!$P$5:$P$1743,開講日程一覧!L$5:L$1743)="","",_xlfn.XLOOKUP($D189&amp;$F189,開講日程一覧!$P$5:$P$1743,開講日程一覧!L$5:L$1743)))</f>
        <v/>
      </c>
      <c r="L189" s="7" t="str">
        <f>IF($B189="","",IF(_xlfn.XLOOKUP($D189&amp;$F189,開講日程一覧!$P$5:$P$1743,開講日程一覧!M$5:M$1743)="","",_xlfn.XLOOKUP($D189&amp;$F189,開講日程一覧!$P$5:$P$1743,開講日程一覧!M$5:M$1743)))</f>
        <v/>
      </c>
    </row>
    <row r="190" spans="7:12" x14ac:dyDescent="0.85">
      <c r="G190" s="52" t="str">
        <f>IF($B190="","",IF(_xlfn.XLOOKUP($D190&amp;$F190,開講日程一覧!$P$5:$P$1743,開講日程一覧!H$5:H$1743)="","",_xlfn.XLOOKUP($D190&amp;$F190,開講日程一覧!$P$5:$P$1743,開講日程一覧!H$5:H$1743)))</f>
        <v/>
      </c>
      <c r="H190" s="6" t="str">
        <f>IF($B190="","",IF(_xlfn.XLOOKUP($D190&amp;$F190,開講日程一覧!$P$5:$P$1743,開講日程一覧!I$5:I$1743)="","",_xlfn.XLOOKUP($D190&amp;$F190,開講日程一覧!$P$5:$P$1743,開講日程一覧!I$5:I$1743)))</f>
        <v/>
      </c>
      <c r="I190" s="3" t="str">
        <f>IF($B190="","",IF(_xlfn.XLOOKUP($D190&amp;$F190,開講日程一覧!$P$5:$P$1743,開講日程一覧!J$5:J$1743)="","",_xlfn.XLOOKUP($D190&amp;$F190,開講日程一覧!$P$5:$P$1743,開講日程一覧!J$5:J$1743)))</f>
        <v/>
      </c>
      <c r="J190" s="6" t="str">
        <f>IF($B190="","",IF(_xlfn.XLOOKUP($D190&amp;$F190,開講日程一覧!$P$5:$P$1743,開講日程一覧!K$5:K$1743)="","",_xlfn.XLOOKUP($D190&amp;$F190,開講日程一覧!$P$5:$P$1743,開講日程一覧!K$5:K$1743)))</f>
        <v/>
      </c>
      <c r="K190" s="7" t="str">
        <f>IF($B190="","",IF(_xlfn.XLOOKUP($D190&amp;$F190,開講日程一覧!$P$5:$P$1743,開講日程一覧!L$5:L$1743)="","",_xlfn.XLOOKUP($D190&amp;$F190,開講日程一覧!$P$5:$P$1743,開講日程一覧!L$5:L$1743)))</f>
        <v/>
      </c>
      <c r="L190" s="7" t="str">
        <f>IF($B190="","",IF(_xlfn.XLOOKUP($D190&amp;$F190,開講日程一覧!$P$5:$P$1743,開講日程一覧!M$5:M$1743)="","",_xlfn.XLOOKUP($D190&amp;$F190,開講日程一覧!$P$5:$P$1743,開講日程一覧!M$5:M$1743)))</f>
        <v/>
      </c>
    </row>
    <row r="191" spans="7:12" x14ac:dyDescent="0.85">
      <c r="G191" s="52" t="str">
        <f>IF($B191="","",IF(_xlfn.XLOOKUP($D191&amp;$F191,開講日程一覧!$P$5:$P$1743,開講日程一覧!H$5:H$1743)="","",_xlfn.XLOOKUP($D191&amp;$F191,開講日程一覧!$P$5:$P$1743,開講日程一覧!H$5:H$1743)))</f>
        <v/>
      </c>
      <c r="H191" s="6" t="str">
        <f>IF($B191="","",IF(_xlfn.XLOOKUP($D191&amp;$F191,開講日程一覧!$P$5:$P$1743,開講日程一覧!I$5:I$1743)="","",_xlfn.XLOOKUP($D191&amp;$F191,開講日程一覧!$P$5:$P$1743,開講日程一覧!I$5:I$1743)))</f>
        <v/>
      </c>
      <c r="I191" s="3" t="str">
        <f>IF($B191="","",IF(_xlfn.XLOOKUP($D191&amp;$F191,開講日程一覧!$P$5:$P$1743,開講日程一覧!J$5:J$1743)="","",_xlfn.XLOOKUP($D191&amp;$F191,開講日程一覧!$P$5:$P$1743,開講日程一覧!J$5:J$1743)))</f>
        <v/>
      </c>
      <c r="J191" s="6" t="str">
        <f>IF($B191="","",IF(_xlfn.XLOOKUP($D191&amp;$F191,開講日程一覧!$P$5:$P$1743,開講日程一覧!K$5:K$1743)="","",_xlfn.XLOOKUP($D191&amp;$F191,開講日程一覧!$P$5:$P$1743,開講日程一覧!K$5:K$1743)))</f>
        <v/>
      </c>
      <c r="K191" s="7" t="str">
        <f>IF($B191="","",IF(_xlfn.XLOOKUP($D191&amp;$F191,開講日程一覧!$P$5:$P$1743,開講日程一覧!L$5:L$1743)="","",_xlfn.XLOOKUP($D191&amp;$F191,開講日程一覧!$P$5:$P$1743,開講日程一覧!L$5:L$1743)))</f>
        <v/>
      </c>
      <c r="L191" s="7" t="str">
        <f>IF($B191="","",IF(_xlfn.XLOOKUP($D191&amp;$F191,開講日程一覧!$P$5:$P$1743,開講日程一覧!M$5:M$1743)="","",_xlfn.XLOOKUP($D191&amp;$F191,開講日程一覧!$P$5:$P$1743,開講日程一覧!M$5:M$1743)))</f>
        <v/>
      </c>
    </row>
    <row r="192" spans="7:12" x14ac:dyDescent="0.85">
      <c r="G192" s="52" t="str">
        <f>IF($B192="","",IF(_xlfn.XLOOKUP($D192&amp;$F192,開講日程一覧!$P$5:$P$1743,開講日程一覧!H$5:H$1743)="","",_xlfn.XLOOKUP($D192&amp;$F192,開講日程一覧!$P$5:$P$1743,開講日程一覧!H$5:H$1743)))</f>
        <v/>
      </c>
      <c r="H192" s="6" t="str">
        <f>IF($B192="","",IF(_xlfn.XLOOKUP($D192&amp;$F192,開講日程一覧!$P$5:$P$1743,開講日程一覧!I$5:I$1743)="","",_xlfn.XLOOKUP($D192&amp;$F192,開講日程一覧!$P$5:$P$1743,開講日程一覧!I$5:I$1743)))</f>
        <v/>
      </c>
      <c r="I192" s="3" t="str">
        <f>IF($B192="","",IF(_xlfn.XLOOKUP($D192&amp;$F192,開講日程一覧!$P$5:$P$1743,開講日程一覧!J$5:J$1743)="","",_xlfn.XLOOKUP($D192&amp;$F192,開講日程一覧!$P$5:$P$1743,開講日程一覧!J$5:J$1743)))</f>
        <v/>
      </c>
      <c r="J192" s="6" t="str">
        <f>IF($B192="","",IF(_xlfn.XLOOKUP($D192&amp;$F192,開講日程一覧!$P$5:$P$1743,開講日程一覧!K$5:K$1743)="","",_xlfn.XLOOKUP($D192&amp;$F192,開講日程一覧!$P$5:$P$1743,開講日程一覧!K$5:K$1743)))</f>
        <v/>
      </c>
      <c r="K192" s="7" t="str">
        <f>IF($B192="","",IF(_xlfn.XLOOKUP($D192&amp;$F192,開講日程一覧!$P$5:$P$1743,開講日程一覧!L$5:L$1743)="","",_xlfn.XLOOKUP($D192&amp;$F192,開講日程一覧!$P$5:$P$1743,開講日程一覧!L$5:L$1743)))</f>
        <v/>
      </c>
      <c r="L192" s="7" t="str">
        <f>IF($B192="","",IF(_xlfn.XLOOKUP($D192&amp;$F192,開講日程一覧!$P$5:$P$1743,開講日程一覧!M$5:M$1743)="","",_xlfn.XLOOKUP($D192&amp;$F192,開講日程一覧!$P$5:$P$1743,開講日程一覧!M$5:M$1743)))</f>
        <v/>
      </c>
    </row>
    <row r="193" spans="7:12" x14ac:dyDescent="0.85">
      <c r="G193" s="52" t="str">
        <f>IF($B193="","",IF(_xlfn.XLOOKUP($D193&amp;$F193,開講日程一覧!$P$5:$P$1743,開講日程一覧!H$5:H$1743)="","",_xlfn.XLOOKUP($D193&amp;$F193,開講日程一覧!$P$5:$P$1743,開講日程一覧!H$5:H$1743)))</f>
        <v/>
      </c>
      <c r="H193" s="6" t="str">
        <f>IF($B193="","",IF(_xlfn.XLOOKUP($D193&amp;$F193,開講日程一覧!$P$5:$P$1743,開講日程一覧!I$5:I$1743)="","",_xlfn.XLOOKUP($D193&amp;$F193,開講日程一覧!$P$5:$P$1743,開講日程一覧!I$5:I$1743)))</f>
        <v/>
      </c>
      <c r="I193" s="3" t="str">
        <f>IF($B193="","",IF(_xlfn.XLOOKUP($D193&amp;$F193,開講日程一覧!$P$5:$P$1743,開講日程一覧!J$5:J$1743)="","",_xlfn.XLOOKUP($D193&amp;$F193,開講日程一覧!$P$5:$P$1743,開講日程一覧!J$5:J$1743)))</f>
        <v/>
      </c>
      <c r="J193" s="6" t="str">
        <f>IF($B193="","",IF(_xlfn.XLOOKUP($D193&amp;$F193,開講日程一覧!$P$5:$P$1743,開講日程一覧!K$5:K$1743)="","",_xlfn.XLOOKUP($D193&amp;$F193,開講日程一覧!$P$5:$P$1743,開講日程一覧!K$5:K$1743)))</f>
        <v/>
      </c>
      <c r="K193" s="7" t="str">
        <f>IF($B193="","",IF(_xlfn.XLOOKUP($D193&amp;$F193,開講日程一覧!$P$5:$P$1743,開講日程一覧!L$5:L$1743)="","",_xlfn.XLOOKUP($D193&amp;$F193,開講日程一覧!$P$5:$P$1743,開講日程一覧!L$5:L$1743)))</f>
        <v/>
      </c>
      <c r="L193" s="7" t="str">
        <f>IF($B193="","",IF(_xlfn.XLOOKUP($D193&amp;$F193,開講日程一覧!$P$5:$P$1743,開講日程一覧!M$5:M$1743)="","",_xlfn.XLOOKUP($D193&amp;$F193,開講日程一覧!$P$5:$P$1743,開講日程一覧!M$5:M$1743)))</f>
        <v/>
      </c>
    </row>
    <row r="194" spans="7:12" x14ac:dyDescent="0.85">
      <c r="G194" s="52" t="str">
        <f>IF($B194="","",IF(_xlfn.XLOOKUP($D194&amp;$F194,開講日程一覧!$P$5:$P$1743,開講日程一覧!H$5:H$1743)="","",_xlfn.XLOOKUP($D194&amp;$F194,開講日程一覧!$P$5:$P$1743,開講日程一覧!H$5:H$1743)))</f>
        <v/>
      </c>
      <c r="H194" s="6" t="str">
        <f>IF($B194="","",IF(_xlfn.XLOOKUP($D194&amp;$F194,開講日程一覧!$P$5:$P$1743,開講日程一覧!I$5:I$1743)="","",_xlfn.XLOOKUP($D194&amp;$F194,開講日程一覧!$P$5:$P$1743,開講日程一覧!I$5:I$1743)))</f>
        <v/>
      </c>
      <c r="I194" s="3" t="str">
        <f>IF($B194="","",IF(_xlfn.XLOOKUP($D194&amp;$F194,開講日程一覧!$P$5:$P$1743,開講日程一覧!J$5:J$1743)="","",_xlfn.XLOOKUP($D194&amp;$F194,開講日程一覧!$P$5:$P$1743,開講日程一覧!J$5:J$1743)))</f>
        <v/>
      </c>
      <c r="J194" s="6" t="str">
        <f>IF($B194="","",IF(_xlfn.XLOOKUP($D194&amp;$F194,開講日程一覧!$P$5:$P$1743,開講日程一覧!K$5:K$1743)="","",_xlfn.XLOOKUP($D194&amp;$F194,開講日程一覧!$P$5:$P$1743,開講日程一覧!K$5:K$1743)))</f>
        <v/>
      </c>
      <c r="K194" s="7" t="str">
        <f>IF($B194="","",IF(_xlfn.XLOOKUP($D194&amp;$F194,開講日程一覧!$P$5:$P$1743,開講日程一覧!L$5:L$1743)="","",_xlfn.XLOOKUP($D194&amp;$F194,開講日程一覧!$P$5:$P$1743,開講日程一覧!L$5:L$1743)))</f>
        <v/>
      </c>
      <c r="L194" s="7" t="str">
        <f>IF($B194="","",IF(_xlfn.XLOOKUP($D194&amp;$F194,開講日程一覧!$P$5:$P$1743,開講日程一覧!M$5:M$1743)="","",_xlfn.XLOOKUP($D194&amp;$F194,開講日程一覧!$P$5:$P$1743,開講日程一覧!M$5:M$1743)))</f>
        <v/>
      </c>
    </row>
    <row r="195" spans="7:12" x14ac:dyDescent="0.85">
      <c r="G195" s="52" t="str">
        <f>IF($B195="","",IF(_xlfn.XLOOKUP($D195&amp;$F195,開講日程一覧!$P$5:$P$1743,開講日程一覧!H$5:H$1743)="","",_xlfn.XLOOKUP($D195&amp;$F195,開講日程一覧!$P$5:$P$1743,開講日程一覧!H$5:H$1743)))</f>
        <v/>
      </c>
      <c r="H195" s="6" t="str">
        <f>IF($B195="","",IF(_xlfn.XLOOKUP($D195&amp;$F195,開講日程一覧!$P$5:$P$1743,開講日程一覧!I$5:I$1743)="","",_xlfn.XLOOKUP($D195&amp;$F195,開講日程一覧!$P$5:$P$1743,開講日程一覧!I$5:I$1743)))</f>
        <v/>
      </c>
      <c r="I195" s="3" t="str">
        <f>IF($B195="","",IF(_xlfn.XLOOKUP($D195&amp;$F195,開講日程一覧!$P$5:$P$1743,開講日程一覧!J$5:J$1743)="","",_xlfn.XLOOKUP($D195&amp;$F195,開講日程一覧!$P$5:$P$1743,開講日程一覧!J$5:J$1743)))</f>
        <v/>
      </c>
      <c r="J195" s="6" t="str">
        <f>IF($B195="","",IF(_xlfn.XLOOKUP($D195&amp;$F195,開講日程一覧!$P$5:$P$1743,開講日程一覧!K$5:K$1743)="","",_xlfn.XLOOKUP($D195&amp;$F195,開講日程一覧!$P$5:$P$1743,開講日程一覧!K$5:K$1743)))</f>
        <v/>
      </c>
      <c r="K195" s="7" t="str">
        <f>IF($B195="","",IF(_xlfn.XLOOKUP($D195&amp;$F195,開講日程一覧!$P$5:$P$1743,開講日程一覧!L$5:L$1743)="","",_xlfn.XLOOKUP($D195&amp;$F195,開講日程一覧!$P$5:$P$1743,開講日程一覧!L$5:L$1743)))</f>
        <v/>
      </c>
      <c r="L195" s="7" t="str">
        <f>IF($B195="","",IF(_xlfn.XLOOKUP($D195&amp;$F195,開講日程一覧!$P$5:$P$1743,開講日程一覧!M$5:M$1743)="","",_xlfn.XLOOKUP($D195&amp;$F195,開講日程一覧!$P$5:$P$1743,開講日程一覧!M$5:M$1743)))</f>
        <v/>
      </c>
    </row>
    <row r="196" spans="7:12" x14ac:dyDescent="0.85">
      <c r="G196" s="52" t="str">
        <f>IF($B196="","",IF(_xlfn.XLOOKUP($D196&amp;$F196,開講日程一覧!$P$5:$P$1743,開講日程一覧!H$5:H$1743)="","",_xlfn.XLOOKUP($D196&amp;$F196,開講日程一覧!$P$5:$P$1743,開講日程一覧!H$5:H$1743)))</f>
        <v/>
      </c>
      <c r="H196" s="6" t="str">
        <f>IF($B196="","",IF(_xlfn.XLOOKUP($D196&amp;$F196,開講日程一覧!$P$5:$P$1743,開講日程一覧!I$5:I$1743)="","",_xlfn.XLOOKUP($D196&amp;$F196,開講日程一覧!$P$5:$P$1743,開講日程一覧!I$5:I$1743)))</f>
        <v/>
      </c>
      <c r="I196" s="3" t="str">
        <f>IF($B196="","",IF(_xlfn.XLOOKUP($D196&amp;$F196,開講日程一覧!$P$5:$P$1743,開講日程一覧!J$5:J$1743)="","",_xlfn.XLOOKUP($D196&amp;$F196,開講日程一覧!$P$5:$P$1743,開講日程一覧!J$5:J$1743)))</f>
        <v/>
      </c>
      <c r="J196" s="6" t="str">
        <f>IF($B196="","",IF(_xlfn.XLOOKUP($D196&amp;$F196,開講日程一覧!$P$5:$P$1743,開講日程一覧!K$5:K$1743)="","",_xlfn.XLOOKUP($D196&amp;$F196,開講日程一覧!$P$5:$P$1743,開講日程一覧!K$5:K$1743)))</f>
        <v/>
      </c>
      <c r="K196" s="7" t="str">
        <f>IF($B196="","",IF(_xlfn.XLOOKUP($D196&amp;$F196,開講日程一覧!$P$5:$P$1743,開講日程一覧!L$5:L$1743)="","",_xlfn.XLOOKUP($D196&amp;$F196,開講日程一覧!$P$5:$P$1743,開講日程一覧!L$5:L$1743)))</f>
        <v/>
      </c>
      <c r="L196" s="7" t="str">
        <f>IF($B196="","",IF(_xlfn.XLOOKUP($D196&amp;$F196,開講日程一覧!$P$5:$P$1743,開講日程一覧!M$5:M$1743)="","",_xlfn.XLOOKUP($D196&amp;$F196,開講日程一覧!$P$5:$P$1743,開講日程一覧!M$5:M$1743)))</f>
        <v/>
      </c>
    </row>
    <row r="197" spans="7:12" x14ac:dyDescent="0.85">
      <c r="G197" s="52" t="str">
        <f>IF($B197="","",IF(_xlfn.XLOOKUP($D197&amp;$F197,開講日程一覧!$P$5:$P$1743,開講日程一覧!H$5:H$1743)="","",_xlfn.XLOOKUP($D197&amp;$F197,開講日程一覧!$P$5:$P$1743,開講日程一覧!H$5:H$1743)))</f>
        <v/>
      </c>
      <c r="H197" s="6" t="str">
        <f>IF($B197="","",IF(_xlfn.XLOOKUP($D197&amp;$F197,開講日程一覧!$P$5:$P$1743,開講日程一覧!I$5:I$1743)="","",_xlfn.XLOOKUP($D197&amp;$F197,開講日程一覧!$P$5:$P$1743,開講日程一覧!I$5:I$1743)))</f>
        <v/>
      </c>
      <c r="I197" s="3" t="str">
        <f>IF($B197="","",IF(_xlfn.XLOOKUP($D197&amp;$F197,開講日程一覧!$P$5:$P$1743,開講日程一覧!J$5:J$1743)="","",_xlfn.XLOOKUP($D197&amp;$F197,開講日程一覧!$P$5:$P$1743,開講日程一覧!J$5:J$1743)))</f>
        <v/>
      </c>
      <c r="J197" s="6" t="str">
        <f>IF($B197="","",IF(_xlfn.XLOOKUP($D197&amp;$F197,開講日程一覧!$P$5:$P$1743,開講日程一覧!K$5:K$1743)="","",_xlfn.XLOOKUP($D197&amp;$F197,開講日程一覧!$P$5:$P$1743,開講日程一覧!K$5:K$1743)))</f>
        <v/>
      </c>
      <c r="K197" s="7" t="str">
        <f>IF($B197="","",IF(_xlfn.XLOOKUP($D197&amp;$F197,開講日程一覧!$P$5:$P$1743,開講日程一覧!L$5:L$1743)="","",_xlfn.XLOOKUP($D197&amp;$F197,開講日程一覧!$P$5:$P$1743,開講日程一覧!L$5:L$1743)))</f>
        <v/>
      </c>
      <c r="L197" s="7" t="str">
        <f>IF($B197="","",IF(_xlfn.XLOOKUP($D197&amp;$F197,開講日程一覧!$P$5:$P$1743,開講日程一覧!M$5:M$1743)="","",_xlfn.XLOOKUP($D197&amp;$F197,開講日程一覧!$P$5:$P$1743,開講日程一覧!M$5:M$1743)))</f>
        <v/>
      </c>
    </row>
    <row r="198" spans="7:12" x14ac:dyDescent="0.85">
      <c r="G198" s="52" t="str">
        <f>IF($B198="","",IF(_xlfn.XLOOKUP($D198&amp;$F198,開講日程一覧!$P$5:$P$1743,開講日程一覧!H$5:H$1743)="","",_xlfn.XLOOKUP($D198&amp;$F198,開講日程一覧!$P$5:$P$1743,開講日程一覧!H$5:H$1743)))</f>
        <v/>
      </c>
      <c r="H198" s="6" t="str">
        <f>IF($B198="","",IF(_xlfn.XLOOKUP($D198&amp;$F198,開講日程一覧!$P$5:$P$1743,開講日程一覧!I$5:I$1743)="","",_xlfn.XLOOKUP($D198&amp;$F198,開講日程一覧!$P$5:$P$1743,開講日程一覧!I$5:I$1743)))</f>
        <v/>
      </c>
      <c r="I198" s="3" t="str">
        <f>IF($B198="","",IF(_xlfn.XLOOKUP($D198&amp;$F198,開講日程一覧!$P$5:$P$1743,開講日程一覧!J$5:J$1743)="","",_xlfn.XLOOKUP($D198&amp;$F198,開講日程一覧!$P$5:$P$1743,開講日程一覧!J$5:J$1743)))</f>
        <v/>
      </c>
      <c r="J198" s="6" t="str">
        <f>IF($B198="","",IF(_xlfn.XLOOKUP($D198&amp;$F198,開講日程一覧!$P$5:$P$1743,開講日程一覧!K$5:K$1743)="","",_xlfn.XLOOKUP($D198&amp;$F198,開講日程一覧!$P$5:$P$1743,開講日程一覧!K$5:K$1743)))</f>
        <v/>
      </c>
      <c r="K198" s="7" t="str">
        <f>IF($B198="","",IF(_xlfn.XLOOKUP($D198&amp;$F198,開講日程一覧!$P$5:$P$1743,開講日程一覧!L$5:L$1743)="","",_xlfn.XLOOKUP($D198&amp;$F198,開講日程一覧!$P$5:$P$1743,開講日程一覧!L$5:L$1743)))</f>
        <v/>
      </c>
      <c r="L198" s="7" t="str">
        <f>IF($B198="","",IF(_xlfn.XLOOKUP($D198&amp;$F198,開講日程一覧!$P$5:$P$1743,開講日程一覧!M$5:M$1743)="","",_xlfn.XLOOKUP($D198&amp;$F198,開講日程一覧!$P$5:$P$1743,開講日程一覧!M$5:M$1743)))</f>
        <v/>
      </c>
    </row>
    <row r="199" spans="7:12" x14ac:dyDescent="0.85">
      <c r="G199" s="52" t="str">
        <f>IF($B199="","",IF(_xlfn.XLOOKUP($D199&amp;$F199,開講日程一覧!$P$5:$P$1743,開講日程一覧!H$5:H$1743)="","",_xlfn.XLOOKUP($D199&amp;$F199,開講日程一覧!$P$5:$P$1743,開講日程一覧!H$5:H$1743)))</f>
        <v/>
      </c>
      <c r="H199" s="6" t="str">
        <f>IF($B199="","",IF(_xlfn.XLOOKUP($D199&amp;$F199,開講日程一覧!$P$5:$P$1743,開講日程一覧!I$5:I$1743)="","",_xlfn.XLOOKUP($D199&amp;$F199,開講日程一覧!$P$5:$P$1743,開講日程一覧!I$5:I$1743)))</f>
        <v/>
      </c>
      <c r="I199" s="3" t="str">
        <f>IF($B199="","",IF(_xlfn.XLOOKUP($D199&amp;$F199,開講日程一覧!$P$5:$P$1743,開講日程一覧!J$5:J$1743)="","",_xlfn.XLOOKUP($D199&amp;$F199,開講日程一覧!$P$5:$P$1743,開講日程一覧!J$5:J$1743)))</f>
        <v/>
      </c>
      <c r="J199" s="6" t="str">
        <f>IF($B199="","",IF(_xlfn.XLOOKUP($D199&amp;$F199,開講日程一覧!$P$5:$P$1743,開講日程一覧!K$5:K$1743)="","",_xlfn.XLOOKUP($D199&amp;$F199,開講日程一覧!$P$5:$P$1743,開講日程一覧!K$5:K$1743)))</f>
        <v/>
      </c>
      <c r="K199" s="7" t="str">
        <f>IF($B199="","",IF(_xlfn.XLOOKUP($D199&amp;$F199,開講日程一覧!$P$5:$P$1743,開講日程一覧!L$5:L$1743)="","",_xlfn.XLOOKUP($D199&amp;$F199,開講日程一覧!$P$5:$P$1743,開講日程一覧!L$5:L$1743)))</f>
        <v/>
      </c>
      <c r="L199" s="7" t="str">
        <f>IF($B199="","",IF(_xlfn.XLOOKUP($D199&amp;$F199,開講日程一覧!$P$5:$P$1743,開講日程一覧!M$5:M$1743)="","",_xlfn.XLOOKUP($D199&amp;$F199,開講日程一覧!$P$5:$P$1743,開講日程一覧!M$5:M$1743)))</f>
        <v/>
      </c>
    </row>
    <row r="200" spans="7:12" x14ac:dyDescent="0.85">
      <c r="G200" s="52" t="str">
        <f>IF($B200="","",IF(_xlfn.XLOOKUP($D200&amp;$F200,開講日程一覧!$P$5:$P$1743,開講日程一覧!H$5:H$1743)="","",_xlfn.XLOOKUP($D200&amp;$F200,開講日程一覧!$P$5:$P$1743,開講日程一覧!H$5:H$1743)))</f>
        <v/>
      </c>
      <c r="H200" s="6" t="str">
        <f>IF($B200="","",IF(_xlfn.XLOOKUP($D200&amp;$F200,開講日程一覧!$P$5:$P$1743,開講日程一覧!I$5:I$1743)="","",_xlfn.XLOOKUP($D200&amp;$F200,開講日程一覧!$P$5:$P$1743,開講日程一覧!I$5:I$1743)))</f>
        <v/>
      </c>
      <c r="I200" s="3" t="str">
        <f>IF($B200="","",IF(_xlfn.XLOOKUP($D200&amp;$F200,開講日程一覧!$P$5:$P$1743,開講日程一覧!J$5:J$1743)="","",_xlfn.XLOOKUP($D200&amp;$F200,開講日程一覧!$P$5:$P$1743,開講日程一覧!J$5:J$1743)))</f>
        <v/>
      </c>
      <c r="J200" s="6" t="str">
        <f>IF($B200="","",IF(_xlfn.XLOOKUP($D200&amp;$F200,開講日程一覧!$P$5:$P$1743,開講日程一覧!K$5:K$1743)="","",_xlfn.XLOOKUP($D200&amp;$F200,開講日程一覧!$P$5:$P$1743,開講日程一覧!K$5:K$1743)))</f>
        <v/>
      </c>
      <c r="K200" s="7" t="str">
        <f>IF($B200="","",IF(_xlfn.XLOOKUP($D200&amp;$F200,開講日程一覧!$P$5:$P$1743,開講日程一覧!L$5:L$1743)="","",_xlfn.XLOOKUP($D200&amp;$F200,開講日程一覧!$P$5:$P$1743,開講日程一覧!L$5:L$1743)))</f>
        <v/>
      </c>
      <c r="L200" s="7" t="str">
        <f>IF($B200="","",IF(_xlfn.XLOOKUP($D200&amp;$F200,開講日程一覧!$P$5:$P$1743,開講日程一覧!M$5:M$1743)="","",_xlfn.XLOOKUP($D200&amp;$F200,開講日程一覧!$P$5:$P$1743,開講日程一覧!M$5:M$1743)))</f>
        <v/>
      </c>
    </row>
    <row r="201" spans="7:12" x14ac:dyDescent="0.85">
      <c r="G201" s="52" t="str">
        <f>IF($B201="","",IF(_xlfn.XLOOKUP($D201&amp;$F201,開講日程一覧!$P$5:$P$1743,開講日程一覧!H$5:H$1743)="","",_xlfn.XLOOKUP($D201&amp;$F201,開講日程一覧!$P$5:$P$1743,開講日程一覧!H$5:H$1743)))</f>
        <v/>
      </c>
      <c r="H201" s="6" t="str">
        <f>IF($B201="","",IF(_xlfn.XLOOKUP($D201&amp;$F201,開講日程一覧!$P$5:$P$1743,開講日程一覧!I$5:I$1743)="","",_xlfn.XLOOKUP($D201&amp;$F201,開講日程一覧!$P$5:$P$1743,開講日程一覧!I$5:I$1743)))</f>
        <v/>
      </c>
      <c r="I201" s="3" t="str">
        <f>IF($B201="","",IF(_xlfn.XLOOKUP($D201&amp;$F201,開講日程一覧!$P$5:$P$1743,開講日程一覧!J$5:J$1743)="","",_xlfn.XLOOKUP($D201&amp;$F201,開講日程一覧!$P$5:$P$1743,開講日程一覧!J$5:J$1743)))</f>
        <v/>
      </c>
      <c r="J201" s="6" t="str">
        <f>IF($B201="","",IF(_xlfn.XLOOKUP($D201&amp;$F201,開講日程一覧!$P$5:$P$1743,開講日程一覧!K$5:K$1743)="","",_xlfn.XLOOKUP($D201&amp;$F201,開講日程一覧!$P$5:$P$1743,開講日程一覧!K$5:K$1743)))</f>
        <v/>
      </c>
      <c r="K201" s="7" t="str">
        <f>IF($B201="","",IF(_xlfn.XLOOKUP($D201&amp;$F201,開講日程一覧!$P$5:$P$1743,開講日程一覧!L$5:L$1743)="","",_xlfn.XLOOKUP($D201&amp;$F201,開講日程一覧!$P$5:$P$1743,開講日程一覧!L$5:L$1743)))</f>
        <v/>
      </c>
      <c r="L201" s="7" t="str">
        <f>IF($B201="","",IF(_xlfn.XLOOKUP($D201&amp;$F201,開講日程一覧!$P$5:$P$1743,開講日程一覧!M$5:M$1743)="","",_xlfn.XLOOKUP($D201&amp;$F201,開講日程一覧!$P$5:$P$1743,開講日程一覧!M$5:M$1743)))</f>
        <v/>
      </c>
    </row>
    <row r="202" spans="7:12" x14ac:dyDescent="0.85">
      <c r="G202" s="52" t="str">
        <f>IF($B202="","",IF(_xlfn.XLOOKUP($D202&amp;$F202,開講日程一覧!$P$5:$P$1743,開講日程一覧!H$5:H$1743)="","",_xlfn.XLOOKUP($D202&amp;$F202,開講日程一覧!$P$5:$P$1743,開講日程一覧!H$5:H$1743)))</f>
        <v/>
      </c>
      <c r="H202" s="6" t="str">
        <f>IF($B202="","",IF(_xlfn.XLOOKUP($D202&amp;$F202,開講日程一覧!$P$5:$P$1743,開講日程一覧!I$5:I$1743)="","",_xlfn.XLOOKUP($D202&amp;$F202,開講日程一覧!$P$5:$P$1743,開講日程一覧!I$5:I$1743)))</f>
        <v/>
      </c>
      <c r="I202" s="3" t="str">
        <f>IF($B202="","",IF(_xlfn.XLOOKUP($D202&amp;$F202,開講日程一覧!$P$5:$P$1743,開講日程一覧!J$5:J$1743)="","",_xlfn.XLOOKUP($D202&amp;$F202,開講日程一覧!$P$5:$P$1743,開講日程一覧!J$5:J$1743)))</f>
        <v/>
      </c>
      <c r="J202" s="6" t="str">
        <f>IF($B202="","",IF(_xlfn.XLOOKUP($D202&amp;$F202,開講日程一覧!$P$5:$P$1743,開講日程一覧!K$5:K$1743)="","",_xlfn.XLOOKUP($D202&amp;$F202,開講日程一覧!$P$5:$P$1743,開講日程一覧!K$5:K$1743)))</f>
        <v/>
      </c>
      <c r="K202" s="7" t="str">
        <f>IF($B202="","",IF(_xlfn.XLOOKUP($D202&amp;$F202,開講日程一覧!$P$5:$P$1743,開講日程一覧!L$5:L$1743)="","",_xlfn.XLOOKUP($D202&amp;$F202,開講日程一覧!$P$5:$P$1743,開講日程一覧!L$5:L$1743)))</f>
        <v/>
      </c>
      <c r="L202" s="7" t="str">
        <f>IF($B202="","",IF(_xlfn.XLOOKUP($D202&amp;$F202,開講日程一覧!$P$5:$P$1743,開講日程一覧!M$5:M$1743)="","",_xlfn.XLOOKUP($D202&amp;$F202,開講日程一覧!$P$5:$P$1743,開講日程一覧!M$5:M$1743)))</f>
        <v/>
      </c>
    </row>
    <row r="203" spans="7:12" x14ac:dyDescent="0.85">
      <c r="G203" s="52" t="str">
        <f>IF($B203="","",IF(_xlfn.XLOOKUP($D203&amp;$F203,開講日程一覧!$P$5:$P$1743,開講日程一覧!H$5:H$1743)="","",_xlfn.XLOOKUP($D203&amp;$F203,開講日程一覧!$P$5:$P$1743,開講日程一覧!H$5:H$1743)))</f>
        <v/>
      </c>
      <c r="H203" s="6" t="str">
        <f>IF($B203="","",IF(_xlfn.XLOOKUP($D203&amp;$F203,開講日程一覧!$P$5:$P$1743,開講日程一覧!I$5:I$1743)="","",_xlfn.XLOOKUP($D203&amp;$F203,開講日程一覧!$P$5:$P$1743,開講日程一覧!I$5:I$1743)))</f>
        <v/>
      </c>
      <c r="I203" s="3" t="str">
        <f>IF($B203="","",IF(_xlfn.XLOOKUP($D203&amp;$F203,開講日程一覧!$P$5:$P$1743,開講日程一覧!J$5:J$1743)="","",_xlfn.XLOOKUP($D203&amp;$F203,開講日程一覧!$P$5:$P$1743,開講日程一覧!J$5:J$1743)))</f>
        <v/>
      </c>
      <c r="J203" s="6" t="str">
        <f>IF($B203="","",IF(_xlfn.XLOOKUP($D203&amp;$F203,開講日程一覧!$P$5:$P$1743,開講日程一覧!K$5:K$1743)="","",_xlfn.XLOOKUP($D203&amp;$F203,開講日程一覧!$P$5:$P$1743,開講日程一覧!K$5:K$1743)))</f>
        <v/>
      </c>
      <c r="K203" s="7" t="str">
        <f>IF($B203="","",IF(_xlfn.XLOOKUP($D203&amp;$F203,開講日程一覧!$P$5:$P$1743,開講日程一覧!L$5:L$1743)="","",_xlfn.XLOOKUP($D203&amp;$F203,開講日程一覧!$P$5:$P$1743,開講日程一覧!L$5:L$1743)))</f>
        <v/>
      </c>
      <c r="L203" s="7" t="str">
        <f>IF($B203="","",IF(_xlfn.XLOOKUP($D203&amp;$F203,開講日程一覧!$P$5:$P$1743,開講日程一覧!M$5:M$1743)="","",_xlfn.XLOOKUP($D203&amp;$F203,開講日程一覧!$P$5:$P$1743,開講日程一覧!M$5:M$1743)))</f>
        <v/>
      </c>
    </row>
    <row r="204" spans="7:12" x14ac:dyDescent="0.85">
      <c r="G204" s="52" t="str">
        <f>IF($B204="","",IF(_xlfn.XLOOKUP($D204&amp;$F204,開講日程一覧!$P$5:$P$1743,開講日程一覧!H$5:H$1743)="","",_xlfn.XLOOKUP($D204&amp;$F204,開講日程一覧!$P$5:$P$1743,開講日程一覧!H$5:H$1743)))</f>
        <v/>
      </c>
      <c r="H204" s="6" t="str">
        <f>IF($B204="","",IF(_xlfn.XLOOKUP($D204&amp;$F204,開講日程一覧!$P$5:$P$1743,開講日程一覧!I$5:I$1743)="","",_xlfn.XLOOKUP($D204&amp;$F204,開講日程一覧!$P$5:$P$1743,開講日程一覧!I$5:I$1743)))</f>
        <v/>
      </c>
      <c r="I204" s="3" t="str">
        <f>IF($B204="","",IF(_xlfn.XLOOKUP($D204&amp;$F204,開講日程一覧!$P$5:$P$1743,開講日程一覧!J$5:J$1743)="","",_xlfn.XLOOKUP($D204&amp;$F204,開講日程一覧!$P$5:$P$1743,開講日程一覧!J$5:J$1743)))</f>
        <v/>
      </c>
      <c r="J204" s="6" t="str">
        <f>IF($B204="","",IF(_xlfn.XLOOKUP($D204&amp;$F204,開講日程一覧!$P$5:$P$1743,開講日程一覧!K$5:K$1743)="","",_xlfn.XLOOKUP($D204&amp;$F204,開講日程一覧!$P$5:$P$1743,開講日程一覧!K$5:K$1743)))</f>
        <v/>
      </c>
      <c r="K204" s="7" t="str">
        <f>IF($B204="","",IF(_xlfn.XLOOKUP($D204&amp;$F204,開講日程一覧!$P$5:$P$1743,開講日程一覧!L$5:L$1743)="","",_xlfn.XLOOKUP($D204&amp;$F204,開講日程一覧!$P$5:$P$1743,開講日程一覧!L$5:L$1743)))</f>
        <v/>
      </c>
      <c r="L204" s="7" t="str">
        <f>IF($B204="","",IF(_xlfn.XLOOKUP($D204&amp;$F204,開講日程一覧!$P$5:$P$1743,開講日程一覧!M$5:M$1743)="","",_xlfn.XLOOKUP($D204&amp;$F204,開講日程一覧!$P$5:$P$1743,開講日程一覧!M$5:M$1743)))</f>
        <v/>
      </c>
    </row>
    <row r="205" spans="7:12" x14ac:dyDescent="0.85">
      <c r="G205" s="52" t="str">
        <f>IF($B205="","",IF(_xlfn.XLOOKUP($D205&amp;$F205,開講日程一覧!$P$5:$P$1743,開講日程一覧!H$5:H$1743)="","",_xlfn.XLOOKUP($D205&amp;$F205,開講日程一覧!$P$5:$P$1743,開講日程一覧!H$5:H$1743)))</f>
        <v/>
      </c>
      <c r="H205" s="6" t="str">
        <f>IF($B205="","",IF(_xlfn.XLOOKUP($D205&amp;$F205,開講日程一覧!$P$5:$P$1743,開講日程一覧!I$5:I$1743)="","",_xlfn.XLOOKUP($D205&amp;$F205,開講日程一覧!$P$5:$P$1743,開講日程一覧!I$5:I$1743)))</f>
        <v/>
      </c>
      <c r="I205" s="3" t="str">
        <f>IF($B205="","",IF(_xlfn.XLOOKUP($D205&amp;$F205,開講日程一覧!$P$5:$P$1743,開講日程一覧!J$5:J$1743)="","",_xlfn.XLOOKUP($D205&amp;$F205,開講日程一覧!$P$5:$P$1743,開講日程一覧!J$5:J$1743)))</f>
        <v/>
      </c>
      <c r="J205" s="6" t="str">
        <f>IF($B205="","",IF(_xlfn.XLOOKUP($D205&amp;$F205,開講日程一覧!$P$5:$P$1743,開講日程一覧!K$5:K$1743)="","",_xlfn.XLOOKUP($D205&amp;$F205,開講日程一覧!$P$5:$P$1743,開講日程一覧!K$5:K$1743)))</f>
        <v/>
      </c>
      <c r="K205" s="7" t="str">
        <f>IF($B205="","",IF(_xlfn.XLOOKUP($D205&amp;$F205,開講日程一覧!$P$5:$P$1743,開講日程一覧!L$5:L$1743)="","",_xlfn.XLOOKUP($D205&amp;$F205,開講日程一覧!$P$5:$P$1743,開講日程一覧!L$5:L$1743)))</f>
        <v/>
      </c>
      <c r="L205" s="7" t="str">
        <f>IF($B205="","",IF(_xlfn.XLOOKUP($D205&amp;$F205,開講日程一覧!$P$5:$P$1743,開講日程一覧!M$5:M$1743)="","",_xlfn.XLOOKUP($D205&amp;$F205,開講日程一覧!$P$5:$P$1743,開講日程一覧!M$5:M$1743)))</f>
        <v/>
      </c>
    </row>
    <row r="206" spans="7:12" x14ac:dyDescent="0.85">
      <c r="G206" s="52" t="str">
        <f>IF($B206="","",IF(_xlfn.XLOOKUP($D206&amp;$F206,開講日程一覧!$P$5:$P$1743,開講日程一覧!H$5:H$1743)="","",_xlfn.XLOOKUP($D206&amp;$F206,開講日程一覧!$P$5:$P$1743,開講日程一覧!H$5:H$1743)))</f>
        <v/>
      </c>
      <c r="H206" s="6" t="str">
        <f>IF($B206="","",IF(_xlfn.XLOOKUP($D206&amp;$F206,開講日程一覧!$P$5:$P$1743,開講日程一覧!I$5:I$1743)="","",_xlfn.XLOOKUP($D206&amp;$F206,開講日程一覧!$P$5:$P$1743,開講日程一覧!I$5:I$1743)))</f>
        <v/>
      </c>
      <c r="I206" s="3" t="str">
        <f>IF($B206="","",IF(_xlfn.XLOOKUP($D206&amp;$F206,開講日程一覧!$P$5:$P$1743,開講日程一覧!J$5:J$1743)="","",_xlfn.XLOOKUP($D206&amp;$F206,開講日程一覧!$P$5:$P$1743,開講日程一覧!J$5:J$1743)))</f>
        <v/>
      </c>
      <c r="J206" s="6" t="str">
        <f>IF($B206="","",IF(_xlfn.XLOOKUP($D206&amp;$F206,開講日程一覧!$P$5:$P$1743,開講日程一覧!K$5:K$1743)="","",_xlfn.XLOOKUP($D206&amp;$F206,開講日程一覧!$P$5:$P$1743,開講日程一覧!K$5:K$1743)))</f>
        <v/>
      </c>
      <c r="K206" s="7" t="str">
        <f>IF($B206="","",IF(_xlfn.XLOOKUP($D206&amp;$F206,開講日程一覧!$P$5:$P$1743,開講日程一覧!L$5:L$1743)="","",_xlfn.XLOOKUP($D206&amp;$F206,開講日程一覧!$P$5:$P$1743,開講日程一覧!L$5:L$1743)))</f>
        <v/>
      </c>
      <c r="L206" s="7" t="str">
        <f>IF($B206="","",IF(_xlfn.XLOOKUP($D206&amp;$F206,開講日程一覧!$P$5:$P$1743,開講日程一覧!M$5:M$1743)="","",_xlfn.XLOOKUP($D206&amp;$F206,開講日程一覧!$P$5:$P$1743,開講日程一覧!M$5:M$1743)))</f>
        <v/>
      </c>
    </row>
    <row r="207" spans="7:12" x14ac:dyDescent="0.85">
      <c r="G207" s="52" t="str">
        <f>IF($B207="","",IF(_xlfn.XLOOKUP($D207&amp;$F207,開講日程一覧!$P$5:$P$1743,開講日程一覧!H$5:H$1743)="","",_xlfn.XLOOKUP($D207&amp;$F207,開講日程一覧!$P$5:$P$1743,開講日程一覧!H$5:H$1743)))</f>
        <v/>
      </c>
      <c r="H207" s="6" t="str">
        <f>IF($B207="","",IF(_xlfn.XLOOKUP($D207&amp;$F207,開講日程一覧!$P$5:$P$1743,開講日程一覧!I$5:I$1743)="","",_xlfn.XLOOKUP($D207&amp;$F207,開講日程一覧!$P$5:$P$1743,開講日程一覧!I$5:I$1743)))</f>
        <v/>
      </c>
      <c r="I207" s="3" t="str">
        <f>IF($B207="","",IF(_xlfn.XLOOKUP($D207&amp;$F207,開講日程一覧!$P$5:$P$1743,開講日程一覧!J$5:J$1743)="","",_xlfn.XLOOKUP($D207&amp;$F207,開講日程一覧!$P$5:$P$1743,開講日程一覧!J$5:J$1743)))</f>
        <v/>
      </c>
      <c r="J207" s="6" t="str">
        <f>IF($B207="","",IF(_xlfn.XLOOKUP($D207&amp;$F207,開講日程一覧!$P$5:$P$1743,開講日程一覧!K$5:K$1743)="","",_xlfn.XLOOKUP($D207&amp;$F207,開講日程一覧!$P$5:$P$1743,開講日程一覧!K$5:K$1743)))</f>
        <v/>
      </c>
      <c r="K207" s="7" t="str">
        <f>IF($B207="","",IF(_xlfn.XLOOKUP($D207&amp;$F207,開講日程一覧!$P$5:$P$1743,開講日程一覧!L$5:L$1743)="","",_xlfn.XLOOKUP($D207&amp;$F207,開講日程一覧!$P$5:$P$1743,開講日程一覧!L$5:L$1743)))</f>
        <v/>
      </c>
      <c r="L207" s="7" t="str">
        <f>IF($B207="","",IF(_xlfn.XLOOKUP($D207&amp;$F207,開講日程一覧!$P$5:$P$1743,開講日程一覧!M$5:M$1743)="","",_xlfn.XLOOKUP($D207&amp;$F207,開講日程一覧!$P$5:$P$1743,開講日程一覧!M$5:M$1743)))</f>
        <v/>
      </c>
    </row>
    <row r="208" spans="7:12" x14ac:dyDescent="0.85">
      <c r="G208" s="52" t="str">
        <f>IF($B208="","",IF(_xlfn.XLOOKUP($D208&amp;$F208,開講日程一覧!$P$5:$P$1743,開講日程一覧!H$5:H$1743)="","",_xlfn.XLOOKUP($D208&amp;$F208,開講日程一覧!$P$5:$P$1743,開講日程一覧!H$5:H$1743)))</f>
        <v/>
      </c>
      <c r="H208" s="6" t="str">
        <f>IF($B208="","",IF(_xlfn.XLOOKUP($D208&amp;$F208,開講日程一覧!$P$5:$P$1743,開講日程一覧!I$5:I$1743)="","",_xlfn.XLOOKUP($D208&amp;$F208,開講日程一覧!$P$5:$P$1743,開講日程一覧!I$5:I$1743)))</f>
        <v/>
      </c>
      <c r="I208" s="3" t="str">
        <f>IF($B208="","",IF(_xlfn.XLOOKUP($D208&amp;$F208,開講日程一覧!$P$5:$P$1743,開講日程一覧!J$5:J$1743)="","",_xlfn.XLOOKUP($D208&amp;$F208,開講日程一覧!$P$5:$P$1743,開講日程一覧!J$5:J$1743)))</f>
        <v/>
      </c>
      <c r="J208" s="6" t="str">
        <f>IF($B208="","",IF(_xlfn.XLOOKUP($D208&amp;$F208,開講日程一覧!$P$5:$P$1743,開講日程一覧!K$5:K$1743)="","",_xlfn.XLOOKUP($D208&amp;$F208,開講日程一覧!$P$5:$P$1743,開講日程一覧!K$5:K$1743)))</f>
        <v/>
      </c>
      <c r="K208" s="7" t="str">
        <f>IF($B208="","",IF(_xlfn.XLOOKUP($D208&amp;$F208,開講日程一覧!$P$5:$P$1743,開講日程一覧!L$5:L$1743)="","",_xlfn.XLOOKUP($D208&amp;$F208,開講日程一覧!$P$5:$P$1743,開講日程一覧!L$5:L$1743)))</f>
        <v/>
      </c>
      <c r="L208" s="7" t="str">
        <f>IF($B208="","",IF(_xlfn.XLOOKUP($D208&amp;$F208,開講日程一覧!$P$5:$P$1743,開講日程一覧!M$5:M$1743)="","",_xlfn.XLOOKUP($D208&amp;$F208,開講日程一覧!$P$5:$P$1743,開講日程一覧!M$5:M$1743)))</f>
        <v/>
      </c>
    </row>
    <row r="209" spans="7:12" x14ac:dyDescent="0.85">
      <c r="G209" s="52" t="str">
        <f>IF($B209="","",IF(_xlfn.XLOOKUP($D209&amp;$F209,開講日程一覧!$P$5:$P$1743,開講日程一覧!H$5:H$1743)="","",_xlfn.XLOOKUP($D209&amp;$F209,開講日程一覧!$P$5:$P$1743,開講日程一覧!H$5:H$1743)))</f>
        <v/>
      </c>
      <c r="H209" s="6" t="str">
        <f>IF($B209="","",IF(_xlfn.XLOOKUP($D209&amp;$F209,開講日程一覧!$P$5:$P$1743,開講日程一覧!I$5:I$1743)="","",_xlfn.XLOOKUP($D209&amp;$F209,開講日程一覧!$P$5:$P$1743,開講日程一覧!I$5:I$1743)))</f>
        <v/>
      </c>
      <c r="I209" s="3" t="str">
        <f>IF($B209="","",IF(_xlfn.XLOOKUP($D209&amp;$F209,開講日程一覧!$P$5:$P$1743,開講日程一覧!J$5:J$1743)="","",_xlfn.XLOOKUP($D209&amp;$F209,開講日程一覧!$P$5:$P$1743,開講日程一覧!J$5:J$1743)))</f>
        <v/>
      </c>
      <c r="J209" s="6" t="str">
        <f>IF($B209="","",IF(_xlfn.XLOOKUP($D209&amp;$F209,開講日程一覧!$P$5:$P$1743,開講日程一覧!K$5:K$1743)="","",_xlfn.XLOOKUP($D209&amp;$F209,開講日程一覧!$P$5:$P$1743,開講日程一覧!K$5:K$1743)))</f>
        <v/>
      </c>
      <c r="K209" s="7" t="str">
        <f>IF($B209="","",IF(_xlfn.XLOOKUP($D209&amp;$F209,開講日程一覧!$P$5:$P$1743,開講日程一覧!L$5:L$1743)="","",_xlfn.XLOOKUP($D209&amp;$F209,開講日程一覧!$P$5:$P$1743,開講日程一覧!L$5:L$1743)))</f>
        <v/>
      </c>
      <c r="L209" s="7" t="str">
        <f>IF($B209="","",IF(_xlfn.XLOOKUP($D209&amp;$F209,開講日程一覧!$P$5:$P$1743,開講日程一覧!M$5:M$1743)="","",_xlfn.XLOOKUP($D209&amp;$F209,開講日程一覧!$P$5:$P$1743,開講日程一覧!M$5:M$1743)))</f>
        <v/>
      </c>
    </row>
    <row r="210" spans="7:12" x14ac:dyDescent="0.85">
      <c r="G210" s="52" t="str">
        <f>IF($B210="","",IF(_xlfn.XLOOKUP($D210&amp;$F210,開講日程一覧!$P$5:$P$1743,開講日程一覧!H$5:H$1743)="","",_xlfn.XLOOKUP($D210&amp;$F210,開講日程一覧!$P$5:$P$1743,開講日程一覧!H$5:H$1743)))</f>
        <v/>
      </c>
      <c r="H210" s="6" t="str">
        <f>IF($B210="","",IF(_xlfn.XLOOKUP($D210&amp;$F210,開講日程一覧!$P$5:$P$1743,開講日程一覧!I$5:I$1743)="","",_xlfn.XLOOKUP($D210&amp;$F210,開講日程一覧!$P$5:$P$1743,開講日程一覧!I$5:I$1743)))</f>
        <v/>
      </c>
      <c r="I210" s="3" t="str">
        <f>IF($B210="","",IF(_xlfn.XLOOKUP($D210&amp;$F210,開講日程一覧!$P$5:$P$1743,開講日程一覧!J$5:J$1743)="","",_xlfn.XLOOKUP($D210&amp;$F210,開講日程一覧!$P$5:$P$1743,開講日程一覧!J$5:J$1743)))</f>
        <v/>
      </c>
      <c r="J210" s="6" t="str">
        <f>IF($B210="","",IF(_xlfn.XLOOKUP($D210&amp;$F210,開講日程一覧!$P$5:$P$1743,開講日程一覧!K$5:K$1743)="","",_xlfn.XLOOKUP($D210&amp;$F210,開講日程一覧!$P$5:$P$1743,開講日程一覧!K$5:K$1743)))</f>
        <v/>
      </c>
      <c r="K210" s="7" t="str">
        <f>IF($B210="","",IF(_xlfn.XLOOKUP($D210&amp;$F210,開講日程一覧!$P$5:$P$1743,開講日程一覧!L$5:L$1743)="","",_xlfn.XLOOKUP($D210&amp;$F210,開講日程一覧!$P$5:$P$1743,開講日程一覧!L$5:L$1743)))</f>
        <v/>
      </c>
      <c r="L210" s="7" t="str">
        <f>IF($B210="","",IF(_xlfn.XLOOKUP($D210&amp;$F210,開講日程一覧!$P$5:$P$1743,開講日程一覧!M$5:M$1743)="","",_xlfn.XLOOKUP($D210&amp;$F210,開講日程一覧!$P$5:$P$1743,開講日程一覧!M$5:M$1743)))</f>
        <v/>
      </c>
    </row>
    <row r="211" spans="7:12" x14ac:dyDescent="0.85">
      <c r="G211" s="52" t="str">
        <f>IF($B211="","",IF(_xlfn.XLOOKUP($D211&amp;$F211,開講日程一覧!$P$5:$P$1743,開講日程一覧!H$5:H$1743)="","",_xlfn.XLOOKUP($D211&amp;$F211,開講日程一覧!$P$5:$P$1743,開講日程一覧!H$5:H$1743)))</f>
        <v/>
      </c>
      <c r="H211" s="6" t="str">
        <f>IF($B211="","",IF(_xlfn.XLOOKUP($D211&amp;$F211,開講日程一覧!$P$5:$P$1743,開講日程一覧!I$5:I$1743)="","",_xlfn.XLOOKUP($D211&amp;$F211,開講日程一覧!$P$5:$P$1743,開講日程一覧!I$5:I$1743)))</f>
        <v/>
      </c>
      <c r="I211" s="3" t="str">
        <f>IF($B211="","",IF(_xlfn.XLOOKUP($D211&amp;$F211,開講日程一覧!$P$5:$P$1743,開講日程一覧!J$5:J$1743)="","",_xlfn.XLOOKUP($D211&amp;$F211,開講日程一覧!$P$5:$P$1743,開講日程一覧!J$5:J$1743)))</f>
        <v/>
      </c>
      <c r="J211" s="6" t="str">
        <f>IF($B211="","",IF(_xlfn.XLOOKUP($D211&amp;$F211,開講日程一覧!$P$5:$P$1743,開講日程一覧!K$5:K$1743)="","",_xlfn.XLOOKUP($D211&amp;$F211,開講日程一覧!$P$5:$P$1743,開講日程一覧!K$5:K$1743)))</f>
        <v/>
      </c>
      <c r="K211" s="7" t="str">
        <f>IF($B211="","",IF(_xlfn.XLOOKUP($D211&amp;$F211,開講日程一覧!$P$5:$P$1743,開講日程一覧!L$5:L$1743)="","",_xlfn.XLOOKUP($D211&amp;$F211,開講日程一覧!$P$5:$P$1743,開講日程一覧!L$5:L$1743)))</f>
        <v/>
      </c>
      <c r="L211" s="7" t="str">
        <f>IF($B211="","",IF(_xlfn.XLOOKUP($D211&amp;$F211,開講日程一覧!$P$5:$P$1743,開講日程一覧!M$5:M$1743)="","",_xlfn.XLOOKUP($D211&amp;$F211,開講日程一覧!$P$5:$P$1743,開講日程一覧!M$5:M$1743)))</f>
        <v/>
      </c>
    </row>
    <row r="212" spans="7:12" x14ac:dyDescent="0.85">
      <c r="G212" s="52" t="str">
        <f>IF($B212="","",IF(_xlfn.XLOOKUP($D212&amp;$F212,開講日程一覧!$P$5:$P$1743,開講日程一覧!H$5:H$1743)="","",_xlfn.XLOOKUP($D212&amp;$F212,開講日程一覧!$P$5:$P$1743,開講日程一覧!H$5:H$1743)))</f>
        <v/>
      </c>
      <c r="H212" s="6" t="str">
        <f>IF($B212="","",IF(_xlfn.XLOOKUP($D212&amp;$F212,開講日程一覧!$P$5:$P$1743,開講日程一覧!I$5:I$1743)="","",_xlfn.XLOOKUP($D212&amp;$F212,開講日程一覧!$P$5:$P$1743,開講日程一覧!I$5:I$1743)))</f>
        <v/>
      </c>
      <c r="I212" s="3" t="str">
        <f>IF($B212="","",IF(_xlfn.XLOOKUP($D212&amp;$F212,開講日程一覧!$P$5:$P$1743,開講日程一覧!J$5:J$1743)="","",_xlfn.XLOOKUP($D212&amp;$F212,開講日程一覧!$P$5:$P$1743,開講日程一覧!J$5:J$1743)))</f>
        <v/>
      </c>
      <c r="J212" s="6" t="str">
        <f>IF($B212="","",IF(_xlfn.XLOOKUP($D212&amp;$F212,開講日程一覧!$P$5:$P$1743,開講日程一覧!K$5:K$1743)="","",_xlfn.XLOOKUP($D212&amp;$F212,開講日程一覧!$P$5:$P$1743,開講日程一覧!K$5:K$1743)))</f>
        <v/>
      </c>
      <c r="K212" s="7" t="str">
        <f>IF($B212="","",IF(_xlfn.XLOOKUP($D212&amp;$F212,開講日程一覧!$P$5:$P$1743,開講日程一覧!L$5:L$1743)="","",_xlfn.XLOOKUP($D212&amp;$F212,開講日程一覧!$P$5:$P$1743,開講日程一覧!L$5:L$1743)))</f>
        <v/>
      </c>
      <c r="L212" s="7" t="str">
        <f>IF($B212="","",IF(_xlfn.XLOOKUP($D212&amp;$F212,開講日程一覧!$P$5:$P$1743,開講日程一覧!M$5:M$1743)="","",_xlfn.XLOOKUP($D212&amp;$F212,開講日程一覧!$P$5:$P$1743,開講日程一覧!M$5:M$1743)))</f>
        <v/>
      </c>
    </row>
    <row r="213" spans="7:12" x14ac:dyDescent="0.85">
      <c r="G213" s="52" t="str">
        <f>IF($B213="","",IF(_xlfn.XLOOKUP($D213&amp;$F213,開講日程一覧!$P$5:$P$1743,開講日程一覧!H$5:H$1743)="","",_xlfn.XLOOKUP($D213&amp;$F213,開講日程一覧!$P$5:$P$1743,開講日程一覧!H$5:H$1743)))</f>
        <v/>
      </c>
      <c r="H213" s="6" t="str">
        <f>IF($B213="","",IF(_xlfn.XLOOKUP($D213&amp;$F213,開講日程一覧!$P$5:$P$1743,開講日程一覧!I$5:I$1743)="","",_xlfn.XLOOKUP($D213&amp;$F213,開講日程一覧!$P$5:$P$1743,開講日程一覧!I$5:I$1743)))</f>
        <v/>
      </c>
      <c r="I213" s="3" t="str">
        <f>IF($B213="","",IF(_xlfn.XLOOKUP($D213&amp;$F213,開講日程一覧!$P$5:$P$1743,開講日程一覧!J$5:J$1743)="","",_xlfn.XLOOKUP($D213&amp;$F213,開講日程一覧!$P$5:$P$1743,開講日程一覧!J$5:J$1743)))</f>
        <v/>
      </c>
      <c r="J213" s="6" t="str">
        <f>IF($B213="","",IF(_xlfn.XLOOKUP($D213&amp;$F213,開講日程一覧!$P$5:$P$1743,開講日程一覧!K$5:K$1743)="","",_xlfn.XLOOKUP($D213&amp;$F213,開講日程一覧!$P$5:$P$1743,開講日程一覧!K$5:K$1743)))</f>
        <v/>
      </c>
      <c r="K213" s="7" t="str">
        <f>IF($B213="","",IF(_xlfn.XLOOKUP($D213&amp;$F213,開講日程一覧!$P$5:$P$1743,開講日程一覧!L$5:L$1743)="","",_xlfn.XLOOKUP($D213&amp;$F213,開講日程一覧!$P$5:$P$1743,開講日程一覧!L$5:L$1743)))</f>
        <v/>
      </c>
      <c r="L213" s="7" t="str">
        <f>IF($B213="","",IF(_xlfn.XLOOKUP($D213&amp;$F213,開講日程一覧!$P$5:$P$1743,開講日程一覧!M$5:M$1743)="","",_xlfn.XLOOKUP($D213&amp;$F213,開講日程一覧!$P$5:$P$1743,開講日程一覧!M$5:M$1743)))</f>
        <v/>
      </c>
    </row>
    <row r="214" spans="7:12" x14ac:dyDescent="0.85">
      <c r="G214" s="52" t="str">
        <f>IF($B214="","",IF(_xlfn.XLOOKUP($D214&amp;$F214,開講日程一覧!$P$5:$P$1743,開講日程一覧!H$5:H$1743)="","",_xlfn.XLOOKUP($D214&amp;$F214,開講日程一覧!$P$5:$P$1743,開講日程一覧!H$5:H$1743)))</f>
        <v/>
      </c>
      <c r="H214" s="6" t="str">
        <f>IF($B214="","",IF(_xlfn.XLOOKUP($D214&amp;$F214,開講日程一覧!$P$5:$P$1743,開講日程一覧!I$5:I$1743)="","",_xlfn.XLOOKUP($D214&amp;$F214,開講日程一覧!$P$5:$P$1743,開講日程一覧!I$5:I$1743)))</f>
        <v/>
      </c>
      <c r="I214" s="3" t="str">
        <f>IF($B214="","",IF(_xlfn.XLOOKUP($D214&amp;$F214,開講日程一覧!$P$5:$P$1743,開講日程一覧!J$5:J$1743)="","",_xlfn.XLOOKUP($D214&amp;$F214,開講日程一覧!$P$5:$P$1743,開講日程一覧!J$5:J$1743)))</f>
        <v/>
      </c>
      <c r="J214" s="6" t="str">
        <f>IF($B214="","",IF(_xlfn.XLOOKUP($D214&amp;$F214,開講日程一覧!$P$5:$P$1743,開講日程一覧!K$5:K$1743)="","",_xlfn.XLOOKUP($D214&amp;$F214,開講日程一覧!$P$5:$P$1743,開講日程一覧!K$5:K$1743)))</f>
        <v/>
      </c>
      <c r="K214" s="7" t="str">
        <f>IF($B214="","",IF(_xlfn.XLOOKUP($D214&amp;$F214,開講日程一覧!$P$5:$P$1743,開講日程一覧!L$5:L$1743)="","",_xlfn.XLOOKUP($D214&amp;$F214,開講日程一覧!$P$5:$P$1743,開講日程一覧!L$5:L$1743)))</f>
        <v/>
      </c>
      <c r="L214" s="7" t="str">
        <f>IF($B214="","",IF(_xlfn.XLOOKUP($D214&amp;$F214,開講日程一覧!$P$5:$P$1743,開講日程一覧!M$5:M$1743)="","",_xlfn.XLOOKUP($D214&amp;$F214,開講日程一覧!$P$5:$P$1743,開講日程一覧!M$5:M$1743)))</f>
        <v/>
      </c>
    </row>
    <row r="215" spans="7:12" x14ac:dyDescent="0.85">
      <c r="G215" s="52" t="str">
        <f>IF($B215="","",IF(_xlfn.XLOOKUP($D215&amp;$F215,開講日程一覧!$P$5:$P$1743,開講日程一覧!H$5:H$1743)="","",_xlfn.XLOOKUP($D215&amp;$F215,開講日程一覧!$P$5:$P$1743,開講日程一覧!H$5:H$1743)))</f>
        <v/>
      </c>
      <c r="H215" s="6" t="str">
        <f>IF($B215="","",IF(_xlfn.XLOOKUP($D215&amp;$F215,開講日程一覧!$P$5:$P$1743,開講日程一覧!I$5:I$1743)="","",_xlfn.XLOOKUP($D215&amp;$F215,開講日程一覧!$P$5:$P$1743,開講日程一覧!I$5:I$1743)))</f>
        <v/>
      </c>
      <c r="I215" s="3" t="str">
        <f>IF($B215="","",IF(_xlfn.XLOOKUP($D215&amp;$F215,開講日程一覧!$P$5:$P$1743,開講日程一覧!J$5:J$1743)="","",_xlfn.XLOOKUP($D215&amp;$F215,開講日程一覧!$P$5:$P$1743,開講日程一覧!J$5:J$1743)))</f>
        <v/>
      </c>
      <c r="J215" s="6" t="str">
        <f>IF($B215="","",IF(_xlfn.XLOOKUP($D215&amp;$F215,開講日程一覧!$P$5:$P$1743,開講日程一覧!K$5:K$1743)="","",_xlfn.XLOOKUP($D215&amp;$F215,開講日程一覧!$P$5:$P$1743,開講日程一覧!K$5:K$1743)))</f>
        <v/>
      </c>
      <c r="K215" s="7" t="str">
        <f>IF($B215="","",IF(_xlfn.XLOOKUP($D215&amp;$F215,開講日程一覧!$P$5:$P$1743,開講日程一覧!L$5:L$1743)="","",_xlfn.XLOOKUP($D215&amp;$F215,開講日程一覧!$P$5:$P$1743,開講日程一覧!L$5:L$1743)))</f>
        <v/>
      </c>
      <c r="L215" s="7" t="str">
        <f>IF($B215="","",IF(_xlfn.XLOOKUP($D215&amp;$F215,開講日程一覧!$P$5:$P$1743,開講日程一覧!M$5:M$1743)="","",_xlfn.XLOOKUP($D215&amp;$F215,開講日程一覧!$P$5:$P$1743,開講日程一覧!M$5:M$1743)))</f>
        <v/>
      </c>
    </row>
    <row r="216" spans="7:12" x14ac:dyDescent="0.85">
      <c r="G216" s="52" t="str">
        <f>IF($B216="","",IF(_xlfn.XLOOKUP($D216&amp;$F216,開講日程一覧!$P$5:$P$1743,開講日程一覧!H$5:H$1743)="","",_xlfn.XLOOKUP($D216&amp;$F216,開講日程一覧!$P$5:$P$1743,開講日程一覧!H$5:H$1743)))</f>
        <v/>
      </c>
      <c r="H216" s="6" t="str">
        <f>IF($B216="","",IF(_xlfn.XLOOKUP($D216&amp;$F216,開講日程一覧!$P$5:$P$1743,開講日程一覧!I$5:I$1743)="","",_xlfn.XLOOKUP($D216&amp;$F216,開講日程一覧!$P$5:$P$1743,開講日程一覧!I$5:I$1743)))</f>
        <v/>
      </c>
      <c r="I216" s="3" t="str">
        <f>IF($B216="","",IF(_xlfn.XLOOKUP($D216&amp;$F216,開講日程一覧!$P$5:$P$1743,開講日程一覧!J$5:J$1743)="","",_xlfn.XLOOKUP($D216&amp;$F216,開講日程一覧!$P$5:$P$1743,開講日程一覧!J$5:J$1743)))</f>
        <v/>
      </c>
      <c r="J216" s="6" t="str">
        <f>IF($B216="","",IF(_xlfn.XLOOKUP($D216&amp;$F216,開講日程一覧!$P$5:$P$1743,開講日程一覧!K$5:K$1743)="","",_xlfn.XLOOKUP($D216&amp;$F216,開講日程一覧!$P$5:$P$1743,開講日程一覧!K$5:K$1743)))</f>
        <v/>
      </c>
      <c r="K216" s="7" t="str">
        <f>IF($B216="","",IF(_xlfn.XLOOKUP($D216&amp;$F216,開講日程一覧!$P$5:$P$1743,開講日程一覧!L$5:L$1743)="","",_xlfn.XLOOKUP($D216&amp;$F216,開講日程一覧!$P$5:$P$1743,開講日程一覧!L$5:L$1743)))</f>
        <v/>
      </c>
      <c r="L216" s="7" t="str">
        <f>IF($B216="","",IF(_xlfn.XLOOKUP($D216&amp;$F216,開講日程一覧!$P$5:$P$1743,開講日程一覧!M$5:M$1743)="","",_xlfn.XLOOKUP($D216&amp;$F216,開講日程一覧!$P$5:$P$1743,開講日程一覧!M$5:M$1743)))</f>
        <v/>
      </c>
    </row>
    <row r="217" spans="7:12" x14ac:dyDescent="0.85">
      <c r="G217" s="52" t="str">
        <f>IF($B217="","",IF(_xlfn.XLOOKUP($D217&amp;$F217,開講日程一覧!$P$5:$P$1743,開講日程一覧!H$5:H$1743)="","",_xlfn.XLOOKUP($D217&amp;$F217,開講日程一覧!$P$5:$P$1743,開講日程一覧!H$5:H$1743)))</f>
        <v/>
      </c>
      <c r="H217" s="6" t="str">
        <f>IF($B217="","",IF(_xlfn.XLOOKUP($D217&amp;$F217,開講日程一覧!$P$5:$P$1743,開講日程一覧!I$5:I$1743)="","",_xlfn.XLOOKUP($D217&amp;$F217,開講日程一覧!$P$5:$P$1743,開講日程一覧!I$5:I$1743)))</f>
        <v/>
      </c>
      <c r="I217" s="3" t="str">
        <f>IF($B217="","",IF(_xlfn.XLOOKUP($D217&amp;$F217,開講日程一覧!$P$5:$P$1743,開講日程一覧!J$5:J$1743)="","",_xlfn.XLOOKUP($D217&amp;$F217,開講日程一覧!$P$5:$P$1743,開講日程一覧!J$5:J$1743)))</f>
        <v/>
      </c>
      <c r="J217" s="6" t="str">
        <f>IF($B217="","",IF(_xlfn.XLOOKUP($D217&amp;$F217,開講日程一覧!$P$5:$P$1743,開講日程一覧!K$5:K$1743)="","",_xlfn.XLOOKUP($D217&amp;$F217,開講日程一覧!$P$5:$P$1743,開講日程一覧!K$5:K$1743)))</f>
        <v/>
      </c>
      <c r="K217" s="7" t="str">
        <f>IF($B217="","",IF(_xlfn.XLOOKUP($D217&amp;$F217,開講日程一覧!$P$5:$P$1743,開講日程一覧!L$5:L$1743)="","",_xlfn.XLOOKUP($D217&amp;$F217,開講日程一覧!$P$5:$P$1743,開講日程一覧!L$5:L$1743)))</f>
        <v/>
      </c>
      <c r="L217" s="7" t="str">
        <f>IF($B217="","",IF(_xlfn.XLOOKUP($D217&amp;$F217,開講日程一覧!$P$5:$P$1743,開講日程一覧!M$5:M$1743)="","",_xlfn.XLOOKUP($D217&amp;$F217,開講日程一覧!$P$5:$P$1743,開講日程一覧!M$5:M$1743)))</f>
        <v/>
      </c>
    </row>
    <row r="218" spans="7:12" x14ac:dyDescent="0.85">
      <c r="G218" s="52" t="str">
        <f>IF($B218="","",IF(_xlfn.XLOOKUP($D218&amp;$F218,開講日程一覧!$P$5:$P$1743,開講日程一覧!H$5:H$1743)="","",_xlfn.XLOOKUP($D218&amp;$F218,開講日程一覧!$P$5:$P$1743,開講日程一覧!H$5:H$1743)))</f>
        <v/>
      </c>
      <c r="H218" s="6" t="str">
        <f>IF($B218="","",IF(_xlfn.XLOOKUP($D218&amp;$F218,開講日程一覧!$P$5:$P$1743,開講日程一覧!I$5:I$1743)="","",_xlfn.XLOOKUP($D218&amp;$F218,開講日程一覧!$P$5:$P$1743,開講日程一覧!I$5:I$1743)))</f>
        <v/>
      </c>
      <c r="I218" s="3" t="str">
        <f>IF($B218="","",IF(_xlfn.XLOOKUP($D218&amp;$F218,開講日程一覧!$P$5:$P$1743,開講日程一覧!J$5:J$1743)="","",_xlfn.XLOOKUP($D218&amp;$F218,開講日程一覧!$P$5:$P$1743,開講日程一覧!J$5:J$1743)))</f>
        <v/>
      </c>
      <c r="J218" s="6" t="str">
        <f>IF($B218="","",IF(_xlfn.XLOOKUP($D218&amp;$F218,開講日程一覧!$P$5:$P$1743,開講日程一覧!K$5:K$1743)="","",_xlfn.XLOOKUP($D218&amp;$F218,開講日程一覧!$P$5:$P$1743,開講日程一覧!K$5:K$1743)))</f>
        <v/>
      </c>
      <c r="K218" s="7" t="str">
        <f>IF($B218="","",IF(_xlfn.XLOOKUP($D218&amp;$F218,開講日程一覧!$P$5:$P$1743,開講日程一覧!L$5:L$1743)="","",_xlfn.XLOOKUP($D218&amp;$F218,開講日程一覧!$P$5:$P$1743,開講日程一覧!L$5:L$1743)))</f>
        <v/>
      </c>
      <c r="L218" s="7" t="str">
        <f>IF($B218="","",IF(_xlfn.XLOOKUP($D218&amp;$F218,開講日程一覧!$P$5:$P$1743,開講日程一覧!M$5:M$1743)="","",_xlfn.XLOOKUP($D218&amp;$F218,開講日程一覧!$P$5:$P$1743,開講日程一覧!M$5:M$1743)))</f>
        <v/>
      </c>
    </row>
    <row r="219" spans="7:12" x14ac:dyDescent="0.85">
      <c r="G219" s="52" t="str">
        <f>IF($B219="","",IF(_xlfn.XLOOKUP($D219&amp;$F219,開講日程一覧!$P$5:$P$1743,開講日程一覧!H$5:H$1743)="","",_xlfn.XLOOKUP($D219&amp;$F219,開講日程一覧!$P$5:$P$1743,開講日程一覧!H$5:H$1743)))</f>
        <v/>
      </c>
      <c r="H219" s="6" t="str">
        <f>IF($B219="","",IF(_xlfn.XLOOKUP($D219&amp;$F219,開講日程一覧!$P$5:$P$1743,開講日程一覧!I$5:I$1743)="","",_xlfn.XLOOKUP($D219&amp;$F219,開講日程一覧!$P$5:$P$1743,開講日程一覧!I$5:I$1743)))</f>
        <v/>
      </c>
      <c r="I219" s="3" t="str">
        <f>IF($B219="","",IF(_xlfn.XLOOKUP($D219&amp;$F219,開講日程一覧!$P$5:$P$1743,開講日程一覧!J$5:J$1743)="","",_xlfn.XLOOKUP($D219&amp;$F219,開講日程一覧!$P$5:$P$1743,開講日程一覧!J$5:J$1743)))</f>
        <v/>
      </c>
      <c r="J219" s="6" t="str">
        <f>IF($B219="","",IF(_xlfn.XLOOKUP($D219&amp;$F219,開講日程一覧!$P$5:$P$1743,開講日程一覧!K$5:K$1743)="","",_xlfn.XLOOKUP($D219&amp;$F219,開講日程一覧!$P$5:$P$1743,開講日程一覧!K$5:K$1743)))</f>
        <v/>
      </c>
      <c r="K219" s="7" t="str">
        <f>IF($B219="","",IF(_xlfn.XLOOKUP($D219&amp;$F219,開講日程一覧!$P$5:$P$1743,開講日程一覧!L$5:L$1743)="","",_xlfn.XLOOKUP($D219&amp;$F219,開講日程一覧!$P$5:$P$1743,開講日程一覧!L$5:L$1743)))</f>
        <v/>
      </c>
      <c r="L219" s="7" t="str">
        <f>IF($B219="","",IF(_xlfn.XLOOKUP($D219&amp;$F219,開講日程一覧!$P$5:$P$1743,開講日程一覧!M$5:M$1743)="","",_xlfn.XLOOKUP($D219&amp;$F219,開講日程一覧!$P$5:$P$1743,開講日程一覧!M$5:M$1743)))</f>
        <v/>
      </c>
    </row>
    <row r="220" spans="7:12" x14ac:dyDescent="0.85">
      <c r="G220" s="52" t="str">
        <f>IF($B220="","",IF(_xlfn.XLOOKUP($D220&amp;$F220,開講日程一覧!$P$5:$P$1743,開講日程一覧!H$5:H$1743)="","",_xlfn.XLOOKUP($D220&amp;$F220,開講日程一覧!$P$5:$P$1743,開講日程一覧!H$5:H$1743)))</f>
        <v/>
      </c>
      <c r="H220" s="6" t="str">
        <f>IF($B220="","",IF(_xlfn.XLOOKUP($D220&amp;$F220,開講日程一覧!$P$5:$P$1743,開講日程一覧!I$5:I$1743)="","",_xlfn.XLOOKUP($D220&amp;$F220,開講日程一覧!$P$5:$P$1743,開講日程一覧!I$5:I$1743)))</f>
        <v/>
      </c>
      <c r="I220" s="3" t="str">
        <f>IF($B220="","",IF(_xlfn.XLOOKUP($D220&amp;$F220,開講日程一覧!$P$5:$P$1743,開講日程一覧!J$5:J$1743)="","",_xlfn.XLOOKUP($D220&amp;$F220,開講日程一覧!$P$5:$P$1743,開講日程一覧!J$5:J$1743)))</f>
        <v/>
      </c>
      <c r="J220" s="6" t="str">
        <f>IF($B220="","",IF(_xlfn.XLOOKUP($D220&amp;$F220,開講日程一覧!$P$5:$P$1743,開講日程一覧!K$5:K$1743)="","",_xlfn.XLOOKUP($D220&amp;$F220,開講日程一覧!$P$5:$P$1743,開講日程一覧!K$5:K$1743)))</f>
        <v/>
      </c>
      <c r="K220" s="7" t="str">
        <f>IF($B220="","",IF(_xlfn.XLOOKUP($D220&amp;$F220,開講日程一覧!$P$5:$P$1743,開講日程一覧!L$5:L$1743)="","",_xlfn.XLOOKUP($D220&amp;$F220,開講日程一覧!$P$5:$P$1743,開講日程一覧!L$5:L$1743)))</f>
        <v/>
      </c>
      <c r="L220" s="7" t="str">
        <f>IF($B220="","",IF(_xlfn.XLOOKUP($D220&amp;$F220,開講日程一覧!$P$5:$P$1743,開講日程一覧!M$5:M$1743)="","",_xlfn.XLOOKUP($D220&amp;$F220,開講日程一覧!$P$5:$P$1743,開講日程一覧!M$5:M$1743)))</f>
        <v/>
      </c>
    </row>
    <row r="221" spans="7:12" x14ac:dyDescent="0.85">
      <c r="G221" s="52" t="str">
        <f>IF($B221="","",IF(_xlfn.XLOOKUP($D221&amp;$F221,開講日程一覧!$P$5:$P$1743,開講日程一覧!H$5:H$1743)="","",_xlfn.XLOOKUP($D221&amp;$F221,開講日程一覧!$P$5:$P$1743,開講日程一覧!H$5:H$1743)))</f>
        <v/>
      </c>
      <c r="H221" s="6" t="str">
        <f>IF($B221="","",IF(_xlfn.XLOOKUP($D221&amp;$F221,開講日程一覧!$P$5:$P$1743,開講日程一覧!I$5:I$1743)="","",_xlfn.XLOOKUP($D221&amp;$F221,開講日程一覧!$P$5:$P$1743,開講日程一覧!I$5:I$1743)))</f>
        <v/>
      </c>
      <c r="I221" s="3" t="str">
        <f>IF($B221="","",IF(_xlfn.XLOOKUP($D221&amp;$F221,開講日程一覧!$P$5:$P$1743,開講日程一覧!J$5:J$1743)="","",_xlfn.XLOOKUP($D221&amp;$F221,開講日程一覧!$P$5:$P$1743,開講日程一覧!J$5:J$1743)))</f>
        <v/>
      </c>
      <c r="J221" s="6" t="str">
        <f>IF($B221="","",IF(_xlfn.XLOOKUP($D221&amp;$F221,開講日程一覧!$P$5:$P$1743,開講日程一覧!K$5:K$1743)="","",_xlfn.XLOOKUP($D221&amp;$F221,開講日程一覧!$P$5:$P$1743,開講日程一覧!K$5:K$1743)))</f>
        <v/>
      </c>
      <c r="K221" s="7" t="str">
        <f>IF($B221="","",IF(_xlfn.XLOOKUP($D221&amp;$F221,開講日程一覧!$P$5:$P$1743,開講日程一覧!L$5:L$1743)="","",_xlfn.XLOOKUP($D221&amp;$F221,開講日程一覧!$P$5:$P$1743,開講日程一覧!L$5:L$1743)))</f>
        <v/>
      </c>
      <c r="L221" s="7" t="str">
        <f>IF($B221="","",IF(_xlfn.XLOOKUP($D221&amp;$F221,開講日程一覧!$P$5:$P$1743,開講日程一覧!M$5:M$1743)="","",_xlfn.XLOOKUP($D221&amp;$F221,開講日程一覧!$P$5:$P$1743,開講日程一覧!M$5:M$1743)))</f>
        <v/>
      </c>
    </row>
    <row r="222" spans="7:12" x14ac:dyDescent="0.85">
      <c r="G222" s="52" t="str">
        <f>IF($B222="","",IF(_xlfn.XLOOKUP($D222&amp;$F222,開講日程一覧!$P$5:$P$1743,開講日程一覧!H$5:H$1743)="","",_xlfn.XLOOKUP($D222&amp;$F222,開講日程一覧!$P$5:$P$1743,開講日程一覧!H$5:H$1743)))</f>
        <v/>
      </c>
      <c r="H222" s="6" t="str">
        <f>IF($B222="","",IF(_xlfn.XLOOKUP($D222&amp;$F222,開講日程一覧!$P$5:$P$1743,開講日程一覧!I$5:I$1743)="","",_xlfn.XLOOKUP($D222&amp;$F222,開講日程一覧!$P$5:$P$1743,開講日程一覧!I$5:I$1743)))</f>
        <v/>
      </c>
      <c r="I222" s="3" t="str">
        <f>IF($B222="","",IF(_xlfn.XLOOKUP($D222&amp;$F222,開講日程一覧!$P$5:$P$1743,開講日程一覧!J$5:J$1743)="","",_xlfn.XLOOKUP($D222&amp;$F222,開講日程一覧!$P$5:$P$1743,開講日程一覧!J$5:J$1743)))</f>
        <v/>
      </c>
      <c r="J222" s="6" t="str">
        <f>IF($B222="","",IF(_xlfn.XLOOKUP($D222&amp;$F222,開講日程一覧!$P$5:$P$1743,開講日程一覧!K$5:K$1743)="","",_xlfn.XLOOKUP($D222&amp;$F222,開講日程一覧!$P$5:$P$1743,開講日程一覧!K$5:K$1743)))</f>
        <v/>
      </c>
      <c r="K222" s="7" t="str">
        <f>IF($B222="","",IF(_xlfn.XLOOKUP($D222&amp;$F222,開講日程一覧!$P$5:$P$1743,開講日程一覧!L$5:L$1743)="","",_xlfn.XLOOKUP($D222&amp;$F222,開講日程一覧!$P$5:$P$1743,開講日程一覧!L$5:L$1743)))</f>
        <v/>
      </c>
      <c r="L222" s="7" t="str">
        <f>IF($B222="","",IF(_xlfn.XLOOKUP($D222&amp;$F222,開講日程一覧!$P$5:$P$1743,開講日程一覧!M$5:M$1743)="","",_xlfn.XLOOKUP($D222&amp;$F222,開講日程一覧!$P$5:$P$1743,開講日程一覧!M$5:M$1743)))</f>
        <v/>
      </c>
    </row>
    <row r="223" spans="7:12" x14ac:dyDescent="0.85">
      <c r="G223" s="52" t="str">
        <f>IF($B223="","",IF(_xlfn.XLOOKUP($D223&amp;$F223,開講日程一覧!$P$5:$P$1743,開講日程一覧!H$5:H$1743)="","",_xlfn.XLOOKUP($D223&amp;$F223,開講日程一覧!$P$5:$P$1743,開講日程一覧!H$5:H$1743)))</f>
        <v/>
      </c>
      <c r="H223" s="6" t="str">
        <f>IF($B223="","",IF(_xlfn.XLOOKUP($D223&amp;$F223,開講日程一覧!$P$5:$P$1743,開講日程一覧!I$5:I$1743)="","",_xlfn.XLOOKUP($D223&amp;$F223,開講日程一覧!$P$5:$P$1743,開講日程一覧!I$5:I$1743)))</f>
        <v/>
      </c>
      <c r="I223" s="3" t="str">
        <f>IF($B223="","",IF(_xlfn.XLOOKUP($D223&amp;$F223,開講日程一覧!$P$5:$P$1743,開講日程一覧!J$5:J$1743)="","",_xlfn.XLOOKUP($D223&amp;$F223,開講日程一覧!$P$5:$P$1743,開講日程一覧!J$5:J$1743)))</f>
        <v/>
      </c>
      <c r="J223" s="6" t="str">
        <f>IF($B223="","",IF(_xlfn.XLOOKUP($D223&amp;$F223,開講日程一覧!$P$5:$P$1743,開講日程一覧!K$5:K$1743)="","",_xlfn.XLOOKUP($D223&amp;$F223,開講日程一覧!$P$5:$P$1743,開講日程一覧!K$5:K$1743)))</f>
        <v/>
      </c>
      <c r="K223" s="7" t="str">
        <f>IF($B223="","",IF(_xlfn.XLOOKUP($D223&amp;$F223,開講日程一覧!$P$5:$P$1743,開講日程一覧!L$5:L$1743)="","",_xlfn.XLOOKUP($D223&amp;$F223,開講日程一覧!$P$5:$P$1743,開講日程一覧!L$5:L$1743)))</f>
        <v/>
      </c>
      <c r="L223" s="7" t="str">
        <f>IF($B223="","",IF(_xlfn.XLOOKUP($D223&amp;$F223,開講日程一覧!$P$5:$P$1743,開講日程一覧!M$5:M$1743)="","",_xlfn.XLOOKUP($D223&amp;$F223,開講日程一覧!$P$5:$P$1743,開講日程一覧!M$5:M$1743)))</f>
        <v/>
      </c>
    </row>
    <row r="224" spans="7:12" x14ac:dyDescent="0.85">
      <c r="G224" s="52" t="str">
        <f>IF($B224="","",IF(_xlfn.XLOOKUP($D224&amp;$F224,開講日程一覧!$P$5:$P$1743,開講日程一覧!H$5:H$1743)="","",_xlfn.XLOOKUP($D224&amp;$F224,開講日程一覧!$P$5:$P$1743,開講日程一覧!H$5:H$1743)))</f>
        <v/>
      </c>
      <c r="H224" s="6" t="str">
        <f>IF($B224="","",IF(_xlfn.XLOOKUP($D224&amp;$F224,開講日程一覧!$P$5:$P$1743,開講日程一覧!I$5:I$1743)="","",_xlfn.XLOOKUP($D224&amp;$F224,開講日程一覧!$P$5:$P$1743,開講日程一覧!I$5:I$1743)))</f>
        <v/>
      </c>
      <c r="I224" s="3" t="str">
        <f>IF($B224="","",IF(_xlfn.XLOOKUP($D224&amp;$F224,開講日程一覧!$P$5:$P$1743,開講日程一覧!J$5:J$1743)="","",_xlfn.XLOOKUP($D224&amp;$F224,開講日程一覧!$P$5:$P$1743,開講日程一覧!J$5:J$1743)))</f>
        <v/>
      </c>
      <c r="J224" s="6" t="str">
        <f>IF($B224="","",IF(_xlfn.XLOOKUP($D224&amp;$F224,開講日程一覧!$P$5:$P$1743,開講日程一覧!K$5:K$1743)="","",_xlfn.XLOOKUP($D224&amp;$F224,開講日程一覧!$P$5:$P$1743,開講日程一覧!K$5:K$1743)))</f>
        <v/>
      </c>
      <c r="K224" s="7" t="str">
        <f>IF($B224="","",IF(_xlfn.XLOOKUP($D224&amp;$F224,開講日程一覧!$P$5:$P$1743,開講日程一覧!L$5:L$1743)="","",_xlfn.XLOOKUP($D224&amp;$F224,開講日程一覧!$P$5:$P$1743,開講日程一覧!L$5:L$1743)))</f>
        <v/>
      </c>
      <c r="L224" s="7" t="str">
        <f>IF($B224="","",IF(_xlfn.XLOOKUP($D224&amp;$F224,開講日程一覧!$P$5:$P$1743,開講日程一覧!M$5:M$1743)="","",_xlfn.XLOOKUP($D224&amp;$F224,開講日程一覧!$P$5:$P$1743,開講日程一覧!M$5:M$1743)))</f>
        <v/>
      </c>
    </row>
    <row r="225" spans="7:12" x14ac:dyDescent="0.85">
      <c r="G225" s="52" t="str">
        <f>IF($B225="","",IF(_xlfn.XLOOKUP($D225&amp;$F225,開講日程一覧!$P$5:$P$1743,開講日程一覧!H$5:H$1743)="","",_xlfn.XLOOKUP($D225&amp;$F225,開講日程一覧!$P$5:$P$1743,開講日程一覧!H$5:H$1743)))</f>
        <v/>
      </c>
      <c r="H225" s="6" t="str">
        <f>IF($B225="","",IF(_xlfn.XLOOKUP($D225&amp;$F225,開講日程一覧!$P$5:$P$1743,開講日程一覧!I$5:I$1743)="","",_xlfn.XLOOKUP($D225&amp;$F225,開講日程一覧!$P$5:$P$1743,開講日程一覧!I$5:I$1743)))</f>
        <v/>
      </c>
      <c r="I225" s="3" t="str">
        <f>IF($B225="","",IF(_xlfn.XLOOKUP($D225&amp;$F225,開講日程一覧!$P$5:$P$1743,開講日程一覧!J$5:J$1743)="","",_xlfn.XLOOKUP($D225&amp;$F225,開講日程一覧!$P$5:$P$1743,開講日程一覧!J$5:J$1743)))</f>
        <v/>
      </c>
      <c r="J225" s="6" t="str">
        <f>IF($B225="","",IF(_xlfn.XLOOKUP($D225&amp;$F225,開講日程一覧!$P$5:$P$1743,開講日程一覧!K$5:K$1743)="","",_xlfn.XLOOKUP($D225&amp;$F225,開講日程一覧!$P$5:$P$1743,開講日程一覧!K$5:K$1743)))</f>
        <v/>
      </c>
      <c r="K225" s="7" t="str">
        <f>IF($B225="","",IF(_xlfn.XLOOKUP($D225&amp;$F225,開講日程一覧!$P$5:$P$1743,開講日程一覧!L$5:L$1743)="","",_xlfn.XLOOKUP($D225&amp;$F225,開講日程一覧!$P$5:$P$1743,開講日程一覧!L$5:L$1743)))</f>
        <v/>
      </c>
      <c r="L225" s="7" t="str">
        <f>IF($B225="","",IF(_xlfn.XLOOKUP($D225&amp;$F225,開講日程一覧!$P$5:$P$1743,開講日程一覧!M$5:M$1743)="","",_xlfn.XLOOKUP($D225&amp;$F225,開講日程一覧!$P$5:$P$1743,開講日程一覧!M$5:M$1743)))</f>
        <v/>
      </c>
    </row>
    <row r="226" spans="7:12" x14ac:dyDescent="0.85">
      <c r="G226" s="52" t="str">
        <f>IF($B226="","",IF(_xlfn.XLOOKUP($D226&amp;$F226,開講日程一覧!$P$5:$P$1743,開講日程一覧!H$5:H$1743)="","",_xlfn.XLOOKUP($D226&amp;$F226,開講日程一覧!$P$5:$P$1743,開講日程一覧!H$5:H$1743)))</f>
        <v/>
      </c>
      <c r="H226" s="6" t="str">
        <f>IF($B226="","",IF(_xlfn.XLOOKUP($D226&amp;$F226,開講日程一覧!$P$5:$P$1743,開講日程一覧!I$5:I$1743)="","",_xlfn.XLOOKUP($D226&amp;$F226,開講日程一覧!$P$5:$P$1743,開講日程一覧!I$5:I$1743)))</f>
        <v/>
      </c>
      <c r="I226" s="3" t="str">
        <f>IF($B226="","",IF(_xlfn.XLOOKUP($D226&amp;$F226,開講日程一覧!$P$5:$P$1743,開講日程一覧!J$5:J$1743)="","",_xlfn.XLOOKUP($D226&amp;$F226,開講日程一覧!$P$5:$P$1743,開講日程一覧!J$5:J$1743)))</f>
        <v/>
      </c>
      <c r="J226" s="6" t="str">
        <f>IF($B226="","",IF(_xlfn.XLOOKUP($D226&amp;$F226,開講日程一覧!$P$5:$P$1743,開講日程一覧!K$5:K$1743)="","",_xlfn.XLOOKUP($D226&amp;$F226,開講日程一覧!$P$5:$P$1743,開講日程一覧!K$5:K$1743)))</f>
        <v/>
      </c>
      <c r="K226" s="7" t="str">
        <f>IF($B226="","",IF(_xlfn.XLOOKUP($D226&amp;$F226,開講日程一覧!$P$5:$P$1743,開講日程一覧!L$5:L$1743)="","",_xlfn.XLOOKUP($D226&amp;$F226,開講日程一覧!$P$5:$P$1743,開講日程一覧!L$5:L$1743)))</f>
        <v/>
      </c>
      <c r="L226" s="7" t="str">
        <f>IF($B226="","",IF(_xlfn.XLOOKUP($D226&amp;$F226,開講日程一覧!$P$5:$P$1743,開講日程一覧!M$5:M$1743)="","",_xlfn.XLOOKUP($D226&amp;$F226,開講日程一覧!$P$5:$P$1743,開講日程一覧!M$5:M$1743)))</f>
        <v/>
      </c>
    </row>
    <row r="227" spans="7:12" x14ac:dyDescent="0.85">
      <c r="G227" s="52" t="str">
        <f>IF($B227="","",IF(_xlfn.XLOOKUP($D227&amp;$F227,開講日程一覧!$P$5:$P$1743,開講日程一覧!H$5:H$1743)="","",_xlfn.XLOOKUP($D227&amp;$F227,開講日程一覧!$P$5:$P$1743,開講日程一覧!H$5:H$1743)))</f>
        <v/>
      </c>
      <c r="H227" s="6" t="str">
        <f>IF($B227="","",IF(_xlfn.XLOOKUP($D227&amp;$F227,開講日程一覧!$P$5:$P$1743,開講日程一覧!I$5:I$1743)="","",_xlfn.XLOOKUP($D227&amp;$F227,開講日程一覧!$P$5:$P$1743,開講日程一覧!I$5:I$1743)))</f>
        <v/>
      </c>
      <c r="I227" s="3" t="str">
        <f>IF($B227="","",IF(_xlfn.XLOOKUP($D227&amp;$F227,開講日程一覧!$P$5:$P$1743,開講日程一覧!J$5:J$1743)="","",_xlfn.XLOOKUP($D227&amp;$F227,開講日程一覧!$P$5:$P$1743,開講日程一覧!J$5:J$1743)))</f>
        <v/>
      </c>
      <c r="J227" s="6" t="str">
        <f>IF($B227="","",IF(_xlfn.XLOOKUP($D227&amp;$F227,開講日程一覧!$P$5:$P$1743,開講日程一覧!K$5:K$1743)="","",_xlfn.XLOOKUP($D227&amp;$F227,開講日程一覧!$P$5:$P$1743,開講日程一覧!K$5:K$1743)))</f>
        <v/>
      </c>
      <c r="K227" s="7" t="str">
        <f>IF($B227="","",IF(_xlfn.XLOOKUP($D227&amp;$F227,開講日程一覧!$P$5:$P$1743,開講日程一覧!L$5:L$1743)="","",_xlfn.XLOOKUP($D227&amp;$F227,開講日程一覧!$P$5:$P$1743,開講日程一覧!L$5:L$1743)))</f>
        <v/>
      </c>
      <c r="L227" s="7" t="str">
        <f>IF($B227="","",IF(_xlfn.XLOOKUP($D227&amp;$F227,開講日程一覧!$P$5:$P$1743,開講日程一覧!M$5:M$1743)="","",_xlfn.XLOOKUP($D227&amp;$F227,開講日程一覧!$P$5:$P$1743,開講日程一覧!M$5:M$1743)))</f>
        <v/>
      </c>
    </row>
    <row r="228" spans="7:12" x14ac:dyDescent="0.85">
      <c r="G228" s="52" t="str">
        <f>IF($B228="","",IF(_xlfn.XLOOKUP($D228&amp;$F228,開講日程一覧!$P$5:$P$1743,開講日程一覧!H$5:H$1743)="","",_xlfn.XLOOKUP($D228&amp;$F228,開講日程一覧!$P$5:$P$1743,開講日程一覧!H$5:H$1743)))</f>
        <v/>
      </c>
      <c r="H228" s="6" t="str">
        <f>IF($B228="","",IF(_xlfn.XLOOKUP($D228&amp;$F228,開講日程一覧!$P$5:$P$1743,開講日程一覧!I$5:I$1743)="","",_xlfn.XLOOKUP($D228&amp;$F228,開講日程一覧!$P$5:$P$1743,開講日程一覧!I$5:I$1743)))</f>
        <v/>
      </c>
      <c r="I228" s="3" t="str">
        <f>IF($B228="","",IF(_xlfn.XLOOKUP($D228&amp;$F228,開講日程一覧!$P$5:$P$1743,開講日程一覧!J$5:J$1743)="","",_xlfn.XLOOKUP($D228&amp;$F228,開講日程一覧!$P$5:$P$1743,開講日程一覧!J$5:J$1743)))</f>
        <v/>
      </c>
      <c r="J228" s="6" t="str">
        <f>IF($B228="","",IF(_xlfn.XLOOKUP($D228&amp;$F228,開講日程一覧!$P$5:$P$1743,開講日程一覧!K$5:K$1743)="","",_xlfn.XLOOKUP($D228&amp;$F228,開講日程一覧!$P$5:$P$1743,開講日程一覧!K$5:K$1743)))</f>
        <v/>
      </c>
      <c r="K228" s="7" t="str">
        <f>IF($B228="","",IF(_xlfn.XLOOKUP($D228&amp;$F228,開講日程一覧!$P$5:$P$1743,開講日程一覧!L$5:L$1743)="","",_xlfn.XLOOKUP($D228&amp;$F228,開講日程一覧!$P$5:$P$1743,開講日程一覧!L$5:L$1743)))</f>
        <v/>
      </c>
      <c r="L228" s="7" t="str">
        <f>IF($B228="","",IF(_xlfn.XLOOKUP($D228&amp;$F228,開講日程一覧!$P$5:$P$1743,開講日程一覧!M$5:M$1743)="","",_xlfn.XLOOKUP($D228&amp;$F228,開講日程一覧!$P$5:$P$1743,開講日程一覧!M$5:M$1743)))</f>
        <v/>
      </c>
    </row>
    <row r="229" spans="7:12" x14ac:dyDescent="0.85">
      <c r="G229" s="52" t="str">
        <f>IF($B229="","",IF(_xlfn.XLOOKUP($D229&amp;$F229,開講日程一覧!$P$5:$P$1743,開講日程一覧!H$5:H$1743)="","",_xlfn.XLOOKUP($D229&amp;$F229,開講日程一覧!$P$5:$P$1743,開講日程一覧!H$5:H$1743)))</f>
        <v/>
      </c>
      <c r="H229" s="6" t="str">
        <f>IF($B229="","",IF(_xlfn.XLOOKUP($D229&amp;$F229,開講日程一覧!$P$5:$P$1743,開講日程一覧!I$5:I$1743)="","",_xlfn.XLOOKUP($D229&amp;$F229,開講日程一覧!$P$5:$P$1743,開講日程一覧!I$5:I$1743)))</f>
        <v/>
      </c>
      <c r="I229" s="3" t="str">
        <f>IF($B229="","",IF(_xlfn.XLOOKUP($D229&amp;$F229,開講日程一覧!$P$5:$P$1743,開講日程一覧!J$5:J$1743)="","",_xlfn.XLOOKUP($D229&amp;$F229,開講日程一覧!$P$5:$P$1743,開講日程一覧!J$5:J$1743)))</f>
        <v/>
      </c>
      <c r="J229" s="6" t="str">
        <f>IF($B229="","",IF(_xlfn.XLOOKUP($D229&amp;$F229,開講日程一覧!$P$5:$P$1743,開講日程一覧!K$5:K$1743)="","",_xlfn.XLOOKUP($D229&amp;$F229,開講日程一覧!$P$5:$P$1743,開講日程一覧!K$5:K$1743)))</f>
        <v/>
      </c>
      <c r="K229" s="7" t="str">
        <f>IF($B229="","",IF(_xlfn.XLOOKUP($D229&amp;$F229,開講日程一覧!$P$5:$P$1743,開講日程一覧!L$5:L$1743)="","",_xlfn.XLOOKUP($D229&amp;$F229,開講日程一覧!$P$5:$P$1743,開講日程一覧!L$5:L$1743)))</f>
        <v/>
      </c>
      <c r="L229" s="7" t="str">
        <f>IF($B229="","",IF(_xlfn.XLOOKUP($D229&amp;$F229,開講日程一覧!$P$5:$P$1743,開講日程一覧!M$5:M$1743)="","",_xlfn.XLOOKUP($D229&amp;$F229,開講日程一覧!$P$5:$P$1743,開講日程一覧!M$5:M$1743)))</f>
        <v/>
      </c>
    </row>
    <row r="230" spans="7:12" x14ac:dyDescent="0.85">
      <c r="G230" s="52" t="str">
        <f>IF($B230="","",IF(_xlfn.XLOOKUP($D230&amp;$F230,開講日程一覧!$P$5:$P$1743,開講日程一覧!H$5:H$1743)="","",_xlfn.XLOOKUP($D230&amp;$F230,開講日程一覧!$P$5:$P$1743,開講日程一覧!H$5:H$1743)))</f>
        <v/>
      </c>
      <c r="H230" s="6" t="str">
        <f>IF($B230="","",IF(_xlfn.XLOOKUP($D230&amp;$F230,開講日程一覧!$P$5:$P$1743,開講日程一覧!I$5:I$1743)="","",_xlfn.XLOOKUP($D230&amp;$F230,開講日程一覧!$P$5:$P$1743,開講日程一覧!I$5:I$1743)))</f>
        <v/>
      </c>
      <c r="I230" s="3" t="str">
        <f>IF($B230="","",IF(_xlfn.XLOOKUP($D230&amp;$F230,開講日程一覧!$P$5:$P$1743,開講日程一覧!J$5:J$1743)="","",_xlfn.XLOOKUP($D230&amp;$F230,開講日程一覧!$P$5:$P$1743,開講日程一覧!J$5:J$1743)))</f>
        <v/>
      </c>
      <c r="J230" s="6" t="str">
        <f>IF($B230="","",IF(_xlfn.XLOOKUP($D230&amp;$F230,開講日程一覧!$P$5:$P$1743,開講日程一覧!K$5:K$1743)="","",_xlfn.XLOOKUP($D230&amp;$F230,開講日程一覧!$P$5:$P$1743,開講日程一覧!K$5:K$1743)))</f>
        <v/>
      </c>
      <c r="K230" s="7" t="str">
        <f>IF($B230="","",IF(_xlfn.XLOOKUP($D230&amp;$F230,開講日程一覧!$P$5:$P$1743,開講日程一覧!L$5:L$1743)="","",_xlfn.XLOOKUP($D230&amp;$F230,開講日程一覧!$P$5:$P$1743,開講日程一覧!L$5:L$1743)))</f>
        <v/>
      </c>
      <c r="L230" s="7" t="str">
        <f>IF($B230="","",IF(_xlfn.XLOOKUP($D230&amp;$F230,開講日程一覧!$P$5:$P$1743,開講日程一覧!M$5:M$1743)="","",_xlfn.XLOOKUP($D230&amp;$F230,開講日程一覧!$P$5:$P$1743,開講日程一覧!M$5:M$1743)))</f>
        <v/>
      </c>
    </row>
    <row r="231" spans="7:12" x14ac:dyDescent="0.85">
      <c r="G231" s="52" t="str">
        <f>IF($B231="","",IF(_xlfn.XLOOKUP($D231&amp;$F231,開講日程一覧!$P$5:$P$1743,開講日程一覧!H$5:H$1743)="","",_xlfn.XLOOKUP($D231&amp;$F231,開講日程一覧!$P$5:$P$1743,開講日程一覧!H$5:H$1743)))</f>
        <v/>
      </c>
      <c r="H231" s="6" t="str">
        <f>IF($B231="","",IF(_xlfn.XLOOKUP($D231&amp;$F231,開講日程一覧!$P$5:$P$1743,開講日程一覧!I$5:I$1743)="","",_xlfn.XLOOKUP($D231&amp;$F231,開講日程一覧!$P$5:$P$1743,開講日程一覧!I$5:I$1743)))</f>
        <v/>
      </c>
      <c r="I231" s="3" t="str">
        <f>IF($B231="","",IF(_xlfn.XLOOKUP($D231&amp;$F231,開講日程一覧!$P$5:$P$1743,開講日程一覧!J$5:J$1743)="","",_xlfn.XLOOKUP($D231&amp;$F231,開講日程一覧!$P$5:$P$1743,開講日程一覧!J$5:J$1743)))</f>
        <v/>
      </c>
      <c r="J231" s="6" t="str">
        <f>IF($B231="","",IF(_xlfn.XLOOKUP($D231&amp;$F231,開講日程一覧!$P$5:$P$1743,開講日程一覧!K$5:K$1743)="","",_xlfn.XLOOKUP($D231&amp;$F231,開講日程一覧!$P$5:$P$1743,開講日程一覧!K$5:K$1743)))</f>
        <v/>
      </c>
      <c r="K231" s="7" t="str">
        <f>IF($B231="","",IF(_xlfn.XLOOKUP($D231&amp;$F231,開講日程一覧!$P$5:$P$1743,開講日程一覧!L$5:L$1743)="","",_xlfn.XLOOKUP($D231&amp;$F231,開講日程一覧!$P$5:$P$1743,開講日程一覧!L$5:L$1743)))</f>
        <v/>
      </c>
      <c r="L231" s="7" t="str">
        <f>IF($B231="","",IF(_xlfn.XLOOKUP($D231&amp;$F231,開講日程一覧!$P$5:$P$1743,開講日程一覧!M$5:M$1743)="","",_xlfn.XLOOKUP($D231&amp;$F231,開講日程一覧!$P$5:$P$1743,開講日程一覧!M$5:M$1743)))</f>
        <v/>
      </c>
    </row>
    <row r="232" spans="7:12" x14ac:dyDescent="0.85">
      <c r="G232" s="52" t="str">
        <f>IF($B232="","",IF(_xlfn.XLOOKUP($D232&amp;$F232,開講日程一覧!$P$5:$P$1743,開講日程一覧!H$5:H$1743)="","",_xlfn.XLOOKUP($D232&amp;$F232,開講日程一覧!$P$5:$P$1743,開講日程一覧!H$5:H$1743)))</f>
        <v/>
      </c>
      <c r="H232" s="6" t="str">
        <f>IF($B232="","",IF(_xlfn.XLOOKUP($D232&amp;$F232,開講日程一覧!$P$5:$P$1743,開講日程一覧!I$5:I$1743)="","",_xlfn.XLOOKUP($D232&amp;$F232,開講日程一覧!$P$5:$P$1743,開講日程一覧!I$5:I$1743)))</f>
        <v/>
      </c>
      <c r="I232" s="3" t="str">
        <f>IF($B232="","",IF(_xlfn.XLOOKUP($D232&amp;$F232,開講日程一覧!$P$5:$P$1743,開講日程一覧!J$5:J$1743)="","",_xlfn.XLOOKUP($D232&amp;$F232,開講日程一覧!$P$5:$P$1743,開講日程一覧!J$5:J$1743)))</f>
        <v/>
      </c>
      <c r="J232" s="6" t="str">
        <f>IF($B232="","",IF(_xlfn.XLOOKUP($D232&amp;$F232,開講日程一覧!$P$5:$P$1743,開講日程一覧!K$5:K$1743)="","",_xlfn.XLOOKUP($D232&amp;$F232,開講日程一覧!$P$5:$P$1743,開講日程一覧!K$5:K$1743)))</f>
        <v/>
      </c>
      <c r="K232" s="7" t="str">
        <f>IF($B232="","",IF(_xlfn.XLOOKUP($D232&amp;$F232,開講日程一覧!$P$5:$P$1743,開講日程一覧!L$5:L$1743)="","",_xlfn.XLOOKUP($D232&amp;$F232,開講日程一覧!$P$5:$P$1743,開講日程一覧!L$5:L$1743)))</f>
        <v/>
      </c>
      <c r="L232" s="7" t="str">
        <f>IF($B232="","",IF(_xlfn.XLOOKUP($D232&amp;$F232,開講日程一覧!$P$5:$P$1743,開講日程一覧!M$5:M$1743)="","",_xlfn.XLOOKUP($D232&amp;$F232,開講日程一覧!$P$5:$P$1743,開講日程一覧!M$5:M$1743)))</f>
        <v/>
      </c>
    </row>
    <row r="233" spans="7:12" x14ac:dyDescent="0.85">
      <c r="G233" s="52" t="str">
        <f>IF($B233="","",IF(_xlfn.XLOOKUP($D233&amp;$F233,開講日程一覧!$P$5:$P$1743,開講日程一覧!H$5:H$1743)="","",_xlfn.XLOOKUP($D233&amp;$F233,開講日程一覧!$P$5:$P$1743,開講日程一覧!H$5:H$1743)))</f>
        <v/>
      </c>
      <c r="H233" s="6" t="str">
        <f>IF($B233="","",IF(_xlfn.XLOOKUP($D233&amp;$F233,開講日程一覧!$P$5:$P$1743,開講日程一覧!I$5:I$1743)="","",_xlfn.XLOOKUP($D233&amp;$F233,開講日程一覧!$P$5:$P$1743,開講日程一覧!I$5:I$1743)))</f>
        <v/>
      </c>
      <c r="I233" s="3" t="str">
        <f>IF($B233="","",IF(_xlfn.XLOOKUP($D233&amp;$F233,開講日程一覧!$P$5:$P$1743,開講日程一覧!J$5:J$1743)="","",_xlfn.XLOOKUP($D233&amp;$F233,開講日程一覧!$P$5:$P$1743,開講日程一覧!J$5:J$1743)))</f>
        <v/>
      </c>
      <c r="J233" s="6" t="str">
        <f>IF($B233="","",IF(_xlfn.XLOOKUP($D233&amp;$F233,開講日程一覧!$P$5:$P$1743,開講日程一覧!K$5:K$1743)="","",_xlfn.XLOOKUP($D233&amp;$F233,開講日程一覧!$P$5:$P$1743,開講日程一覧!K$5:K$1743)))</f>
        <v/>
      </c>
      <c r="K233" s="7" t="str">
        <f>IF($B233="","",IF(_xlfn.XLOOKUP($D233&amp;$F233,開講日程一覧!$P$5:$P$1743,開講日程一覧!L$5:L$1743)="","",_xlfn.XLOOKUP($D233&amp;$F233,開講日程一覧!$P$5:$P$1743,開講日程一覧!L$5:L$1743)))</f>
        <v/>
      </c>
      <c r="L233" s="7" t="str">
        <f>IF($B233="","",IF(_xlfn.XLOOKUP($D233&amp;$F233,開講日程一覧!$P$5:$P$1743,開講日程一覧!M$5:M$1743)="","",_xlfn.XLOOKUP($D233&amp;$F233,開講日程一覧!$P$5:$P$1743,開講日程一覧!M$5:M$1743)))</f>
        <v/>
      </c>
    </row>
    <row r="234" spans="7:12" x14ac:dyDescent="0.85">
      <c r="G234" s="52" t="str">
        <f>IF($B234="","",IF(_xlfn.XLOOKUP($D234&amp;$F234,開講日程一覧!$P$5:$P$1743,開講日程一覧!H$5:H$1743)="","",_xlfn.XLOOKUP($D234&amp;$F234,開講日程一覧!$P$5:$P$1743,開講日程一覧!H$5:H$1743)))</f>
        <v/>
      </c>
      <c r="H234" s="6" t="str">
        <f>IF($B234="","",IF(_xlfn.XLOOKUP($D234&amp;$F234,開講日程一覧!$P$5:$P$1743,開講日程一覧!I$5:I$1743)="","",_xlfn.XLOOKUP($D234&amp;$F234,開講日程一覧!$P$5:$P$1743,開講日程一覧!I$5:I$1743)))</f>
        <v/>
      </c>
      <c r="I234" s="3" t="str">
        <f>IF($B234="","",IF(_xlfn.XLOOKUP($D234&amp;$F234,開講日程一覧!$P$5:$P$1743,開講日程一覧!J$5:J$1743)="","",_xlfn.XLOOKUP($D234&amp;$F234,開講日程一覧!$P$5:$P$1743,開講日程一覧!J$5:J$1743)))</f>
        <v/>
      </c>
      <c r="J234" s="6" t="str">
        <f>IF($B234="","",IF(_xlfn.XLOOKUP($D234&amp;$F234,開講日程一覧!$P$5:$P$1743,開講日程一覧!K$5:K$1743)="","",_xlfn.XLOOKUP($D234&amp;$F234,開講日程一覧!$P$5:$P$1743,開講日程一覧!K$5:K$1743)))</f>
        <v/>
      </c>
      <c r="K234" s="7" t="str">
        <f>IF($B234="","",IF(_xlfn.XLOOKUP($D234&amp;$F234,開講日程一覧!$P$5:$P$1743,開講日程一覧!L$5:L$1743)="","",_xlfn.XLOOKUP($D234&amp;$F234,開講日程一覧!$P$5:$P$1743,開講日程一覧!L$5:L$1743)))</f>
        <v/>
      </c>
      <c r="L234" s="7" t="str">
        <f>IF($B234="","",IF(_xlfn.XLOOKUP($D234&amp;$F234,開講日程一覧!$P$5:$P$1743,開講日程一覧!M$5:M$1743)="","",_xlfn.XLOOKUP($D234&amp;$F234,開講日程一覧!$P$5:$P$1743,開講日程一覧!M$5:M$1743)))</f>
        <v/>
      </c>
    </row>
    <row r="235" spans="7:12" x14ac:dyDescent="0.85">
      <c r="G235" s="52" t="str">
        <f>IF($B235="","",IF(_xlfn.XLOOKUP($D235&amp;$F235,開講日程一覧!$P$5:$P$1743,開講日程一覧!H$5:H$1743)="","",_xlfn.XLOOKUP($D235&amp;$F235,開講日程一覧!$P$5:$P$1743,開講日程一覧!H$5:H$1743)))</f>
        <v/>
      </c>
      <c r="H235" s="6" t="str">
        <f>IF($B235="","",IF(_xlfn.XLOOKUP($D235&amp;$F235,開講日程一覧!$P$5:$P$1743,開講日程一覧!I$5:I$1743)="","",_xlfn.XLOOKUP($D235&amp;$F235,開講日程一覧!$P$5:$P$1743,開講日程一覧!I$5:I$1743)))</f>
        <v/>
      </c>
      <c r="I235" s="3" t="str">
        <f>IF($B235="","",IF(_xlfn.XLOOKUP($D235&amp;$F235,開講日程一覧!$P$5:$P$1743,開講日程一覧!J$5:J$1743)="","",_xlfn.XLOOKUP($D235&amp;$F235,開講日程一覧!$P$5:$P$1743,開講日程一覧!J$5:J$1743)))</f>
        <v/>
      </c>
      <c r="J235" s="6" t="str">
        <f>IF($B235="","",IF(_xlfn.XLOOKUP($D235&amp;$F235,開講日程一覧!$P$5:$P$1743,開講日程一覧!K$5:K$1743)="","",_xlfn.XLOOKUP($D235&amp;$F235,開講日程一覧!$P$5:$P$1743,開講日程一覧!K$5:K$1743)))</f>
        <v/>
      </c>
      <c r="K235" s="7" t="str">
        <f>IF($B235="","",IF(_xlfn.XLOOKUP($D235&amp;$F235,開講日程一覧!$P$5:$P$1743,開講日程一覧!L$5:L$1743)="","",_xlfn.XLOOKUP($D235&amp;$F235,開講日程一覧!$P$5:$P$1743,開講日程一覧!L$5:L$1743)))</f>
        <v/>
      </c>
      <c r="L235" s="7" t="str">
        <f>IF($B235="","",IF(_xlfn.XLOOKUP($D235&amp;$F235,開講日程一覧!$P$5:$P$1743,開講日程一覧!M$5:M$1743)="","",_xlfn.XLOOKUP($D235&amp;$F235,開講日程一覧!$P$5:$P$1743,開講日程一覧!M$5:M$1743)))</f>
        <v/>
      </c>
    </row>
    <row r="236" spans="7:12" x14ac:dyDescent="0.85">
      <c r="G236" s="52" t="str">
        <f>IF($B236="","",IF(_xlfn.XLOOKUP($D236&amp;$F236,開講日程一覧!$P$5:$P$1743,開講日程一覧!H$5:H$1743)="","",_xlfn.XLOOKUP($D236&amp;$F236,開講日程一覧!$P$5:$P$1743,開講日程一覧!H$5:H$1743)))</f>
        <v/>
      </c>
      <c r="H236" s="6" t="str">
        <f>IF($B236="","",IF(_xlfn.XLOOKUP($D236&amp;$F236,開講日程一覧!$P$5:$P$1743,開講日程一覧!I$5:I$1743)="","",_xlfn.XLOOKUP($D236&amp;$F236,開講日程一覧!$P$5:$P$1743,開講日程一覧!I$5:I$1743)))</f>
        <v/>
      </c>
      <c r="I236" s="3" t="str">
        <f>IF($B236="","",IF(_xlfn.XLOOKUP($D236&amp;$F236,開講日程一覧!$P$5:$P$1743,開講日程一覧!J$5:J$1743)="","",_xlfn.XLOOKUP($D236&amp;$F236,開講日程一覧!$P$5:$P$1743,開講日程一覧!J$5:J$1743)))</f>
        <v/>
      </c>
      <c r="J236" s="6" t="str">
        <f>IF($B236="","",IF(_xlfn.XLOOKUP($D236&amp;$F236,開講日程一覧!$P$5:$P$1743,開講日程一覧!K$5:K$1743)="","",_xlfn.XLOOKUP($D236&amp;$F236,開講日程一覧!$P$5:$P$1743,開講日程一覧!K$5:K$1743)))</f>
        <v/>
      </c>
      <c r="K236" s="7" t="str">
        <f>IF($B236="","",IF(_xlfn.XLOOKUP($D236&amp;$F236,開講日程一覧!$P$5:$P$1743,開講日程一覧!L$5:L$1743)="","",_xlfn.XLOOKUP($D236&amp;$F236,開講日程一覧!$P$5:$P$1743,開講日程一覧!L$5:L$1743)))</f>
        <v/>
      </c>
      <c r="L236" s="7" t="str">
        <f>IF($B236="","",IF(_xlfn.XLOOKUP($D236&amp;$F236,開講日程一覧!$P$5:$P$1743,開講日程一覧!M$5:M$1743)="","",_xlfn.XLOOKUP($D236&amp;$F236,開講日程一覧!$P$5:$P$1743,開講日程一覧!M$5:M$1743)))</f>
        <v/>
      </c>
    </row>
    <row r="237" spans="7:12" x14ac:dyDescent="0.85">
      <c r="G237" s="52" t="str">
        <f>IF($B237="","",IF(_xlfn.XLOOKUP($D237&amp;$F237,開講日程一覧!$P$5:$P$1743,開講日程一覧!H$5:H$1743)="","",_xlfn.XLOOKUP($D237&amp;$F237,開講日程一覧!$P$5:$P$1743,開講日程一覧!H$5:H$1743)))</f>
        <v/>
      </c>
      <c r="H237" s="6" t="str">
        <f>IF($B237="","",IF(_xlfn.XLOOKUP($D237&amp;$F237,開講日程一覧!$P$5:$P$1743,開講日程一覧!I$5:I$1743)="","",_xlfn.XLOOKUP($D237&amp;$F237,開講日程一覧!$P$5:$P$1743,開講日程一覧!I$5:I$1743)))</f>
        <v/>
      </c>
      <c r="I237" s="3" t="str">
        <f>IF($B237="","",IF(_xlfn.XLOOKUP($D237&amp;$F237,開講日程一覧!$P$5:$P$1743,開講日程一覧!J$5:J$1743)="","",_xlfn.XLOOKUP($D237&amp;$F237,開講日程一覧!$P$5:$P$1743,開講日程一覧!J$5:J$1743)))</f>
        <v/>
      </c>
      <c r="J237" s="6" t="str">
        <f>IF($B237="","",IF(_xlfn.XLOOKUP($D237&amp;$F237,開講日程一覧!$P$5:$P$1743,開講日程一覧!K$5:K$1743)="","",_xlfn.XLOOKUP($D237&amp;$F237,開講日程一覧!$P$5:$P$1743,開講日程一覧!K$5:K$1743)))</f>
        <v/>
      </c>
      <c r="K237" s="7" t="str">
        <f>IF($B237="","",IF(_xlfn.XLOOKUP($D237&amp;$F237,開講日程一覧!$P$5:$P$1743,開講日程一覧!L$5:L$1743)="","",_xlfn.XLOOKUP($D237&amp;$F237,開講日程一覧!$P$5:$P$1743,開講日程一覧!L$5:L$1743)))</f>
        <v/>
      </c>
      <c r="L237" s="7" t="str">
        <f>IF($B237="","",IF(_xlfn.XLOOKUP($D237&amp;$F237,開講日程一覧!$P$5:$P$1743,開講日程一覧!M$5:M$1743)="","",_xlfn.XLOOKUP($D237&amp;$F237,開講日程一覧!$P$5:$P$1743,開講日程一覧!M$5:M$1743)))</f>
        <v/>
      </c>
    </row>
    <row r="238" spans="7:12" x14ac:dyDescent="0.85">
      <c r="G238" s="52" t="str">
        <f>IF($B238="","",IF(_xlfn.XLOOKUP($D238&amp;$F238,開講日程一覧!$P$5:$P$1743,開講日程一覧!H$5:H$1743)="","",_xlfn.XLOOKUP($D238&amp;$F238,開講日程一覧!$P$5:$P$1743,開講日程一覧!H$5:H$1743)))</f>
        <v/>
      </c>
      <c r="H238" s="6" t="str">
        <f>IF($B238="","",IF(_xlfn.XLOOKUP($D238&amp;$F238,開講日程一覧!$P$5:$P$1743,開講日程一覧!I$5:I$1743)="","",_xlfn.XLOOKUP($D238&amp;$F238,開講日程一覧!$P$5:$P$1743,開講日程一覧!I$5:I$1743)))</f>
        <v/>
      </c>
      <c r="I238" s="3" t="str">
        <f>IF($B238="","",IF(_xlfn.XLOOKUP($D238&amp;$F238,開講日程一覧!$P$5:$P$1743,開講日程一覧!J$5:J$1743)="","",_xlfn.XLOOKUP($D238&amp;$F238,開講日程一覧!$P$5:$P$1743,開講日程一覧!J$5:J$1743)))</f>
        <v/>
      </c>
      <c r="J238" s="6" t="str">
        <f>IF($B238="","",IF(_xlfn.XLOOKUP($D238&amp;$F238,開講日程一覧!$P$5:$P$1743,開講日程一覧!K$5:K$1743)="","",_xlfn.XLOOKUP($D238&amp;$F238,開講日程一覧!$P$5:$P$1743,開講日程一覧!K$5:K$1743)))</f>
        <v/>
      </c>
      <c r="K238" s="7" t="str">
        <f>IF($B238="","",IF(_xlfn.XLOOKUP($D238&amp;$F238,開講日程一覧!$P$5:$P$1743,開講日程一覧!L$5:L$1743)="","",_xlfn.XLOOKUP($D238&amp;$F238,開講日程一覧!$P$5:$P$1743,開講日程一覧!L$5:L$1743)))</f>
        <v/>
      </c>
      <c r="L238" s="7" t="str">
        <f>IF($B238="","",IF(_xlfn.XLOOKUP($D238&amp;$F238,開講日程一覧!$P$5:$P$1743,開講日程一覧!M$5:M$1743)="","",_xlfn.XLOOKUP($D238&amp;$F238,開講日程一覧!$P$5:$P$1743,開講日程一覧!M$5:M$1743)))</f>
        <v/>
      </c>
    </row>
    <row r="239" spans="7:12" x14ac:dyDescent="0.85">
      <c r="G239" s="52" t="str">
        <f>IF($B239="","",IF(_xlfn.XLOOKUP($D239&amp;$F239,開講日程一覧!$P$5:$P$1743,開講日程一覧!H$5:H$1743)="","",_xlfn.XLOOKUP($D239&amp;$F239,開講日程一覧!$P$5:$P$1743,開講日程一覧!H$5:H$1743)))</f>
        <v/>
      </c>
      <c r="H239" s="6" t="str">
        <f>IF($B239="","",IF(_xlfn.XLOOKUP($D239&amp;$F239,開講日程一覧!$P$5:$P$1743,開講日程一覧!I$5:I$1743)="","",_xlfn.XLOOKUP($D239&amp;$F239,開講日程一覧!$P$5:$P$1743,開講日程一覧!I$5:I$1743)))</f>
        <v/>
      </c>
      <c r="I239" s="3" t="str">
        <f>IF($B239="","",IF(_xlfn.XLOOKUP($D239&amp;$F239,開講日程一覧!$P$5:$P$1743,開講日程一覧!J$5:J$1743)="","",_xlfn.XLOOKUP($D239&amp;$F239,開講日程一覧!$P$5:$P$1743,開講日程一覧!J$5:J$1743)))</f>
        <v/>
      </c>
      <c r="J239" s="6" t="str">
        <f>IF($B239="","",IF(_xlfn.XLOOKUP($D239&amp;$F239,開講日程一覧!$P$5:$P$1743,開講日程一覧!K$5:K$1743)="","",_xlfn.XLOOKUP($D239&amp;$F239,開講日程一覧!$P$5:$P$1743,開講日程一覧!K$5:K$1743)))</f>
        <v/>
      </c>
      <c r="K239" s="7" t="str">
        <f>IF($B239="","",IF(_xlfn.XLOOKUP($D239&amp;$F239,開講日程一覧!$P$5:$P$1743,開講日程一覧!L$5:L$1743)="","",_xlfn.XLOOKUP($D239&amp;$F239,開講日程一覧!$P$5:$P$1743,開講日程一覧!L$5:L$1743)))</f>
        <v/>
      </c>
      <c r="L239" s="7" t="str">
        <f>IF($B239="","",IF(_xlfn.XLOOKUP($D239&amp;$F239,開講日程一覧!$P$5:$P$1743,開講日程一覧!M$5:M$1743)="","",_xlfn.XLOOKUP($D239&amp;$F239,開講日程一覧!$P$5:$P$1743,開講日程一覧!M$5:M$1743)))</f>
        <v/>
      </c>
    </row>
    <row r="240" spans="7:12" x14ac:dyDescent="0.85">
      <c r="G240" s="52" t="str">
        <f>IF($B240="","",IF(_xlfn.XLOOKUP($D240&amp;$F240,開講日程一覧!$P$5:$P$1743,開講日程一覧!H$5:H$1743)="","",_xlfn.XLOOKUP($D240&amp;$F240,開講日程一覧!$P$5:$P$1743,開講日程一覧!H$5:H$1743)))</f>
        <v/>
      </c>
      <c r="H240" s="6" t="str">
        <f>IF($B240="","",IF(_xlfn.XLOOKUP($D240&amp;$F240,開講日程一覧!$P$5:$P$1743,開講日程一覧!I$5:I$1743)="","",_xlfn.XLOOKUP($D240&amp;$F240,開講日程一覧!$P$5:$P$1743,開講日程一覧!I$5:I$1743)))</f>
        <v/>
      </c>
      <c r="I240" s="3" t="str">
        <f>IF($B240="","",IF(_xlfn.XLOOKUP($D240&amp;$F240,開講日程一覧!$P$5:$P$1743,開講日程一覧!J$5:J$1743)="","",_xlfn.XLOOKUP($D240&amp;$F240,開講日程一覧!$P$5:$P$1743,開講日程一覧!J$5:J$1743)))</f>
        <v/>
      </c>
      <c r="J240" s="6" t="str">
        <f>IF($B240="","",IF(_xlfn.XLOOKUP($D240&amp;$F240,開講日程一覧!$P$5:$P$1743,開講日程一覧!K$5:K$1743)="","",_xlfn.XLOOKUP($D240&amp;$F240,開講日程一覧!$P$5:$P$1743,開講日程一覧!K$5:K$1743)))</f>
        <v/>
      </c>
      <c r="K240" s="7" t="str">
        <f>IF($B240="","",IF(_xlfn.XLOOKUP($D240&amp;$F240,開講日程一覧!$P$5:$P$1743,開講日程一覧!L$5:L$1743)="","",_xlfn.XLOOKUP($D240&amp;$F240,開講日程一覧!$P$5:$P$1743,開講日程一覧!L$5:L$1743)))</f>
        <v/>
      </c>
      <c r="L240" s="7" t="str">
        <f>IF($B240="","",IF(_xlfn.XLOOKUP($D240&amp;$F240,開講日程一覧!$P$5:$P$1743,開講日程一覧!M$5:M$1743)="","",_xlfn.XLOOKUP($D240&amp;$F240,開講日程一覧!$P$5:$P$1743,開講日程一覧!M$5:M$1743)))</f>
        <v/>
      </c>
    </row>
    <row r="241" spans="7:12" x14ac:dyDescent="0.85">
      <c r="G241" s="52" t="str">
        <f>IF($B241="","",IF(_xlfn.XLOOKUP($D241&amp;$F241,開講日程一覧!$P$5:$P$1743,開講日程一覧!H$5:H$1743)="","",_xlfn.XLOOKUP($D241&amp;$F241,開講日程一覧!$P$5:$P$1743,開講日程一覧!H$5:H$1743)))</f>
        <v/>
      </c>
      <c r="H241" s="6" t="str">
        <f>IF($B241="","",IF(_xlfn.XLOOKUP($D241&amp;$F241,開講日程一覧!$P$5:$P$1743,開講日程一覧!I$5:I$1743)="","",_xlfn.XLOOKUP($D241&amp;$F241,開講日程一覧!$P$5:$P$1743,開講日程一覧!I$5:I$1743)))</f>
        <v/>
      </c>
      <c r="I241" s="3" t="str">
        <f>IF($B241="","",IF(_xlfn.XLOOKUP($D241&amp;$F241,開講日程一覧!$P$5:$P$1743,開講日程一覧!J$5:J$1743)="","",_xlfn.XLOOKUP($D241&amp;$F241,開講日程一覧!$P$5:$P$1743,開講日程一覧!J$5:J$1743)))</f>
        <v/>
      </c>
      <c r="J241" s="6" t="str">
        <f>IF($B241="","",IF(_xlfn.XLOOKUP($D241&amp;$F241,開講日程一覧!$P$5:$P$1743,開講日程一覧!K$5:K$1743)="","",_xlfn.XLOOKUP($D241&amp;$F241,開講日程一覧!$P$5:$P$1743,開講日程一覧!K$5:K$1743)))</f>
        <v/>
      </c>
      <c r="K241" s="7" t="str">
        <f>IF($B241="","",IF(_xlfn.XLOOKUP($D241&amp;$F241,開講日程一覧!$P$5:$P$1743,開講日程一覧!L$5:L$1743)="","",_xlfn.XLOOKUP($D241&amp;$F241,開講日程一覧!$P$5:$P$1743,開講日程一覧!L$5:L$1743)))</f>
        <v/>
      </c>
      <c r="L241" s="7" t="str">
        <f>IF($B241="","",IF(_xlfn.XLOOKUP($D241&amp;$F241,開講日程一覧!$P$5:$P$1743,開講日程一覧!M$5:M$1743)="","",_xlfn.XLOOKUP($D241&amp;$F241,開講日程一覧!$P$5:$P$1743,開講日程一覧!M$5:M$1743)))</f>
        <v/>
      </c>
    </row>
    <row r="242" spans="7:12" x14ac:dyDescent="0.85">
      <c r="G242" s="52" t="str">
        <f>IF($B242="","",IF(_xlfn.XLOOKUP($D242&amp;$F242,開講日程一覧!$P$5:$P$1743,開講日程一覧!H$5:H$1743)="","",_xlfn.XLOOKUP($D242&amp;$F242,開講日程一覧!$P$5:$P$1743,開講日程一覧!H$5:H$1743)))</f>
        <v/>
      </c>
      <c r="H242" s="6" t="str">
        <f>IF($B242="","",IF(_xlfn.XLOOKUP($D242&amp;$F242,開講日程一覧!$P$5:$P$1743,開講日程一覧!I$5:I$1743)="","",_xlfn.XLOOKUP($D242&amp;$F242,開講日程一覧!$P$5:$P$1743,開講日程一覧!I$5:I$1743)))</f>
        <v/>
      </c>
      <c r="I242" s="3" t="str">
        <f>IF($B242="","",IF(_xlfn.XLOOKUP($D242&amp;$F242,開講日程一覧!$P$5:$P$1743,開講日程一覧!J$5:J$1743)="","",_xlfn.XLOOKUP($D242&amp;$F242,開講日程一覧!$P$5:$P$1743,開講日程一覧!J$5:J$1743)))</f>
        <v/>
      </c>
      <c r="J242" s="6" t="str">
        <f>IF($B242="","",IF(_xlfn.XLOOKUP($D242&amp;$F242,開講日程一覧!$P$5:$P$1743,開講日程一覧!K$5:K$1743)="","",_xlfn.XLOOKUP($D242&amp;$F242,開講日程一覧!$P$5:$P$1743,開講日程一覧!K$5:K$1743)))</f>
        <v/>
      </c>
      <c r="K242" s="7" t="str">
        <f>IF($B242="","",IF(_xlfn.XLOOKUP($D242&amp;$F242,開講日程一覧!$P$5:$P$1743,開講日程一覧!L$5:L$1743)="","",_xlfn.XLOOKUP($D242&amp;$F242,開講日程一覧!$P$5:$P$1743,開講日程一覧!L$5:L$1743)))</f>
        <v/>
      </c>
      <c r="L242" s="7" t="str">
        <f>IF($B242="","",IF(_xlfn.XLOOKUP($D242&amp;$F242,開講日程一覧!$P$5:$P$1743,開講日程一覧!M$5:M$1743)="","",_xlfn.XLOOKUP($D242&amp;$F242,開講日程一覧!$P$5:$P$1743,開講日程一覧!M$5:M$1743)))</f>
        <v/>
      </c>
    </row>
    <row r="243" spans="7:12" x14ac:dyDescent="0.85">
      <c r="G243" s="52" t="str">
        <f>IF($B243="","",IF(_xlfn.XLOOKUP($D243&amp;$F243,開講日程一覧!$P$5:$P$1743,開講日程一覧!H$5:H$1743)="","",_xlfn.XLOOKUP($D243&amp;$F243,開講日程一覧!$P$5:$P$1743,開講日程一覧!H$5:H$1743)))</f>
        <v/>
      </c>
      <c r="H243" s="6" t="str">
        <f>IF($B243="","",IF(_xlfn.XLOOKUP($D243&amp;$F243,開講日程一覧!$P$5:$P$1743,開講日程一覧!I$5:I$1743)="","",_xlfn.XLOOKUP($D243&amp;$F243,開講日程一覧!$P$5:$P$1743,開講日程一覧!I$5:I$1743)))</f>
        <v/>
      </c>
      <c r="I243" s="3" t="str">
        <f>IF($B243="","",IF(_xlfn.XLOOKUP($D243&amp;$F243,開講日程一覧!$P$5:$P$1743,開講日程一覧!J$5:J$1743)="","",_xlfn.XLOOKUP($D243&amp;$F243,開講日程一覧!$P$5:$P$1743,開講日程一覧!J$5:J$1743)))</f>
        <v/>
      </c>
      <c r="J243" s="6" t="str">
        <f>IF($B243="","",IF(_xlfn.XLOOKUP($D243&amp;$F243,開講日程一覧!$P$5:$P$1743,開講日程一覧!K$5:K$1743)="","",_xlfn.XLOOKUP($D243&amp;$F243,開講日程一覧!$P$5:$P$1743,開講日程一覧!K$5:K$1743)))</f>
        <v/>
      </c>
      <c r="K243" s="7" t="str">
        <f>IF($B243="","",IF(_xlfn.XLOOKUP($D243&amp;$F243,開講日程一覧!$P$5:$P$1743,開講日程一覧!L$5:L$1743)="","",_xlfn.XLOOKUP($D243&amp;$F243,開講日程一覧!$P$5:$P$1743,開講日程一覧!L$5:L$1743)))</f>
        <v/>
      </c>
      <c r="L243" s="7" t="str">
        <f>IF($B243="","",IF(_xlfn.XLOOKUP($D243&amp;$F243,開講日程一覧!$P$5:$P$1743,開講日程一覧!M$5:M$1743)="","",_xlfn.XLOOKUP($D243&amp;$F243,開講日程一覧!$P$5:$P$1743,開講日程一覧!M$5:M$1743)))</f>
        <v/>
      </c>
    </row>
    <row r="244" spans="7:12" x14ac:dyDescent="0.85">
      <c r="G244" s="52" t="str">
        <f>IF($B244="","",IF(_xlfn.XLOOKUP($D244&amp;$F244,開講日程一覧!$P$5:$P$1743,開講日程一覧!H$5:H$1743)="","",_xlfn.XLOOKUP($D244&amp;$F244,開講日程一覧!$P$5:$P$1743,開講日程一覧!H$5:H$1743)))</f>
        <v/>
      </c>
      <c r="H244" s="6" t="str">
        <f>IF($B244="","",IF(_xlfn.XLOOKUP($D244&amp;$F244,開講日程一覧!$P$5:$P$1743,開講日程一覧!I$5:I$1743)="","",_xlfn.XLOOKUP($D244&amp;$F244,開講日程一覧!$P$5:$P$1743,開講日程一覧!I$5:I$1743)))</f>
        <v/>
      </c>
      <c r="I244" s="3" t="str">
        <f>IF($B244="","",IF(_xlfn.XLOOKUP($D244&amp;$F244,開講日程一覧!$P$5:$P$1743,開講日程一覧!J$5:J$1743)="","",_xlfn.XLOOKUP($D244&amp;$F244,開講日程一覧!$P$5:$P$1743,開講日程一覧!J$5:J$1743)))</f>
        <v/>
      </c>
      <c r="J244" s="6" t="str">
        <f>IF($B244="","",IF(_xlfn.XLOOKUP($D244&amp;$F244,開講日程一覧!$P$5:$P$1743,開講日程一覧!K$5:K$1743)="","",_xlfn.XLOOKUP($D244&amp;$F244,開講日程一覧!$P$5:$P$1743,開講日程一覧!K$5:K$1743)))</f>
        <v/>
      </c>
      <c r="K244" s="7" t="str">
        <f>IF($B244="","",IF(_xlfn.XLOOKUP($D244&amp;$F244,開講日程一覧!$P$5:$P$1743,開講日程一覧!L$5:L$1743)="","",_xlfn.XLOOKUP($D244&amp;$F244,開講日程一覧!$P$5:$P$1743,開講日程一覧!L$5:L$1743)))</f>
        <v/>
      </c>
      <c r="L244" s="7" t="str">
        <f>IF($B244="","",IF(_xlfn.XLOOKUP($D244&amp;$F244,開講日程一覧!$P$5:$P$1743,開講日程一覧!M$5:M$1743)="","",_xlfn.XLOOKUP($D244&amp;$F244,開講日程一覧!$P$5:$P$1743,開講日程一覧!M$5:M$1743)))</f>
        <v/>
      </c>
    </row>
    <row r="245" spans="7:12" x14ac:dyDescent="0.85">
      <c r="G245" s="52" t="str">
        <f>IF($B245="","",IF(_xlfn.XLOOKUP($D245&amp;$F245,開講日程一覧!$P$5:$P$1743,開講日程一覧!H$5:H$1743)="","",_xlfn.XLOOKUP($D245&amp;$F245,開講日程一覧!$P$5:$P$1743,開講日程一覧!H$5:H$1743)))</f>
        <v/>
      </c>
      <c r="H245" s="6" t="str">
        <f>IF($B245="","",IF(_xlfn.XLOOKUP($D245&amp;$F245,開講日程一覧!$P$5:$P$1743,開講日程一覧!I$5:I$1743)="","",_xlfn.XLOOKUP($D245&amp;$F245,開講日程一覧!$P$5:$P$1743,開講日程一覧!I$5:I$1743)))</f>
        <v/>
      </c>
      <c r="I245" s="3" t="str">
        <f>IF($B245="","",IF(_xlfn.XLOOKUP($D245&amp;$F245,開講日程一覧!$P$5:$P$1743,開講日程一覧!J$5:J$1743)="","",_xlfn.XLOOKUP($D245&amp;$F245,開講日程一覧!$P$5:$P$1743,開講日程一覧!J$5:J$1743)))</f>
        <v/>
      </c>
      <c r="J245" s="6" t="str">
        <f>IF($B245="","",IF(_xlfn.XLOOKUP($D245&amp;$F245,開講日程一覧!$P$5:$P$1743,開講日程一覧!K$5:K$1743)="","",_xlfn.XLOOKUP($D245&amp;$F245,開講日程一覧!$P$5:$P$1743,開講日程一覧!K$5:K$1743)))</f>
        <v/>
      </c>
      <c r="K245" s="7" t="str">
        <f>IF($B245="","",IF(_xlfn.XLOOKUP($D245&amp;$F245,開講日程一覧!$P$5:$P$1743,開講日程一覧!L$5:L$1743)="","",_xlfn.XLOOKUP($D245&amp;$F245,開講日程一覧!$P$5:$P$1743,開講日程一覧!L$5:L$1743)))</f>
        <v/>
      </c>
      <c r="L245" s="7" t="str">
        <f>IF($B245="","",IF(_xlfn.XLOOKUP($D245&amp;$F245,開講日程一覧!$P$5:$P$1743,開講日程一覧!M$5:M$1743)="","",_xlfn.XLOOKUP($D245&amp;$F245,開講日程一覧!$P$5:$P$1743,開講日程一覧!M$5:M$1743)))</f>
        <v/>
      </c>
    </row>
    <row r="246" spans="7:12" x14ac:dyDescent="0.85">
      <c r="G246" s="52" t="str">
        <f>IF($B246="","",IF(_xlfn.XLOOKUP($D246&amp;$F246,開講日程一覧!$P$5:$P$1743,開講日程一覧!H$5:H$1743)="","",_xlfn.XLOOKUP($D246&amp;$F246,開講日程一覧!$P$5:$P$1743,開講日程一覧!H$5:H$1743)))</f>
        <v/>
      </c>
      <c r="H246" s="6" t="str">
        <f>IF($B246="","",IF(_xlfn.XLOOKUP($D246&amp;$F246,開講日程一覧!$P$5:$P$1743,開講日程一覧!I$5:I$1743)="","",_xlfn.XLOOKUP($D246&amp;$F246,開講日程一覧!$P$5:$P$1743,開講日程一覧!I$5:I$1743)))</f>
        <v/>
      </c>
      <c r="I246" s="3" t="str">
        <f>IF($B246="","",IF(_xlfn.XLOOKUP($D246&amp;$F246,開講日程一覧!$P$5:$P$1743,開講日程一覧!J$5:J$1743)="","",_xlfn.XLOOKUP($D246&amp;$F246,開講日程一覧!$P$5:$P$1743,開講日程一覧!J$5:J$1743)))</f>
        <v/>
      </c>
      <c r="J246" s="6" t="str">
        <f>IF($B246="","",IF(_xlfn.XLOOKUP($D246&amp;$F246,開講日程一覧!$P$5:$P$1743,開講日程一覧!K$5:K$1743)="","",_xlfn.XLOOKUP($D246&amp;$F246,開講日程一覧!$P$5:$P$1743,開講日程一覧!K$5:K$1743)))</f>
        <v/>
      </c>
      <c r="K246" s="7" t="str">
        <f>IF($B246="","",IF(_xlfn.XLOOKUP($D246&amp;$F246,開講日程一覧!$P$5:$P$1743,開講日程一覧!L$5:L$1743)="","",_xlfn.XLOOKUP($D246&amp;$F246,開講日程一覧!$P$5:$P$1743,開講日程一覧!L$5:L$1743)))</f>
        <v/>
      </c>
      <c r="L246" s="7" t="str">
        <f>IF($B246="","",IF(_xlfn.XLOOKUP($D246&amp;$F246,開講日程一覧!$P$5:$P$1743,開講日程一覧!M$5:M$1743)="","",_xlfn.XLOOKUP($D246&amp;$F246,開講日程一覧!$P$5:$P$1743,開講日程一覧!M$5:M$1743)))</f>
        <v/>
      </c>
    </row>
    <row r="247" spans="7:12" x14ac:dyDescent="0.85">
      <c r="G247" s="52" t="str">
        <f>IF($B247="","",IF(_xlfn.XLOOKUP($D247&amp;$F247,開講日程一覧!$P$5:$P$1743,開講日程一覧!H$5:H$1743)="","",_xlfn.XLOOKUP($D247&amp;$F247,開講日程一覧!$P$5:$P$1743,開講日程一覧!H$5:H$1743)))</f>
        <v/>
      </c>
      <c r="H247" s="6" t="str">
        <f>IF($B247="","",IF(_xlfn.XLOOKUP($D247&amp;$F247,開講日程一覧!$P$5:$P$1743,開講日程一覧!I$5:I$1743)="","",_xlfn.XLOOKUP($D247&amp;$F247,開講日程一覧!$P$5:$P$1743,開講日程一覧!I$5:I$1743)))</f>
        <v/>
      </c>
      <c r="I247" s="3" t="str">
        <f>IF($B247="","",IF(_xlfn.XLOOKUP($D247&amp;$F247,開講日程一覧!$P$5:$P$1743,開講日程一覧!J$5:J$1743)="","",_xlfn.XLOOKUP($D247&amp;$F247,開講日程一覧!$P$5:$P$1743,開講日程一覧!J$5:J$1743)))</f>
        <v/>
      </c>
      <c r="J247" s="6" t="str">
        <f>IF($B247="","",IF(_xlfn.XLOOKUP($D247&amp;$F247,開講日程一覧!$P$5:$P$1743,開講日程一覧!K$5:K$1743)="","",_xlfn.XLOOKUP($D247&amp;$F247,開講日程一覧!$P$5:$P$1743,開講日程一覧!K$5:K$1743)))</f>
        <v/>
      </c>
      <c r="K247" s="7" t="str">
        <f>IF($B247="","",IF(_xlfn.XLOOKUP($D247&amp;$F247,開講日程一覧!$P$5:$P$1743,開講日程一覧!L$5:L$1743)="","",_xlfn.XLOOKUP($D247&amp;$F247,開講日程一覧!$P$5:$P$1743,開講日程一覧!L$5:L$1743)))</f>
        <v/>
      </c>
      <c r="L247" s="7" t="str">
        <f>IF($B247="","",IF(_xlfn.XLOOKUP($D247&amp;$F247,開講日程一覧!$P$5:$P$1743,開講日程一覧!M$5:M$1743)="","",_xlfn.XLOOKUP($D247&amp;$F247,開講日程一覧!$P$5:$P$1743,開講日程一覧!M$5:M$1743)))</f>
        <v/>
      </c>
    </row>
    <row r="248" spans="7:12" x14ac:dyDescent="0.85">
      <c r="G248" s="52" t="str">
        <f>IF($B248="","",IF(_xlfn.XLOOKUP($D248&amp;$F248,開講日程一覧!$P$5:$P$1743,開講日程一覧!H$5:H$1743)="","",_xlfn.XLOOKUP($D248&amp;$F248,開講日程一覧!$P$5:$P$1743,開講日程一覧!H$5:H$1743)))</f>
        <v/>
      </c>
      <c r="H248" s="6" t="str">
        <f>IF($B248="","",IF(_xlfn.XLOOKUP($D248&amp;$F248,開講日程一覧!$P$5:$P$1743,開講日程一覧!I$5:I$1743)="","",_xlfn.XLOOKUP($D248&amp;$F248,開講日程一覧!$P$5:$P$1743,開講日程一覧!I$5:I$1743)))</f>
        <v/>
      </c>
      <c r="I248" s="3" t="str">
        <f>IF($B248="","",IF(_xlfn.XLOOKUP($D248&amp;$F248,開講日程一覧!$P$5:$P$1743,開講日程一覧!J$5:J$1743)="","",_xlfn.XLOOKUP($D248&amp;$F248,開講日程一覧!$P$5:$P$1743,開講日程一覧!J$5:J$1743)))</f>
        <v/>
      </c>
      <c r="J248" s="6" t="str">
        <f>IF($B248="","",IF(_xlfn.XLOOKUP($D248&amp;$F248,開講日程一覧!$P$5:$P$1743,開講日程一覧!K$5:K$1743)="","",_xlfn.XLOOKUP($D248&amp;$F248,開講日程一覧!$P$5:$P$1743,開講日程一覧!K$5:K$1743)))</f>
        <v/>
      </c>
      <c r="K248" s="7" t="str">
        <f>IF($B248="","",IF(_xlfn.XLOOKUP($D248&amp;$F248,開講日程一覧!$P$5:$P$1743,開講日程一覧!L$5:L$1743)="","",_xlfn.XLOOKUP($D248&amp;$F248,開講日程一覧!$P$5:$P$1743,開講日程一覧!L$5:L$1743)))</f>
        <v/>
      </c>
      <c r="L248" s="7" t="str">
        <f>IF($B248="","",IF(_xlfn.XLOOKUP($D248&amp;$F248,開講日程一覧!$P$5:$P$1743,開講日程一覧!M$5:M$1743)="","",_xlfn.XLOOKUP($D248&amp;$F248,開講日程一覧!$P$5:$P$1743,開講日程一覧!M$5:M$1743)))</f>
        <v/>
      </c>
    </row>
    <row r="249" spans="7:12" x14ac:dyDescent="0.85">
      <c r="G249" s="52" t="str">
        <f>IF($B249="","",IF(_xlfn.XLOOKUP($D249&amp;$F249,開講日程一覧!$P$5:$P$1743,開講日程一覧!H$5:H$1743)="","",_xlfn.XLOOKUP($D249&amp;$F249,開講日程一覧!$P$5:$P$1743,開講日程一覧!H$5:H$1743)))</f>
        <v/>
      </c>
      <c r="H249" s="6" t="str">
        <f>IF($B249="","",IF(_xlfn.XLOOKUP($D249&amp;$F249,開講日程一覧!$P$5:$P$1743,開講日程一覧!I$5:I$1743)="","",_xlfn.XLOOKUP($D249&amp;$F249,開講日程一覧!$P$5:$P$1743,開講日程一覧!I$5:I$1743)))</f>
        <v/>
      </c>
      <c r="I249" s="3" t="str">
        <f>IF($B249="","",IF(_xlfn.XLOOKUP($D249&amp;$F249,開講日程一覧!$P$5:$P$1743,開講日程一覧!J$5:J$1743)="","",_xlfn.XLOOKUP($D249&amp;$F249,開講日程一覧!$P$5:$P$1743,開講日程一覧!J$5:J$1743)))</f>
        <v/>
      </c>
      <c r="J249" s="6" t="str">
        <f>IF($B249="","",IF(_xlfn.XLOOKUP($D249&amp;$F249,開講日程一覧!$P$5:$P$1743,開講日程一覧!K$5:K$1743)="","",_xlfn.XLOOKUP($D249&amp;$F249,開講日程一覧!$P$5:$P$1743,開講日程一覧!K$5:K$1743)))</f>
        <v/>
      </c>
      <c r="K249" s="7" t="str">
        <f>IF($B249="","",IF(_xlfn.XLOOKUP($D249&amp;$F249,開講日程一覧!$P$5:$P$1743,開講日程一覧!L$5:L$1743)="","",_xlfn.XLOOKUP($D249&amp;$F249,開講日程一覧!$P$5:$P$1743,開講日程一覧!L$5:L$1743)))</f>
        <v/>
      </c>
      <c r="L249" s="7" t="str">
        <f>IF($B249="","",IF(_xlfn.XLOOKUP($D249&amp;$F249,開講日程一覧!$P$5:$P$1743,開講日程一覧!M$5:M$1743)="","",_xlfn.XLOOKUP($D249&amp;$F249,開講日程一覧!$P$5:$P$1743,開講日程一覧!M$5:M$1743)))</f>
        <v/>
      </c>
    </row>
    <row r="250" spans="7:12" x14ac:dyDescent="0.85">
      <c r="G250" s="52" t="str">
        <f>IF($B250="","",IF(_xlfn.XLOOKUP($D250&amp;$F250,開講日程一覧!$P$5:$P$1743,開講日程一覧!H$5:H$1743)="","",_xlfn.XLOOKUP($D250&amp;$F250,開講日程一覧!$P$5:$P$1743,開講日程一覧!H$5:H$1743)))</f>
        <v/>
      </c>
      <c r="H250" s="6" t="str">
        <f>IF($B250="","",IF(_xlfn.XLOOKUP($D250&amp;$F250,開講日程一覧!$P$5:$P$1743,開講日程一覧!I$5:I$1743)="","",_xlfn.XLOOKUP($D250&amp;$F250,開講日程一覧!$P$5:$P$1743,開講日程一覧!I$5:I$1743)))</f>
        <v/>
      </c>
      <c r="I250" s="3" t="str">
        <f>IF($B250="","",IF(_xlfn.XLOOKUP($D250&amp;$F250,開講日程一覧!$P$5:$P$1743,開講日程一覧!J$5:J$1743)="","",_xlfn.XLOOKUP($D250&amp;$F250,開講日程一覧!$P$5:$P$1743,開講日程一覧!J$5:J$1743)))</f>
        <v/>
      </c>
      <c r="J250" s="6" t="str">
        <f>IF($B250="","",IF(_xlfn.XLOOKUP($D250&amp;$F250,開講日程一覧!$P$5:$P$1743,開講日程一覧!K$5:K$1743)="","",_xlfn.XLOOKUP($D250&amp;$F250,開講日程一覧!$P$5:$P$1743,開講日程一覧!K$5:K$1743)))</f>
        <v/>
      </c>
      <c r="K250" s="7" t="str">
        <f>IF($B250="","",IF(_xlfn.XLOOKUP($D250&amp;$F250,開講日程一覧!$P$5:$P$1743,開講日程一覧!L$5:L$1743)="","",_xlfn.XLOOKUP($D250&amp;$F250,開講日程一覧!$P$5:$P$1743,開講日程一覧!L$5:L$1743)))</f>
        <v/>
      </c>
      <c r="L250" s="7" t="str">
        <f>IF($B250="","",IF(_xlfn.XLOOKUP($D250&amp;$F250,開講日程一覧!$P$5:$P$1743,開講日程一覧!M$5:M$1743)="","",_xlfn.XLOOKUP($D250&amp;$F250,開講日程一覧!$P$5:$P$1743,開講日程一覧!M$5:M$1743)))</f>
        <v/>
      </c>
    </row>
    <row r="251" spans="7:12" x14ac:dyDescent="0.85">
      <c r="G251" s="52" t="str">
        <f>IF($B251="","",IF(_xlfn.XLOOKUP($D251&amp;$F251,開講日程一覧!$P$5:$P$1743,開講日程一覧!H$5:H$1743)="","",_xlfn.XLOOKUP($D251&amp;$F251,開講日程一覧!$P$5:$P$1743,開講日程一覧!H$5:H$1743)))</f>
        <v/>
      </c>
      <c r="H251" s="6" t="str">
        <f>IF($B251="","",IF(_xlfn.XLOOKUP($D251&amp;$F251,開講日程一覧!$P$5:$P$1743,開講日程一覧!I$5:I$1743)="","",_xlfn.XLOOKUP($D251&amp;$F251,開講日程一覧!$P$5:$P$1743,開講日程一覧!I$5:I$1743)))</f>
        <v/>
      </c>
      <c r="I251" s="3" t="str">
        <f>IF($B251="","",IF(_xlfn.XLOOKUP($D251&amp;$F251,開講日程一覧!$P$5:$P$1743,開講日程一覧!J$5:J$1743)="","",_xlfn.XLOOKUP($D251&amp;$F251,開講日程一覧!$P$5:$P$1743,開講日程一覧!J$5:J$1743)))</f>
        <v/>
      </c>
      <c r="J251" s="6" t="str">
        <f>IF($B251="","",IF(_xlfn.XLOOKUP($D251&amp;$F251,開講日程一覧!$P$5:$P$1743,開講日程一覧!K$5:K$1743)="","",_xlfn.XLOOKUP($D251&amp;$F251,開講日程一覧!$P$5:$P$1743,開講日程一覧!K$5:K$1743)))</f>
        <v/>
      </c>
      <c r="K251" s="7" t="str">
        <f>IF($B251="","",IF(_xlfn.XLOOKUP($D251&amp;$F251,開講日程一覧!$P$5:$P$1743,開講日程一覧!L$5:L$1743)="","",_xlfn.XLOOKUP($D251&amp;$F251,開講日程一覧!$P$5:$P$1743,開講日程一覧!L$5:L$1743)))</f>
        <v/>
      </c>
      <c r="L251" s="7" t="str">
        <f>IF($B251="","",IF(_xlfn.XLOOKUP($D251&amp;$F251,開講日程一覧!$P$5:$P$1743,開講日程一覧!M$5:M$1743)="","",_xlfn.XLOOKUP($D251&amp;$F251,開講日程一覧!$P$5:$P$1743,開講日程一覧!M$5:M$1743)))</f>
        <v/>
      </c>
    </row>
    <row r="252" spans="7:12" x14ac:dyDescent="0.85">
      <c r="G252" s="52" t="str">
        <f>IF($B252="","",IF(_xlfn.XLOOKUP($D252&amp;$F252,開講日程一覧!$P$5:$P$1743,開講日程一覧!H$5:H$1743)="","",_xlfn.XLOOKUP($D252&amp;$F252,開講日程一覧!$P$5:$P$1743,開講日程一覧!H$5:H$1743)))</f>
        <v/>
      </c>
      <c r="H252" s="6" t="str">
        <f>IF($B252="","",IF(_xlfn.XLOOKUP($D252&amp;$F252,開講日程一覧!$P$5:$P$1743,開講日程一覧!I$5:I$1743)="","",_xlfn.XLOOKUP($D252&amp;$F252,開講日程一覧!$P$5:$P$1743,開講日程一覧!I$5:I$1743)))</f>
        <v/>
      </c>
      <c r="I252" s="3" t="str">
        <f>IF($B252="","",IF(_xlfn.XLOOKUP($D252&amp;$F252,開講日程一覧!$P$5:$P$1743,開講日程一覧!J$5:J$1743)="","",_xlfn.XLOOKUP($D252&amp;$F252,開講日程一覧!$P$5:$P$1743,開講日程一覧!J$5:J$1743)))</f>
        <v/>
      </c>
      <c r="J252" s="6" t="str">
        <f>IF($B252="","",IF(_xlfn.XLOOKUP($D252&amp;$F252,開講日程一覧!$P$5:$P$1743,開講日程一覧!K$5:K$1743)="","",_xlfn.XLOOKUP($D252&amp;$F252,開講日程一覧!$P$5:$P$1743,開講日程一覧!K$5:K$1743)))</f>
        <v/>
      </c>
      <c r="K252" s="7" t="str">
        <f>IF($B252="","",IF(_xlfn.XLOOKUP($D252&amp;$F252,開講日程一覧!$P$5:$P$1743,開講日程一覧!L$5:L$1743)="","",_xlfn.XLOOKUP($D252&amp;$F252,開講日程一覧!$P$5:$P$1743,開講日程一覧!L$5:L$1743)))</f>
        <v/>
      </c>
      <c r="L252" s="7" t="str">
        <f>IF($B252="","",IF(_xlfn.XLOOKUP($D252&amp;$F252,開講日程一覧!$P$5:$P$1743,開講日程一覧!M$5:M$1743)="","",_xlfn.XLOOKUP($D252&amp;$F252,開講日程一覧!$P$5:$P$1743,開講日程一覧!M$5:M$1743)))</f>
        <v/>
      </c>
    </row>
    <row r="253" spans="7:12" x14ac:dyDescent="0.85">
      <c r="G253" s="52" t="str">
        <f>IF($B253="","",IF(_xlfn.XLOOKUP($D253&amp;$F253,開講日程一覧!$P$5:$P$1743,開講日程一覧!H$5:H$1743)="","",_xlfn.XLOOKUP($D253&amp;$F253,開講日程一覧!$P$5:$P$1743,開講日程一覧!H$5:H$1743)))</f>
        <v/>
      </c>
      <c r="H253" s="6" t="str">
        <f>IF($B253="","",IF(_xlfn.XLOOKUP($D253&amp;$F253,開講日程一覧!$P$5:$P$1743,開講日程一覧!I$5:I$1743)="","",_xlfn.XLOOKUP($D253&amp;$F253,開講日程一覧!$P$5:$P$1743,開講日程一覧!I$5:I$1743)))</f>
        <v/>
      </c>
      <c r="I253" s="3" t="str">
        <f>IF($B253="","",IF(_xlfn.XLOOKUP($D253&amp;$F253,開講日程一覧!$P$5:$P$1743,開講日程一覧!J$5:J$1743)="","",_xlfn.XLOOKUP($D253&amp;$F253,開講日程一覧!$P$5:$P$1743,開講日程一覧!J$5:J$1743)))</f>
        <v/>
      </c>
      <c r="J253" s="6" t="str">
        <f>IF($B253="","",IF(_xlfn.XLOOKUP($D253&amp;$F253,開講日程一覧!$P$5:$P$1743,開講日程一覧!K$5:K$1743)="","",_xlfn.XLOOKUP($D253&amp;$F253,開講日程一覧!$P$5:$P$1743,開講日程一覧!K$5:K$1743)))</f>
        <v/>
      </c>
      <c r="K253" s="7" t="str">
        <f>IF($B253="","",IF(_xlfn.XLOOKUP($D253&amp;$F253,開講日程一覧!$P$5:$P$1743,開講日程一覧!L$5:L$1743)="","",_xlfn.XLOOKUP($D253&amp;$F253,開講日程一覧!$P$5:$P$1743,開講日程一覧!L$5:L$1743)))</f>
        <v/>
      </c>
      <c r="L253" s="7" t="str">
        <f>IF($B253="","",IF(_xlfn.XLOOKUP($D253&amp;$F253,開講日程一覧!$P$5:$P$1743,開講日程一覧!M$5:M$1743)="","",_xlfn.XLOOKUP($D253&amp;$F253,開講日程一覧!$P$5:$P$1743,開講日程一覧!M$5:M$1743)))</f>
        <v/>
      </c>
    </row>
    <row r="254" spans="7:12" x14ac:dyDescent="0.85">
      <c r="G254" s="52" t="str">
        <f>IF($B254="","",IF(_xlfn.XLOOKUP($D254&amp;$F254,開講日程一覧!$P$5:$P$1743,開講日程一覧!H$5:H$1743)="","",_xlfn.XLOOKUP($D254&amp;$F254,開講日程一覧!$P$5:$P$1743,開講日程一覧!H$5:H$1743)))</f>
        <v/>
      </c>
      <c r="H254" s="6" t="str">
        <f>IF($B254="","",IF(_xlfn.XLOOKUP($D254&amp;$F254,開講日程一覧!$P$5:$P$1743,開講日程一覧!I$5:I$1743)="","",_xlfn.XLOOKUP($D254&amp;$F254,開講日程一覧!$P$5:$P$1743,開講日程一覧!I$5:I$1743)))</f>
        <v/>
      </c>
      <c r="I254" s="3" t="str">
        <f>IF($B254="","",IF(_xlfn.XLOOKUP($D254&amp;$F254,開講日程一覧!$P$5:$P$1743,開講日程一覧!J$5:J$1743)="","",_xlfn.XLOOKUP($D254&amp;$F254,開講日程一覧!$P$5:$P$1743,開講日程一覧!J$5:J$1743)))</f>
        <v/>
      </c>
      <c r="J254" s="6" t="str">
        <f>IF($B254="","",IF(_xlfn.XLOOKUP($D254&amp;$F254,開講日程一覧!$P$5:$P$1743,開講日程一覧!K$5:K$1743)="","",_xlfn.XLOOKUP($D254&amp;$F254,開講日程一覧!$P$5:$P$1743,開講日程一覧!K$5:K$1743)))</f>
        <v/>
      </c>
      <c r="K254" s="7" t="str">
        <f>IF($B254="","",IF(_xlfn.XLOOKUP($D254&amp;$F254,開講日程一覧!$P$5:$P$1743,開講日程一覧!L$5:L$1743)="","",_xlfn.XLOOKUP($D254&amp;$F254,開講日程一覧!$P$5:$P$1743,開講日程一覧!L$5:L$1743)))</f>
        <v/>
      </c>
      <c r="L254" s="7" t="str">
        <f>IF($B254="","",IF(_xlfn.XLOOKUP($D254&amp;$F254,開講日程一覧!$P$5:$P$1743,開講日程一覧!M$5:M$1743)="","",_xlfn.XLOOKUP($D254&amp;$F254,開講日程一覧!$P$5:$P$1743,開講日程一覧!M$5:M$1743)))</f>
        <v/>
      </c>
    </row>
    <row r="255" spans="7:12" x14ac:dyDescent="0.85">
      <c r="G255" s="52" t="str">
        <f>IF($B255="","",IF(_xlfn.XLOOKUP($D255&amp;$F255,開講日程一覧!$P$5:$P$1743,開講日程一覧!H$5:H$1743)="","",_xlfn.XLOOKUP($D255&amp;$F255,開講日程一覧!$P$5:$P$1743,開講日程一覧!H$5:H$1743)))</f>
        <v/>
      </c>
      <c r="H255" s="6" t="str">
        <f>IF($B255="","",IF(_xlfn.XLOOKUP($D255&amp;$F255,開講日程一覧!$P$5:$P$1743,開講日程一覧!I$5:I$1743)="","",_xlfn.XLOOKUP($D255&amp;$F255,開講日程一覧!$P$5:$P$1743,開講日程一覧!I$5:I$1743)))</f>
        <v/>
      </c>
      <c r="I255" s="3" t="str">
        <f>IF($B255="","",IF(_xlfn.XLOOKUP($D255&amp;$F255,開講日程一覧!$P$5:$P$1743,開講日程一覧!J$5:J$1743)="","",_xlfn.XLOOKUP($D255&amp;$F255,開講日程一覧!$P$5:$P$1743,開講日程一覧!J$5:J$1743)))</f>
        <v/>
      </c>
      <c r="J255" s="6" t="str">
        <f>IF($B255="","",IF(_xlfn.XLOOKUP($D255&amp;$F255,開講日程一覧!$P$5:$P$1743,開講日程一覧!K$5:K$1743)="","",_xlfn.XLOOKUP($D255&amp;$F255,開講日程一覧!$P$5:$P$1743,開講日程一覧!K$5:K$1743)))</f>
        <v/>
      </c>
      <c r="K255" s="7" t="str">
        <f>IF($B255="","",IF(_xlfn.XLOOKUP($D255&amp;$F255,開講日程一覧!$P$5:$P$1743,開講日程一覧!L$5:L$1743)="","",_xlfn.XLOOKUP($D255&amp;$F255,開講日程一覧!$P$5:$P$1743,開講日程一覧!L$5:L$1743)))</f>
        <v/>
      </c>
      <c r="L255" s="7" t="str">
        <f>IF($B255="","",IF(_xlfn.XLOOKUP($D255&amp;$F255,開講日程一覧!$P$5:$P$1743,開講日程一覧!M$5:M$1743)="","",_xlfn.XLOOKUP($D255&amp;$F255,開講日程一覧!$P$5:$P$1743,開講日程一覧!M$5:M$1743)))</f>
        <v/>
      </c>
    </row>
    <row r="256" spans="7:12" x14ac:dyDescent="0.85">
      <c r="G256" s="52" t="str">
        <f>IF($B256="","",IF(_xlfn.XLOOKUP($D256&amp;$F256,開講日程一覧!$P$5:$P$1743,開講日程一覧!H$5:H$1743)="","",_xlfn.XLOOKUP($D256&amp;$F256,開講日程一覧!$P$5:$P$1743,開講日程一覧!H$5:H$1743)))</f>
        <v/>
      </c>
      <c r="H256" s="6" t="str">
        <f>IF($B256="","",IF(_xlfn.XLOOKUP($D256&amp;$F256,開講日程一覧!$P$5:$P$1743,開講日程一覧!I$5:I$1743)="","",_xlfn.XLOOKUP($D256&amp;$F256,開講日程一覧!$P$5:$P$1743,開講日程一覧!I$5:I$1743)))</f>
        <v/>
      </c>
      <c r="I256" s="3" t="str">
        <f>IF($B256="","",IF(_xlfn.XLOOKUP($D256&amp;$F256,開講日程一覧!$P$5:$P$1743,開講日程一覧!J$5:J$1743)="","",_xlfn.XLOOKUP($D256&amp;$F256,開講日程一覧!$P$5:$P$1743,開講日程一覧!J$5:J$1743)))</f>
        <v/>
      </c>
      <c r="J256" s="6" t="str">
        <f>IF($B256="","",IF(_xlfn.XLOOKUP($D256&amp;$F256,開講日程一覧!$P$5:$P$1743,開講日程一覧!K$5:K$1743)="","",_xlfn.XLOOKUP($D256&amp;$F256,開講日程一覧!$P$5:$P$1743,開講日程一覧!K$5:K$1743)))</f>
        <v/>
      </c>
      <c r="K256" s="7" t="str">
        <f>IF($B256="","",IF(_xlfn.XLOOKUP($D256&amp;$F256,開講日程一覧!$P$5:$P$1743,開講日程一覧!L$5:L$1743)="","",_xlfn.XLOOKUP($D256&amp;$F256,開講日程一覧!$P$5:$P$1743,開講日程一覧!L$5:L$1743)))</f>
        <v/>
      </c>
      <c r="L256" s="7" t="str">
        <f>IF($B256="","",IF(_xlfn.XLOOKUP($D256&amp;$F256,開講日程一覧!$P$5:$P$1743,開講日程一覧!M$5:M$1743)="","",_xlfn.XLOOKUP($D256&amp;$F256,開講日程一覧!$P$5:$P$1743,開講日程一覧!M$5:M$1743)))</f>
        <v/>
      </c>
    </row>
    <row r="257" spans="7:12" x14ac:dyDescent="0.85">
      <c r="G257" s="52" t="str">
        <f>IF($B257="","",IF(_xlfn.XLOOKUP($D257&amp;$F257,開講日程一覧!$P$5:$P$1743,開講日程一覧!H$5:H$1743)="","",_xlfn.XLOOKUP($D257&amp;$F257,開講日程一覧!$P$5:$P$1743,開講日程一覧!H$5:H$1743)))</f>
        <v/>
      </c>
      <c r="H257" s="6" t="str">
        <f>IF($B257="","",IF(_xlfn.XLOOKUP($D257&amp;$F257,開講日程一覧!$P$5:$P$1743,開講日程一覧!I$5:I$1743)="","",_xlfn.XLOOKUP($D257&amp;$F257,開講日程一覧!$P$5:$P$1743,開講日程一覧!I$5:I$1743)))</f>
        <v/>
      </c>
      <c r="I257" s="3" t="str">
        <f>IF($B257="","",IF(_xlfn.XLOOKUP($D257&amp;$F257,開講日程一覧!$P$5:$P$1743,開講日程一覧!J$5:J$1743)="","",_xlfn.XLOOKUP($D257&amp;$F257,開講日程一覧!$P$5:$P$1743,開講日程一覧!J$5:J$1743)))</f>
        <v/>
      </c>
      <c r="J257" s="6" t="str">
        <f>IF($B257="","",IF(_xlfn.XLOOKUP($D257&amp;$F257,開講日程一覧!$P$5:$P$1743,開講日程一覧!K$5:K$1743)="","",_xlfn.XLOOKUP($D257&amp;$F257,開講日程一覧!$P$5:$P$1743,開講日程一覧!K$5:K$1743)))</f>
        <v/>
      </c>
      <c r="K257" s="7" t="str">
        <f>IF($B257="","",IF(_xlfn.XLOOKUP($D257&amp;$F257,開講日程一覧!$P$5:$P$1743,開講日程一覧!L$5:L$1743)="","",_xlfn.XLOOKUP($D257&amp;$F257,開講日程一覧!$P$5:$P$1743,開講日程一覧!L$5:L$1743)))</f>
        <v/>
      </c>
      <c r="L257" s="7" t="str">
        <f>IF($B257="","",IF(_xlfn.XLOOKUP($D257&amp;$F257,開講日程一覧!$P$5:$P$1743,開講日程一覧!M$5:M$1743)="","",_xlfn.XLOOKUP($D257&amp;$F257,開講日程一覧!$P$5:$P$1743,開講日程一覧!M$5:M$1743)))</f>
        <v/>
      </c>
    </row>
    <row r="258" spans="7:12" x14ac:dyDescent="0.85">
      <c r="G258" s="52" t="str">
        <f>IF($B258="","",IF(_xlfn.XLOOKUP($D258&amp;$F258,開講日程一覧!$P$5:$P$1743,開講日程一覧!H$5:H$1743)="","",_xlfn.XLOOKUP($D258&amp;$F258,開講日程一覧!$P$5:$P$1743,開講日程一覧!H$5:H$1743)))</f>
        <v/>
      </c>
      <c r="H258" s="6" t="str">
        <f>IF($B258="","",IF(_xlfn.XLOOKUP($D258&amp;$F258,開講日程一覧!$P$5:$P$1743,開講日程一覧!I$5:I$1743)="","",_xlfn.XLOOKUP($D258&amp;$F258,開講日程一覧!$P$5:$P$1743,開講日程一覧!I$5:I$1743)))</f>
        <v/>
      </c>
      <c r="I258" s="3" t="str">
        <f>IF($B258="","",IF(_xlfn.XLOOKUP($D258&amp;$F258,開講日程一覧!$P$5:$P$1743,開講日程一覧!J$5:J$1743)="","",_xlfn.XLOOKUP($D258&amp;$F258,開講日程一覧!$P$5:$P$1743,開講日程一覧!J$5:J$1743)))</f>
        <v/>
      </c>
      <c r="J258" s="6" t="str">
        <f>IF($B258="","",IF(_xlfn.XLOOKUP($D258&amp;$F258,開講日程一覧!$P$5:$P$1743,開講日程一覧!K$5:K$1743)="","",_xlfn.XLOOKUP($D258&amp;$F258,開講日程一覧!$P$5:$P$1743,開講日程一覧!K$5:K$1743)))</f>
        <v/>
      </c>
      <c r="K258" s="7" t="str">
        <f>IF($B258="","",IF(_xlfn.XLOOKUP($D258&amp;$F258,開講日程一覧!$P$5:$P$1743,開講日程一覧!L$5:L$1743)="","",_xlfn.XLOOKUP($D258&amp;$F258,開講日程一覧!$P$5:$P$1743,開講日程一覧!L$5:L$1743)))</f>
        <v/>
      </c>
      <c r="L258" s="7" t="str">
        <f>IF($B258="","",IF(_xlfn.XLOOKUP($D258&amp;$F258,開講日程一覧!$P$5:$P$1743,開講日程一覧!M$5:M$1743)="","",_xlfn.XLOOKUP($D258&amp;$F258,開講日程一覧!$P$5:$P$1743,開講日程一覧!M$5:M$1743)))</f>
        <v/>
      </c>
    </row>
    <row r="259" spans="7:12" x14ac:dyDescent="0.85">
      <c r="G259" s="52" t="str">
        <f>IF($B259="","",IF(_xlfn.XLOOKUP($D259&amp;$F259,開講日程一覧!$P$5:$P$1743,開講日程一覧!H$5:H$1743)="","",_xlfn.XLOOKUP($D259&amp;$F259,開講日程一覧!$P$5:$P$1743,開講日程一覧!H$5:H$1743)))</f>
        <v/>
      </c>
      <c r="H259" s="6" t="str">
        <f>IF($B259="","",IF(_xlfn.XLOOKUP($D259&amp;$F259,開講日程一覧!$P$5:$P$1743,開講日程一覧!I$5:I$1743)="","",_xlfn.XLOOKUP($D259&amp;$F259,開講日程一覧!$P$5:$P$1743,開講日程一覧!I$5:I$1743)))</f>
        <v/>
      </c>
      <c r="I259" s="3" t="str">
        <f>IF($B259="","",IF(_xlfn.XLOOKUP($D259&amp;$F259,開講日程一覧!$P$5:$P$1743,開講日程一覧!J$5:J$1743)="","",_xlfn.XLOOKUP($D259&amp;$F259,開講日程一覧!$P$5:$P$1743,開講日程一覧!J$5:J$1743)))</f>
        <v/>
      </c>
      <c r="J259" s="6" t="str">
        <f>IF($B259="","",IF(_xlfn.XLOOKUP($D259&amp;$F259,開講日程一覧!$P$5:$P$1743,開講日程一覧!K$5:K$1743)="","",_xlfn.XLOOKUP($D259&amp;$F259,開講日程一覧!$P$5:$P$1743,開講日程一覧!K$5:K$1743)))</f>
        <v/>
      </c>
      <c r="K259" s="7" t="str">
        <f>IF($B259="","",IF(_xlfn.XLOOKUP($D259&amp;$F259,開講日程一覧!$P$5:$P$1743,開講日程一覧!L$5:L$1743)="","",_xlfn.XLOOKUP($D259&amp;$F259,開講日程一覧!$P$5:$P$1743,開講日程一覧!L$5:L$1743)))</f>
        <v/>
      </c>
      <c r="L259" s="7" t="str">
        <f>IF($B259="","",IF(_xlfn.XLOOKUP($D259&amp;$F259,開講日程一覧!$P$5:$P$1743,開講日程一覧!M$5:M$1743)="","",_xlfn.XLOOKUP($D259&amp;$F259,開講日程一覧!$P$5:$P$1743,開講日程一覧!M$5:M$1743)))</f>
        <v/>
      </c>
    </row>
    <row r="260" spans="7:12" x14ac:dyDescent="0.85">
      <c r="G260" s="52" t="str">
        <f>IF($B260="","",IF(_xlfn.XLOOKUP($D260&amp;$F260,開講日程一覧!$P$5:$P$1743,開講日程一覧!H$5:H$1743)="","",_xlfn.XLOOKUP($D260&amp;$F260,開講日程一覧!$P$5:$P$1743,開講日程一覧!H$5:H$1743)))</f>
        <v/>
      </c>
      <c r="H260" s="6" t="str">
        <f>IF($B260="","",IF(_xlfn.XLOOKUP($D260&amp;$F260,開講日程一覧!$P$5:$P$1743,開講日程一覧!I$5:I$1743)="","",_xlfn.XLOOKUP($D260&amp;$F260,開講日程一覧!$P$5:$P$1743,開講日程一覧!I$5:I$1743)))</f>
        <v/>
      </c>
      <c r="I260" s="3" t="str">
        <f>IF($B260="","",IF(_xlfn.XLOOKUP($D260&amp;$F260,開講日程一覧!$P$5:$P$1743,開講日程一覧!J$5:J$1743)="","",_xlfn.XLOOKUP($D260&amp;$F260,開講日程一覧!$P$5:$P$1743,開講日程一覧!J$5:J$1743)))</f>
        <v/>
      </c>
      <c r="J260" s="6" t="str">
        <f>IF($B260="","",IF(_xlfn.XLOOKUP($D260&amp;$F260,開講日程一覧!$P$5:$P$1743,開講日程一覧!K$5:K$1743)="","",_xlfn.XLOOKUP($D260&amp;$F260,開講日程一覧!$P$5:$P$1743,開講日程一覧!K$5:K$1743)))</f>
        <v/>
      </c>
      <c r="K260" s="7" t="str">
        <f>IF($B260="","",IF(_xlfn.XLOOKUP($D260&amp;$F260,開講日程一覧!$P$5:$P$1743,開講日程一覧!L$5:L$1743)="","",_xlfn.XLOOKUP($D260&amp;$F260,開講日程一覧!$P$5:$P$1743,開講日程一覧!L$5:L$1743)))</f>
        <v/>
      </c>
      <c r="L260" s="7" t="str">
        <f>IF($B260="","",IF(_xlfn.XLOOKUP($D260&amp;$F260,開講日程一覧!$P$5:$P$1743,開講日程一覧!M$5:M$1743)="","",_xlfn.XLOOKUP($D260&amp;$F260,開講日程一覧!$P$5:$P$1743,開講日程一覧!M$5:M$1743)))</f>
        <v/>
      </c>
    </row>
    <row r="261" spans="7:12" x14ac:dyDescent="0.85">
      <c r="G261" s="52" t="str">
        <f>IF($B261="","",IF(_xlfn.XLOOKUP($D261&amp;$F261,開講日程一覧!$P$5:$P$1743,開講日程一覧!H$5:H$1743)="","",_xlfn.XLOOKUP($D261&amp;$F261,開講日程一覧!$P$5:$P$1743,開講日程一覧!H$5:H$1743)))</f>
        <v/>
      </c>
      <c r="H261" s="6" t="str">
        <f>IF($B261="","",IF(_xlfn.XLOOKUP($D261&amp;$F261,開講日程一覧!$P$5:$P$1743,開講日程一覧!I$5:I$1743)="","",_xlfn.XLOOKUP($D261&amp;$F261,開講日程一覧!$P$5:$P$1743,開講日程一覧!I$5:I$1743)))</f>
        <v/>
      </c>
      <c r="I261" s="3" t="str">
        <f>IF($B261="","",IF(_xlfn.XLOOKUP($D261&amp;$F261,開講日程一覧!$P$5:$P$1743,開講日程一覧!J$5:J$1743)="","",_xlfn.XLOOKUP($D261&amp;$F261,開講日程一覧!$P$5:$P$1743,開講日程一覧!J$5:J$1743)))</f>
        <v/>
      </c>
      <c r="J261" s="6" t="str">
        <f>IF($B261="","",IF(_xlfn.XLOOKUP($D261&amp;$F261,開講日程一覧!$P$5:$P$1743,開講日程一覧!K$5:K$1743)="","",_xlfn.XLOOKUP($D261&amp;$F261,開講日程一覧!$P$5:$P$1743,開講日程一覧!K$5:K$1743)))</f>
        <v/>
      </c>
      <c r="K261" s="7" t="str">
        <f>IF($B261="","",IF(_xlfn.XLOOKUP($D261&amp;$F261,開講日程一覧!$P$5:$P$1743,開講日程一覧!L$5:L$1743)="","",_xlfn.XLOOKUP($D261&amp;$F261,開講日程一覧!$P$5:$P$1743,開講日程一覧!L$5:L$1743)))</f>
        <v/>
      </c>
      <c r="L261" s="7" t="str">
        <f>IF($B261="","",IF(_xlfn.XLOOKUP($D261&amp;$F261,開講日程一覧!$P$5:$P$1743,開講日程一覧!M$5:M$1743)="","",_xlfn.XLOOKUP($D261&amp;$F261,開講日程一覧!$P$5:$P$1743,開講日程一覧!M$5:M$1743)))</f>
        <v/>
      </c>
    </row>
    <row r="262" spans="7:12" x14ac:dyDescent="0.85">
      <c r="G262" s="52" t="str">
        <f>IF($B262="","",IF(_xlfn.XLOOKUP($D262&amp;$F262,開講日程一覧!$P$5:$P$1743,開講日程一覧!H$5:H$1743)="","",_xlfn.XLOOKUP($D262&amp;$F262,開講日程一覧!$P$5:$P$1743,開講日程一覧!H$5:H$1743)))</f>
        <v/>
      </c>
      <c r="H262" s="6" t="str">
        <f>IF($B262="","",IF(_xlfn.XLOOKUP($D262&amp;$F262,開講日程一覧!$P$5:$P$1743,開講日程一覧!I$5:I$1743)="","",_xlfn.XLOOKUP($D262&amp;$F262,開講日程一覧!$P$5:$P$1743,開講日程一覧!I$5:I$1743)))</f>
        <v/>
      </c>
      <c r="I262" s="3" t="str">
        <f>IF($B262="","",IF(_xlfn.XLOOKUP($D262&amp;$F262,開講日程一覧!$P$5:$P$1743,開講日程一覧!J$5:J$1743)="","",_xlfn.XLOOKUP($D262&amp;$F262,開講日程一覧!$P$5:$P$1743,開講日程一覧!J$5:J$1743)))</f>
        <v/>
      </c>
      <c r="J262" s="6" t="str">
        <f>IF($B262="","",IF(_xlfn.XLOOKUP($D262&amp;$F262,開講日程一覧!$P$5:$P$1743,開講日程一覧!K$5:K$1743)="","",_xlfn.XLOOKUP($D262&amp;$F262,開講日程一覧!$P$5:$P$1743,開講日程一覧!K$5:K$1743)))</f>
        <v/>
      </c>
      <c r="K262" s="7" t="str">
        <f>IF($B262="","",IF(_xlfn.XLOOKUP($D262&amp;$F262,開講日程一覧!$P$5:$P$1743,開講日程一覧!L$5:L$1743)="","",_xlfn.XLOOKUP($D262&amp;$F262,開講日程一覧!$P$5:$P$1743,開講日程一覧!L$5:L$1743)))</f>
        <v/>
      </c>
      <c r="L262" s="7" t="str">
        <f>IF($B262="","",IF(_xlfn.XLOOKUP($D262&amp;$F262,開講日程一覧!$P$5:$P$1743,開講日程一覧!M$5:M$1743)="","",_xlfn.XLOOKUP($D262&amp;$F262,開講日程一覧!$P$5:$P$1743,開講日程一覧!M$5:M$1743)))</f>
        <v/>
      </c>
    </row>
    <row r="263" spans="7:12" x14ac:dyDescent="0.85">
      <c r="G263" s="52" t="str">
        <f>IF($B263="","",IF(_xlfn.XLOOKUP($D263&amp;$F263,開講日程一覧!$P$5:$P$1743,開講日程一覧!H$5:H$1743)="","",_xlfn.XLOOKUP($D263&amp;$F263,開講日程一覧!$P$5:$P$1743,開講日程一覧!H$5:H$1743)))</f>
        <v/>
      </c>
      <c r="H263" s="6" t="str">
        <f>IF($B263="","",IF(_xlfn.XLOOKUP($D263&amp;$F263,開講日程一覧!$P$5:$P$1743,開講日程一覧!I$5:I$1743)="","",_xlfn.XLOOKUP($D263&amp;$F263,開講日程一覧!$P$5:$P$1743,開講日程一覧!I$5:I$1743)))</f>
        <v/>
      </c>
      <c r="I263" s="3" t="str">
        <f>IF($B263="","",IF(_xlfn.XLOOKUP($D263&amp;$F263,開講日程一覧!$P$5:$P$1743,開講日程一覧!J$5:J$1743)="","",_xlfn.XLOOKUP($D263&amp;$F263,開講日程一覧!$P$5:$P$1743,開講日程一覧!J$5:J$1743)))</f>
        <v/>
      </c>
      <c r="J263" s="6" t="str">
        <f>IF($B263="","",IF(_xlfn.XLOOKUP($D263&amp;$F263,開講日程一覧!$P$5:$P$1743,開講日程一覧!K$5:K$1743)="","",_xlfn.XLOOKUP($D263&amp;$F263,開講日程一覧!$P$5:$P$1743,開講日程一覧!K$5:K$1743)))</f>
        <v/>
      </c>
      <c r="K263" s="7" t="str">
        <f>IF($B263="","",IF(_xlfn.XLOOKUP($D263&amp;$F263,開講日程一覧!$P$5:$P$1743,開講日程一覧!L$5:L$1743)="","",_xlfn.XLOOKUP($D263&amp;$F263,開講日程一覧!$P$5:$P$1743,開講日程一覧!L$5:L$1743)))</f>
        <v/>
      </c>
      <c r="L263" s="7" t="str">
        <f>IF($B263="","",IF(_xlfn.XLOOKUP($D263&amp;$F263,開講日程一覧!$P$5:$P$1743,開講日程一覧!M$5:M$1743)="","",_xlfn.XLOOKUP($D263&amp;$F263,開講日程一覧!$P$5:$P$1743,開講日程一覧!M$5:M$1743)))</f>
        <v/>
      </c>
    </row>
    <row r="264" spans="7:12" x14ac:dyDescent="0.85">
      <c r="G264" s="52" t="str">
        <f>IF($B264="","",IF(_xlfn.XLOOKUP($D264&amp;$F264,開講日程一覧!$P$5:$P$1743,開講日程一覧!H$5:H$1743)="","",_xlfn.XLOOKUP($D264&amp;$F264,開講日程一覧!$P$5:$P$1743,開講日程一覧!H$5:H$1743)))</f>
        <v/>
      </c>
      <c r="H264" s="6" t="str">
        <f>IF($B264="","",IF(_xlfn.XLOOKUP($D264&amp;$F264,開講日程一覧!$P$5:$P$1743,開講日程一覧!I$5:I$1743)="","",_xlfn.XLOOKUP($D264&amp;$F264,開講日程一覧!$P$5:$P$1743,開講日程一覧!I$5:I$1743)))</f>
        <v/>
      </c>
      <c r="I264" s="3" t="str">
        <f>IF($B264="","",IF(_xlfn.XLOOKUP($D264&amp;$F264,開講日程一覧!$P$5:$P$1743,開講日程一覧!J$5:J$1743)="","",_xlfn.XLOOKUP($D264&amp;$F264,開講日程一覧!$P$5:$P$1743,開講日程一覧!J$5:J$1743)))</f>
        <v/>
      </c>
      <c r="J264" s="6" t="str">
        <f>IF($B264="","",IF(_xlfn.XLOOKUP($D264&amp;$F264,開講日程一覧!$P$5:$P$1743,開講日程一覧!K$5:K$1743)="","",_xlfn.XLOOKUP($D264&amp;$F264,開講日程一覧!$P$5:$P$1743,開講日程一覧!K$5:K$1743)))</f>
        <v/>
      </c>
      <c r="K264" s="7" t="str">
        <f>IF($B264="","",IF(_xlfn.XLOOKUP($D264&amp;$F264,開講日程一覧!$P$5:$P$1743,開講日程一覧!L$5:L$1743)="","",_xlfn.XLOOKUP($D264&amp;$F264,開講日程一覧!$P$5:$P$1743,開講日程一覧!L$5:L$1743)))</f>
        <v/>
      </c>
      <c r="L264" s="7" t="str">
        <f>IF($B264="","",IF(_xlfn.XLOOKUP($D264&amp;$F264,開講日程一覧!$P$5:$P$1743,開講日程一覧!M$5:M$1743)="","",_xlfn.XLOOKUP($D264&amp;$F264,開講日程一覧!$P$5:$P$1743,開講日程一覧!M$5:M$1743)))</f>
        <v/>
      </c>
    </row>
    <row r="265" spans="7:12" x14ac:dyDescent="0.85">
      <c r="G265" s="52" t="str">
        <f>IF($B265="","",IF(_xlfn.XLOOKUP($D265&amp;$F265,開講日程一覧!$P$5:$P$1743,開講日程一覧!H$5:H$1743)="","",_xlfn.XLOOKUP($D265&amp;$F265,開講日程一覧!$P$5:$P$1743,開講日程一覧!H$5:H$1743)))</f>
        <v/>
      </c>
      <c r="H265" s="6" t="str">
        <f>IF($B265="","",IF(_xlfn.XLOOKUP($D265&amp;$F265,開講日程一覧!$P$5:$P$1743,開講日程一覧!I$5:I$1743)="","",_xlfn.XLOOKUP($D265&amp;$F265,開講日程一覧!$P$5:$P$1743,開講日程一覧!I$5:I$1743)))</f>
        <v/>
      </c>
      <c r="I265" s="3" t="str">
        <f>IF($B265="","",IF(_xlfn.XLOOKUP($D265&amp;$F265,開講日程一覧!$P$5:$P$1743,開講日程一覧!J$5:J$1743)="","",_xlfn.XLOOKUP($D265&amp;$F265,開講日程一覧!$P$5:$P$1743,開講日程一覧!J$5:J$1743)))</f>
        <v/>
      </c>
      <c r="J265" s="6" t="str">
        <f>IF($B265="","",IF(_xlfn.XLOOKUP($D265&amp;$F265,開講日程一覧!$P$5:$P$1743,開講日程一覧!K$5:K$1743)="","",_xlfn.XLOOKUP($D265&amp;$F265,開講日程一覧!$P$5:$P$1743,開講日程一覧!K$5:K$1743)))</f>
        <v/>
      </c>
      <c r="K265" s="7" t="str">
        <f>IF($B265="","",IF(_xlfn.XLOOKUP($D265&amp;$F265,開講日程一覧!$P$5:$P$1743,開講日程一覧!L$5:L$1743)="","",_xlfn.XLOOKUP($D265&amp;$F265,開講日程一覧!$P$5:$P$1743,開講日程一覧!L$5:L$1743)))</f>
        <v/>
      </c>
      <c r="L265" s="7" t="str">
        <f>IF($B265="","",IF(_xlfn.XLOOKUP($D265&amp;$F265,開講日程一覧!$P$5:$P$1743,開講日程一覧!M$5:M$1743)="","",_xlfn.XLOOKUP($D265&amp;$F265,開講日程一覧!$P$5:$P$1743,開講日程一覧!M$5:M$1743)))</f>
        <v/>
      </c>
    </row>
    <row r="266" spans="7:12" x14ac:dyDescent="0.85">
      <c r="G266" s="52" t="str">
        <f>IF($B266="","",IF(_xlfn.XLOOKUP($D266&amp;$F266,開講日程一覧!$P$5:$P$1743,開講日程一覧!H$5:H$1743)="","",_xlfn.XLOOKUP($D266&amp;$F266,開講日程一覧!$P$5:$P$1743,開講日程一覧!H$5:H$1743)))</f>
        <v/>
      </c>
      <c r="H266" s="6" t="str">
        <f>IF($B266="","",IF(_xlfn.XLOOKUP($D266&amp;$F266,開講日程一覧!$P$5:$P$1743,開講日程一覧!I$5:I$1743)="","",_xlfn.XLOOKUP($D266&amp;$F266,開講日程一覧!$P$5:$P$1743,開講日程一覧!I$5:I$1743)))</f>
        <v/>
      </c>
      <c r="I266" s="3" t="str">
        <f>IF($B266="","",IF(_xlfn.XLOOKUP($D266&amp;$F266,開講日程一覧!$P$5:$P$1743,開講日程一覧!J$5:J$1743)="","",_xlfn.XLOOKUP($D266&amp;$F266,開講日程一覧!$P$5:$P$1743,開講日程一覧!J$5:J$1743)))</f>
        <v/>
      </c>
      <c r="J266" s="6" t="str">
        <f>IF($B266="","",IF(_xlfn.XLOOKUP($D266&amp;$F266,開講日程一覧!$P$5:$P$1743,開講日程一覧!K$5:K$1743)="","",_xlfn.XLOOKUP($D266&amp;$F266,開講日程一覧!$P$5:$P$1743,開講日程一覧!K$5:K$1743)))</f>
        <v/>
      </c>
      <c r="K266" s="7" t="str">
        <f>IF($B266="","",IF(_xlfn.XLOOKUP($D266&amp;$F266,開講日程一覧!$P$5:$P$1743,開講日程一覧!L$5:L$1743)="","",_xlfn.XLOOKUP($D266&amp;$F266,開講日程一覧!$P$5:$P$1743,開講日程一覧!L$5:L$1743)))</f>
        <v/>
      </c>
      <c r="L266" s="7" t="str">
        <f>IF($B266="","",IF(_xlfn.XLOOKUP($D266&amp;$F266,開講日程一覧!$P$5:$P$1743,開講日程一覧!M$5:M$1743)="","",_xlfn.XLOOKUP($D266&amp;$F266,開講日程一覧!$P$5:$P$1743,開講日程一覧!M$5:M$1743)))</f>
        <v/>
      </c>
    </row>
    <row r="267" spans="7:12" x14ac:dyDescent="0.85">
      <c r="G267" s="52" t="str">
        <f>IF($B267="","",IF(_xlfn.XLOOKUP($D267&amp;$F267,開講日程一覧!$P$5:$P$1743,開講日程一覧!H$5:H$1743)="","",_xlfn.XLOOKUP($D267&amp;$F267,開講日程一覧!$P$5:$P$1743,開講日程一覧!H$5:H$1743)))</f>
        <v/>
      </c>
      <c r="H267" s="6" t="str">
        <f>IF($B267="","",IF(_xlfn.XLOOKUP($D267&amp;$F267,開講日程一覧!$P$5:$P$1743,開講日程一覧!I$5:I$1743)="","",_xlfn.XLOOKUP($D267&amp;$F267,開講日程一覧!$P$5:$P$1743,開講日程一覧!I$5:I$1743)))</f>
        <v/>
      </c>
      <c r="I267" s="3" t="str">
        <f>IF($B267="","",IF(_xlfn.XLOOKUP($D267&amp;$F267,開講日程一覧!$P$5:$P$1743,開講日程一覧!J$5:J$1743)="","",_xlfn.XLOOKUP($D267&amp;$F267,開講日程一覧!$P$5:$P$1743,開講日程一覧!J$5:J$1743)))</f>
        <v/>
      </c>
      <c r="J267" s="6" t="str">
        <f>IF($B267="","",IF(_xlfn.XLOOKUP($D267&amp;$F267,開講日程一覧!$P$5:$P$1743,開講日程一覧!K$5:K$1743)="","",_xlfn.XLOOKUP($D267&amp;$F267,開講日程一覧!$P$5:$P$1743,開講日程一覧!K$5:K$1743)))</f>
        <v/>
      </c>
      <c r="K267" s="7" t="str">
        <f>IF($B267="","",IF(_xlfn.XLOOKUP($D267&amp;$F267,開講日程一覧!$P$5:$P$1743,開講日程一覧!L$5:L$1743)="","",_xlfn.XLOOKUP($D267&amp;$F267,開講日程一覧!$P$5:$P$1743,開講日程一覧!L$5:L$1743)))</f>
        <v/>
      </c>
      <c r="L267" s="7" t="str">
        <f>IF($B267="","",IF(_xlfn.XLOOKUP($D267&amp;$F267,開講日程一覧!$P$5:$P$1743,開講日程一覧!M$5:M$1743)="","",_xlfn.XLOOKUP($D267&amp;$F267,開講日程一覧!$P$5:$P$1743,開講日程一覧!M$5:M$1743)))</f>
        <v/>
      </c>
    </row>
    <row r="268" spans="7:12" x14ac:dyDescent="0.85">
      <c r="G268" s="52" t="str">
        <f>IF($B268="","",IF(_xlfn.XLOOKUP($D268&amp;$F268,開講日程一覧!$P$5:$P$1743,開講日程一覧!H$5:H$1743)="","",_xlfn.XLOOKUP($D268&amp;$F268,開講日程一覧!$P$5:$P$1743,開講日程一覧!H$5:H$1743)))</f>
        <v/>
      </c>
      <c r="H268" s="6" t="str">
        <f>IF($B268="","",IF(_xlfn.XLOOKUP($D268&amp;$F268,開講日程一覧!$P$5:$P$1743,開講日程一覧!I$5:I$1743)="","",_xlfn.XLOOKUP($D268&amp;$F268,開講日程一覧!$P$5:$P$1743,開講日程一覧!I$5:I$1743)))</f>
        <v/>
      </c>
      <c r="I268" s="3" t="str">
        <f>IF($B268="","",IF(_xlfn.XLOOKUP($D268&amp;$F268,開講日程一覧!$P$5:$P$1743,開講日程一覧!J$5:J$1743)="","",_xlfn.XLOOKUP($D268&amp;$F268,開講日程一覧!$P$5:$P$1743,開講日程一覧!J$5:J$1743)))</f>
        <v/>
      </c>
      <c r="J268" s="6" t="str">
        <f>IF($B268="","",IF(_xlfn.XLOOKUP($D268&amp;$F268,開講日程一覧!$P$5:$P$1743,開講日程一覧!K$5:K$1743)="","",_xlfn.XLOOKUP($D268&amp;$F268,開講日程一覧!$P$5:$P$1743,開講日程一覧!K$5:K$1743)))</f>
        <v/>
      </c>
      <c r="K268" s="7" t="str">
        <f>IF($B268="","",IF(_xlfn.XLOOKUP($D268&amp;$F268,開講日程一覧!$P$5:$P$1743,開講日程一覧!L$5:L$1743)="","",_xlfn.XLOOKUP($D268&amp;$F268,開講日程一覧!$P$5:$P$1743,開講日程一覧!L$5:L$1743)))</f>
        <v/>
      </c>
      <c r="L268" s="7" t="str">
        <f>IF($B268="","",IF(_xlfn.XLOOKUP($D268&amp;$F268,開講日程一覧!$P$5:$P$1743,開講日程一覧!M$5:M$1743)="","",_xlfn.XLOOKUP($D268&amp;$F268,開講日程一覧!$P$5:$P$1743,開講日程一覧!M$5:M$1743)))</f>
        <v/>
      </c>
    </row>
    <row r="269" spans="7:12" x14ac:dyDescent="0.85">
      <c r="G269" s="52" t="str">
        <f>IF($B269="","",IF(_xlfn.XLOOKUP($D269&amp;$F269,開講日程一覧!$P$5:$P$1743,開講日程一覧!H$5:H$1743)="","",_xlfn.XLOOKUP($D269&amp;$F269,開講日程一覧!$P$5:$P$1743,開講日程一覧!H$5:H$1743)))</f>
        <v/>
      </c>
      <c r="H269" s="6" t="str">
        <f>IF($B269="","",IF(_xlfn.XLOOKUP($D269&amp;$F269,開講日程一覧!$P$5:$P$1743,開講日程一覧!I$5:I$1743)="","",_xlfn.XLOOKUP($D269&amp;$F269,開講日程一覧!$P$5:$P$1743,開講日程一覧!I$5:I$1743)))</f>
        <v/>
      </c>
      <c r="I269" s="3" t="str">
        <f>IF($B269="","",IF(_xlfn.XLOOKUP($D269&amp;$F269,開講日程一覧!$P$5:$P$1743,開講日程一覧!J$5:J$1743)="","",_xlfn.XLOOKUP($D269&amp;$F269,開講日程一覧!$P$5:$P$1743,開講日程一覧!J$5:J$1743)))</f>
        <v/>
      </c>
      <c r="J269" s="6" t="str">
        <f>IF($B269="","",IF(_xlfn.XLOOKUP($D269&amp;$F269,開講日程一覧!$P$5:$P$1743,開講日程一覧!K$5:K$1743)="","",_xlfn.XLOOKUP($D269&amp;$F269,開講日程一覧!$P$5:$P$1743,開講日程一覧!K$5:K$1743)))</f>
        <v/>
      </c>
      <c r="K269" s="7" t="str">
        <f>IF($B269="","",IF(_xlfn.XLOOKUP($D269&amp;$F269,開講日程一覧!$P$5:$P$1743,開講日程一覧!L$5:L$1743)="","",_xlfn.XLOOKUP($D269&amp;$F269,開講日程一覧!$P$5:$P$1743,開講日程一覧!L$5:L$1743)))</f>
        <v/>
      </c>
      <c r="L269" s="7" t="str">
        <f>IF($B269="","",IF(_xlfn.XLOOKUP($D269&amp;$F269,開講日程一覧!$P$5:$P$1743,開講日程一覧!M$5:M$1743)="","",_xlfn.XLOOKUP($D269&amp;$F269,開講日程一覧!$P$5:$P$1743,開講日程一覧!M$5:M$1743)))</f>
        <v/>
      </c>
    </row>
    <row r="270" spans="7:12" x14ac:dyDescent="0.85">
      <c r="G270" s="52" t="str">
        <f>IF($B270="","",IF(_xlfn.XLOOKUP($D270&amp;$F270,開講日程一覧!$P$5:$P$1743,開講日程一覧!H$5:H$1743)="","",_xlfn.XLOOKUP($D270&amp;$F270,開講日程一覧!$P$5:$P$1743,開講日程一覧!H$5:H$1743)))</f>
        <v/>
      </c>
      <c r="H270" s="6" t="str">
        <f>IF($B270="","",IF(_xlfn.XLOOKUP($D270&amp;$F270,開講日程一覧!$P$5:$P$1743,開講日程一覧!I$5:I$1743)="","",_xlfn.XLOOKUP($D270&amp;$F270,開講日程一覧!$P$5:$P$1743,開講日程一覧!I$5:I$1743)))</f>
        <v/>
      </c>
      <c r="I270" s="3" t="str">
        <f>IF($B270="","",IF(_xlfn.XLOOKUP($D270&amp;$F270,開講日程一覧!$P$5:$P$1743,開講日程一覧!J$5:J$1743)="","",_xlfn.XLOOKUP($D270&amp;$F270,開講日程一覧!$P$5:$P$1743,開講日程一覧!J$5:J$1743)))</f>
        <v/>
      </c>
      <c r="J270" s="6" t="str">
        <f>IF($B270="","",IF(_xlfn.XLOOKUP($D270&amp;$F270,開講日程一覧!$P$5:$P$1743,開講日程一覧!K$5:K$1743)="","",_xlfn.XLOOKUP($D270&amp;$F270,開講日程一覧!$P$5:$P$1743,開講日程一覧!K$5:K$1743)))</f>
        <v/>
      </c>
      <c r="K270" s="7" t="str">
        <f>IF($B270="","",IF(_xlfn.XLOOKUP($D270&amp;$F270,開講日程一覧!$P$5:$P$1743,開講日程一覧!L$5:L$1743)="","",_xlfn.XLOOKUP($D270&amp;$F270,開講日程一覧!$P$5:$P$1743,開講日程一覧!L$5:L$1743)))</f>
        <v/>
      </c>
      <c r="L270" s="7" t="str">
        <f>IF($B270="","",IF(_xlfn.XLOOKUP($D270&amp;$F270,開講日程一覧!$P$5:$P$1743,開講日程一覧!M$5:M$1743)="","",_xlfn.XLOOKUP($D270&amp;$F270,開講日程一覧!$P$5:$P$1743,開講日程一覧!M$5:M$1743)))</f>
        <v/>
      </c>
    </row>
    <row r="271" spans="7:12" x14ac:dyDescent="0.85">
      <c r="G271" s="52" t="str">
        <f>IF($B271="","",IF(_xlfn.XLOOKUP($D271&amp;$F271,開講日程一覧!$P$5:$P$1743,開講日程一覧!H$5:H$1743)="","",_xlfn.XLOOKUP($D271&amp;$F271,開講日程一覧!$P$5:$P$1743,開講日程一覧!H$5:H$1743)))</f>
        <v/>
      </c>
      <c r="H271" s="6" t="str">
        <f>IF($B271="","",IF(_xlfn.XLOOKUP($D271&amp;$F271,開講日程一覧!$P$5:$P$1743,開講日程一覧!I$5:I$1743)="","",_xlfn.XLOOKUP($D271&amp;$F271,開講日程一覧!$P$5:$P$1743,開講日程一覧!I$5:I$1743)))</f>
        <v/>
      </c>
      <c r="I271" s="3" t="str">
        <f>IF($B271="","",IF(_xlfn.XLOOKUP($D271&amp;$F271,開講日程一覧!$P$5:$P$1743,開講日程一覧!J$5:J$1743)="","",_xlfn.XLOOKUP($D271&amp;$F271,開講日程一覧!$P$5:$P$1743,開講日程一覧!J$5:J$1743)))</f>
        <v/>
      </c>
      <c r="J271" s="6" t="str">
        <f>IF($B271="","",IF(_xlfn.XLOOKUP($D271&amp;$F271,開講日程一覧!$P$5:$P$1743,開講日程一覧!K$5:K$1743)="","",_xlfn.XLOOKUP($D271&amp;$F271,開講日程一覧!$P$5:$P$1743,開講日程一覧!K$5:K$1743)))</f>
        <v/>
      </c>
      <c r="K271" s="7" t="str">
        <f>IF($B271="","",IF(_xlfn.XLOOKUP($D271&amp;$F271,開講日程一覧!$P$5:$P$1743,開講日程一覧!L$5:L$1743)="","",_xlfn.XLOOKUP($D271&amp;$F271,開講日程一覧!$P$5:$P$1743,開講日程一覧!L$5:L$1743)))</f>
        <v/>
      </c>
      <c r="L271" s="7" t="str">
        <f>IF($B271="","",IF(_xlfn.XLOOKUP($D271&amp;$F271,開講日程一覧!$P$5:$P$1743,開講日程一覧!M$5:M$1743)="","",_xlfn.XLOOKUP($D271&amp;$F271,開講日程一覧!$P$5:$P$1743,開講日程一覧!M$5:M$1743)))</f>
        <v/>
      </c>
    </row>
    <row r="272" spans="7:12" x14ac:dyDescent="0.85">
      <c r="G272" s="52" t="str">
        <f>IF($B272="","",IF(_xlfn.XLOOKUP($D272&amp;$F272,開講日程一覧!$P$5:$P$1743,開講日程一覧!H$5:H$1743)="","",_xlfn.XLOOKUP($D272&amp;$F272,開講日程一覧!$P$5:$P$1743,開講日程一覧!H$5:H$1743)))</f>
        <v/>
      </c>
      <c r="H272" s="6" t="str">
        <f>IF($B272="","",IF(_xlfn.XLOOKUP($D272&amp;$F272,開講日程一覧!$P$5:$P$1743,開講日程一覧!I$5:I$1743)="","",_xlfn.XLOOKUP($D272&amp;$F272,開講日程一覧!$P$5:$P$1743,開講日程一覧!I$5:I$1743)))</f>
        <v/>
      </c>
      <c r="I272" s="3" t="str">
        <f>IF($B272="","",IF(_xlfn.XLOOKUP($D272&amp;$F272,開講日程一覧!$P$5:$P$1743,開講日程一覧!J$5:J$1743)="","",_xlfn.XLOOKUP($D272&amp;$F272,開講日程一覧!$P$5:$P$1743,開講日程一覧!J$5:J$1743)))</f>
        <v/>
      </c>
      <c r="J272" s="6" t="str">
        <f>IF($B272="","",IF(_xlfn.XLOOKUP($D272&amp;$F272,開講日程一覧!$P$5:$P$1743,開講日程一覧!K$5:K$1743)="","",_xlfn.XLOOKUP($D272&amp;$F272,開講日程一覧!$P$5:$P$1743,開講日程一覧!K$5:K$1743)))</f>
        <v/>
      </c>
      <c r="K272" s="7" t="str">
        <f>IF($B272="","",IF(_xlfn.XLOOKUP($D272&amp;$F272,開講日程一覧!$P$5:$P$1743,開講日程一覧!L$5:L$1743)="","",_xlfn.XLOOKUP($D272&amp;$F272,開講日程一覧!$P$5:$P$1743,開講日程一覧!L$5:L$1743)))</f>
        <v/>
      </c>
      <c r="L272" s="7" t="str">
        <f>IF($B272="","",IF(_xlfn.XLOOKUP($D272&amp;$F272,開講日程一覧!$P$5:$P$1743,開講日程一覧!M$5:M$1743)="","",_xlfn.XLOOKUP($D272&amp;$F272,開講日程一覧!$P$5:$P$1743,開講日程一覧!M$5:M$1743)))</f>
        <v/>
      </c>
    </row>
    <row r="273" spans="7:12" x14ac:dyDescent="0.85">
      <c r="G273" s="52" t="str">
        <f>IF($B273="","",IF(_xlfn.XLOOKUP($D273&amp;$F273,開講日程一覧!$P$5:$P$1743,開講日程一覧!H$5:H$1743)="","",_xlfn.XLOOKUP($D273&amp;$F273,開講日程一覧!$P$5:$P$1743,開講日程一覧!H$5:H$1743)))</f>
        <v/>
      </c>
      <c r="H273" s="6" t="str">
        <f>IF($B273="","",IF(_xlfn.XLOOKUP($D273&amp;$F273,開講日程一覧!$P$5:$P$1743,開講日程一覧!I$5:I$1743)="","",_xlfn.XLOOKUP($D273&amp;$F273,開講日程一覧!$P$5:$P$1743,開講日程一覧!I$5:I$1743)))</f>
        <v/>
      </c>
      <c r="I273" s="3" t="str">
        <f>IF($B273="","",IF(_xlfn.XLOOKUP($D273&amp;$F273,開講日程一覧!$P$5:$P$1743,開講日程一覧!J$5:J$1743)="","",_xlfn.XLOOKUP($D273&amp;$F273,開講日程一覧!$P$5:$P$1743,開講日程一覧!J$5:J$1743)))</f>
        <v/>
      </c>
      <c r="J273" s="6" t="str">
        <f>IF($B273="","",IF(_xlfn.XLOOKUP($D273&amp;$F273,開講日程一覧!$P$5:$P$1743,開講日程一覧!K$5:K$1743)="","",_xlfn.XLOOKUP($D273&amp;$F273,開講日程一覧!$P$5:$P$1743,開講日程一覧!K$5:K$1743)))</f>
        <v/>
      </c>
      <c r="K273" s="7" t="str">
        <f>IF($B273="","",IF(_xlfn.XLOOKUP($D273&amp;$F273,開講日程一覧!$P$5:$P$1743,開講日程一覧!L$5:L$1743)="","",_xlfn.XLOOKUP($D273&amp;$F273,開講日程一覧!$P$5:$P$1743,開講日程一覧!L$5:L$1743)))</f>
        <v/>
      </c>
      <c r="L273" s="7" t="str">
        <f>IF($B273="","",IF(_xlfn.XLOOKUP($D273&amp;$F273,開講日程一覧!$P$5:$P$1743,開講日程一覧!M$5:M$1743)="","",_xlfn.XLOOKUP($D273&amp;$F273,開講日程一覧!$P$5:$P$1743,開講日程一覧!M$5:M$1743)))</f>
        <v/>
      </c>
    </row>
    <row r="274" spans="7:12" x14ac:dyDescent="0.85">
      <c r="G274" s="52" t="str">
        <f>IF($B274="","",IF(_xlfn.XLOOKUP($D274&amp;$F274,開講日程一覧!$P$5:$P$1743,開講日程一覧!H$5:H$1743)="","",_xlfn.XLOOKUP($D274&amp;$F274,開講日程一覧!$P$5:$P$1743,開講日程一覧!H$5:H$1743)))</f>
        <v/>
      </c>
      <c r="H274" s="6" t="str">
        <f>IF($B274="","",IF(_xlfn.XLOOKUP($D274&amp;$F274,開講日程一覧!$P$5:$P$1743,開講日程一覧!I$5:I$1743)="","",_xlfn.XLOOKUP($D274&amp;$F274,開講日程一覧!$P$5:$P$1743,開講日程一覧!I$5:I$1743)))</f>
        <v/>
      </c>
      <c r="I274" s="3" t="str">
        <f>IF($B274="","",IF(_xlfn.XLOOKUP($D274&amp;$F274,開講日程一覧!$P$5:$P$1743,開講日程一覧!J$5:J$1743)="","",_xlfn.XLOOKUP($D274&amp;$F274,開講日程一覧!$P$5:$P$1743,開講日程一覧!J$5:J$1743)))</f>
        <v/>
      </c>
      <c r="J274" s="6" t="str">
        <f>IF($B274="","",IF(_xlfn.XLOOKUP($D274&amp;$F274,開講日程一覧!$P$5:$P$1743,開講日程一覧!K$5:K$1743)="","",_xlfn.XLOOKUP($D274&amp;$F274,開講日程一覧!$P$5:$P$1743,開講日程一覧!K$5:K$1743)))</f>
        <v/>
      </c>
      <c r="K274" s="7" t="str">
        <f>IF($B274="","",IF(_xlfn.XLOOKUP($D274&amp;$F274,開講日程一覧!$P$5:$P$1743,開講日程一覧!L$5:L$1743)="","",_xlfn.XLOOKUP($D274&amp;$F274,開講日程一覧!$P$5:$P$1743,開講日程一覧!L$5:L$1743)))</f>
        <v/>
      </c>
      <c r="L274" s="7" t="str">
        <f>IF($B274="","",IF(_xlfn.XLOOKUP($D274&amp;$F274,開講日程一覧!$P$5:$P$1743,開講日程一覧!M$5:M$1743)="","",_xlfn.XLOOKUP($D274&amp;$F274,開講日程一覧!$P$5:$P$1743,開講日程一覧!M$5:M$1743)))</f>
        <v/>
      </c>
    </row>
    <row r="275" spans="7:12" x14ac:dyDescent="0.85">
      <c r="G275" s="52" t="str">
        <f>IF($B275="","",IF(_xlfn.XLOOKUP($D275&amp;$F275,開講日程一覧!$P$5:$P$1743,開講日程一覧!H$5:H$1743)="","",_xlfn.XLOOKUP($D275&amp;$F275,開講日程一覧!$P$5:$P$1743,開講日程一覧!H$5:H$1743)))</f>
        <v/>
      </c>
      <c r="H275" s="6" t="str">
        <f>IF($B275="","",IF(_xlfn.XLOOKUP($D275&amp;$F275,開講日程一覧!$P$5:$P$1743,開講日程一覧!I$5:I$1743)="","",_xlfn.XLOOKUP($D275&amp;$F275,開講日程一覧!$P$5:$P$1743,開講日程一覧!I$5:I$1743)))</f>
        <v/>
      </c>
      <c r="I275" s="3" t="str">
        <f>IF($B275="","",IF(_xlfn.XLOOKUP($D275&amp;$F275,開講日程一覧!$P$5:$P$1743,開講日程一覧!J$5:J$1743)="","",_xlfn.XLOOKUP($D275&amp;$F275,開講日程一覧!$P$5:$P$1743,開講日程一覧!J$5:J$1743)))</f>
        <v/>
      </c>
      <c r="J275" s="6" t="str">
        <f>IF($B275="","",IF(_xlfn.XLOOKUP($D275&amp;$F275,開講日程一覧!$P$5:$P$1743,開講日程一覧!K$5:K$1743)="","",_xlfn.XLOOKUP($D275&amp;$F275,開講日程一覧!$P$5:$P$1743,開講日程一覧!K$5:K$1743)))</f>
        <v/>
      </c>
      <c r="K275" s="7" t="str">
        <f>IF($B275="","",IF(_xlfn.XLOOKUP($D275&amp;$F275,開講日程一覧!$P$5:$P$1743,開講日程一覧!L$5:L$1743)="","",_xlfn.XLOOKUP($D275&amp;$F275,開講日程一覧!$P$5:$P$1743,開講日程一覧!L$5:L$1743)))</f>
        <v/>
      </c>
      <c r="L275" s="7" t="str">
        <f>IF($B275="","",IF(_xlfn.XLOOKUP($D275&amp;$F275,開講日程一覧!$P$5:$P$1743,開講日程一覧!M$5:M$1743)="","",_xlfn.XLOOKUP($D275&amp;$F275,開講日程一覧!$P$5:$P$1743,開講日程一覧!M$5:M$1743)))</f>
        <v/>
      </c>
    </row>
    <row r="276" spans="7:12" x14ac:dyDescent="0.85">
      <c r="G276" s="52" t="str">
        <f>IF($B276="","",IF(_xlfn.XLOOKUP($D276&amp;$F276,開講日程一覧!$P$5:$P$1743,開講日程一覧!H$5:H$1743)="","",_xlfn.XLOOKUP($D276&amp;$F276,開講日程一覧!$P$5:$P$1743,開講日程一覧!H$5:H$1743)))</f>
        <v/>
      </c>
      <c r="H276" s="6" t="str">
        <f>IF($B276="","",IF(_xlfn.XLOOKUP($D276&amp;$F276,開講日程一覧!$P$5:$P$1743,開講日程一覧!I$5:I$1743)="","",_xlfn.XLOOKUP($D276&amp;$F276,開講日程一覧!$P$5:$P$1743,開講日程一覧!I$5:I$1743)))</f>
        <v/>
      </c>
      <c r="I276" s="3" t="str">
        <f>IF($B276="","",IF(_xlfn.XLOOKUP($D276&amp;$F276,開講日程一覧!$P$5:$P$1743,開講日程一覧!J$5:J$1743)="","",_xlfn.XLOOKUP($D276&amp;$F276,開講日程一覧!$P$5:$P$1743,開講日程一覧!J$5:J$1743)))</f>
        <v/>
      </c>
      <c r="J276" s="6" t="str">
        <f>IF($B276="","",IF(_xlfn.XLOOKUP($D276&amp;$F276,開講日程一覧!$P$5:$P$1743,開講日程一覧!K$5:K$1743)="","",_xlfn.XLOOKUP($D276&amp;$F276,開講日程一覧!$P$5:$P$1743,開講日程一覧!K$5:K$1743)))</f>
        <v/>
      </c>
      <c r="K276" s="7" t="str">
        <f>IF($B276="","",IF(_xlfn.XLOOKUP($D276&amp;$F276,開講日程一覧!$P$5:$P$1743,開講日程一覧!L$5:L$1743)="","",_xlfn.XLOOKUP($D276&amp;$F276,開講日程一覧!$P$5:$P$1743,開講日程一覧!L$5:L$1743)))</f>
        <v/>
      </c>
      <c r="L276" s="7" t="str">
        <f>IF($B276="","",IF(_xlfn.XLOOKUP($D276&amp;$F276,開講日程一覧!$P$5:$P$1743,開講日程一覧!M$5:M$1743)="","",_xlfn.XLOOKUP($D276&amp;$F276,開講日程一覧!$P$5:$P$1743,開講日程一覧!M$5:M$1743)))</f>
        <v/>
      </c>
    </row>
    <row r="277" spans="7:12" x14ac:dyDescent="0.85">
      <c r="G277" s="52" t="str">
        <f>IF($B277="","",IF(_xlfn.XLOOKUP($D277&amp;$F277,開講日程一覧!$P$5:$P$1743,開講日程一覧!H$5:H$1743)="","",_xlfn.XLOOKUP($D277&amp;$F277,開講日程一覧!$P$5:$P$1743,開講日程一覧!H$5:H$1743)))</f>
        <v/>
      </c>
      <c r="H277" s="6" t="str">
        <f>IF($B277="","",IF(_xlfn.XLOOKUP($D277&amp;$F277,開講日程一覧!$P$5:$P$1743,開講日程一覧!I$5:I$1743)="","",_xlfn.XLOOKUP($D277&amp;$F277,開講日程一覧!$P$5:$P$1743,開講日程一覧!I$5:I$1743)))</f>
        <v/>
      </c>
      <c r="I277" s="3" t="str">
        <f>IF($B277="","",IF(_xlfn.XLOOKUP($D277&amp;$F277,開講日程一覧!$P$5:$P$1743,開講日程一覧!J$5:J$1743)="","",_xlfn.XLOOKUP($D277&amp;$F277,開講日程一覧!$P$5:$P$1743,開講日程一覧!J$5:J$1743)))</f>
        <v/>
      </c>
      <c r="J277" s="6" t="str">
        <f>IF($B277="","",IF(_xlfn.XLOOKUP($D277&amp;$F277,開講日程一覧!$P$5:$P$1743,開講日程一覧!K$5:K$1743)="","",_xlfn.XLOOKUP($D277&amp;$F277,開講日程一覧!$P$5:$P$1743,開講日程一覧!K$5:K$1743)))</f>
        <v/>
      </c>
      <c r="K277" s="7" t="str">
        <f>IF($B277="","",IF(_xlfn.XLOOKUP($D277&amp;$F277,開講日程一覧!$P$5:$P$1743,開講日程一覧!L$5:L$1743)="","",_xlfn.XLOOKUP($D277&amp;$F277,開講日程一覧!$P$5:$P$1743,開講日程一覧!L$5:L$1743)))</f>
        <v/>
      </c>
      <c r="L277" s="7" t="str">
        <f>IF($B277="","",IF(_xlfn.XLOOKUP($D277&amp;$F277,開講日程一覧!$P$5:$P$1743,開講日程一覧!M$5:M$1743)="","",_xlfn.XLOOKUP($D277&amp;$F277,開講日程一覧!$P$5:$P$1743,開講日程一覧!M$5:M$1743)))</f>
        <v/>
      </c>
    </row>
    <row r="278" spans="7:12" x14ac:dyDescent="0.85">
      <c r="G278" s="52" t="str">
        <f>IF($B278="","",IF(_xlfn.XLOOKUP($D278&amp;$F278,開講日程一覧!$P$5:$P$1743,開講日程一覧!H$5:H$1743)="","",_xlfn.XLOOKUP($D278&amp;$F278,開講日程一覧!$P$5:$P$1743,開講日程一覧!H$5:H$1743)))</f>
        <v/>
      </c>
      <c r="H278" s="6" t="str">
        <f>IF($B278="","",IF(_xlfn.XLOOKUP($D278&amp;$F278,開講日程一覧!$P$5:$P$1743,開講日程一覧!I$5:I$1743)="","",_xlfn.XLOOKUP($D278&amp;$F278,開講日程一覧!$P$5:$P$1743,開講日程一覧!I$5:I$1743)))</f>
        <v/>
      </c>
      <c r="I278" s="3" t="str">
        <f>IF($B278="","",IF(_xlfn.XLOOKUP($D278&amp;$F278,開講日程一覧!$P$5:$P$1743,開講日程一覧!J$5:J$1743)="","",_xlfn.XLOOKUP($D278&amp;$F278,開講日程一覧!$P$5:$P$1743,開講日程一覧!J$5:J$1743)))</f>
        <v/>
      </c>
      <c r="J278" s="6" t="str">
        <f>IF($B278="","",IF(_xlfn.XLOOKUP($D278&amp;$F278,開講日程一覧!$P$5:$P$1743,開講日程一覧!K$5:K$1743)="","",_xlfn.XLOOKUP($D278&amp;$F278,開講日程一覧!$P$5:$P$1743,開講日程一覧!K$5:K$1743)))</f>
        <v/>
      </c>
      <c r="K278" s="7" t="str">
        <f>IF($B278="","",IF(_xlfn.XLOOKUP($D278&amp;$F278,開講日程一覧!$P$5:$P$1743,開講日程一覧!L$5:L$1743)="","",_xlfn.XLOOKUP($D278&amp;$F278,開講日程一覧!$P$5:$P$1743,開講日程一覧!L$5:L$1743)))</f>
        <v/>
      </c>
      <c r="L278" s="7" t="str">
        <f>IF($B278="","",IF(_xlfn.XLOOKUP($D278&amp;$F278,開講日程一覧!$P$5:$P$1743,開講日程一覧!M$5:M$1743)="","",_xlfn.XLOOKUP($D278&amp;$F278,開講日程一覧!$P$5:$P$1743,開講日程一覧!M$5:M$1743)))</f>
        <v/>
      </c>
    </row>
    <row r="279" spans="7:12" x14ac:dyDescent="0.85">
      <c r="G279" s="52" t="str">
        <f>IF($B279="","",IF(_xlfn.XLOOKUP($D279&amp;$F279,開講日程一覧!$P$5:$P$1743,開講日程一覧!H$5:H$1743)="","",_xlfn.XLOOKUP($D279&amp;$F279,開講日程一覧!$P$5:$P$1743,開講日程一覧!H$5:H$1743)))</f>
        <v/>
      </c>
      <c r="H279" s="6" t="str">
        <f>IF($B279="","",IF(_xlfn.XLOOKUP($D279&amp;$F279,開講日程一覧!$P$5:$P$1743,開講日程一覧!I$5:I$1743)="","",_xlfn.XLOOKUP($D279&amp;$F279,開講日程一覧!$P$5:$P$1743,開講日程一覧!I$5:I$1743)))</f>
        <v/>
      </c>
      <c r="I279" s="3" t="str">
        <f>IF($B279="","",IF(_xlfn.XLOOKUP($D279&amp;$F279,開講日程一覧!$P$5:$P$1743,開講日程一覧!J$5:J$1743)="","",_xlfn.XLOOKUP($D279&amp;$F279,開講日程一覧!$P$5:$P$1743,開講日程一覧!J$5:J$1743)))</f>
        <v/>
      </c>
      <c r="J279" s="6" t="str">
        <f>IF($B279="","",IF(_xlfn.XLOOKUP($D279&amp;$F279,開講日程一覧!$P$5:$P$1743,開講日程一覧!K$5:K$1743)="","",_xlfn.XLOOKUP($D279&amp;$F279,開講日程一覧!$P$5:$P$1743,開講日程一覧!K$5:K$1743)))</f>
        <v/>
      </c>
      <c r="K279" s="7" t="str">
        <f>IF($B279="","",IF(_xlfn.XLOOKUP($D279&amp;$F279,開講日程一覧!$P$5:$P$1743,開講日程一覧!L$5:L$1743)="","",_xlfn.XLOOKUP($D279&amp;$F279,開講日程一覧!$P$5:$P$1743,開講日程一覧!L$5:L$1743)))</f>
        <v/>
      </c>
      <c r="L279" s="7" t="str">
        <f>IF($B279="","",IF(_xlfn.XLOOKUP($D279&amp;$F279,開講日程一覧!$P$5:$P$1743,開講日程一覧!M$5:M$1743)="","",_xlfn.XLOOKUP($D279&amp;$F279,開講日程一覧!$P$5:$P$1743,開講日程一覧!M$5:M$1743)))</f>
        <v/>
      </c>
    </row>
    <row r="280" spans="7:12" x14ac:dyDescent="0.85">
      <c r="G280" s="52" t="str">
        <f>IF($B280="","",IF(_xlfn.XLOOKUP($D280&amp;$F280,開講日程一覧!$P$5:$P$1743,開講日程一覧!H$5:H$1743)="","",_xlfn.XLOOKUP($D280&amp;$F280,開講日程一覧!$P$5:$P$1743,開講日程一覧!H$5:H$1743)))</f>
        <v/>
      </c>
      <c r="H280" s="6" t="str">
        <f>IF($B280="","",IF(_xlfn.XLOOKUP($D280&amp;$F280,開講日程一覧!$P$5:$P$1743,開講日程一覧!I$5:I$1743)="","",_xlfn.XLOOKUP($D280&amp;$F280,開講日程一覧!$P$5:$P$1743,開講日程一覧!I$5:I$1743)))</f>
        <v/>
      </c>
      <c r="I280" s="3" t="str">
        <f>IF($B280="","",IF(_xlfn.XLOOKUP($D280&amp;$F280,開講日程一覧!$P$5:$P$1743,開講日程一覧!J$5:J$1743)="","",_xlfn.XLOOKUP($D280&amp;$F280,開講日程一覧!$P$5:$P$1743,開講日程一覧!J$5:J$1743)))</f>
        <v/>
      </c>
      <c r="J280" s="6" t="str">
        <f>IF($B280="","",IF(_xlfn.XLOOKUP($D280&amp;$F280,開講日程一覧!$P$5:$P$1743,開講日程一覧!K$5:K$1743)="","",_xlfn.XLOOKUP($D280&amp;$F280,開講日程一覧!$P$5:$P$1743,開講日程一覧!K$5:K$1743)))</f>
        <v/>
      </c>
      <c r="K280" s="7" t="str">
        <f>IF($B280="","",IF(_xlfn.XLOOKUP($D280&amp;$F280,開講日程一覧!$P$5:$P$1743,開講日程一覧!L$5:L$1743)="","",_xlfn.XLOOKUP($D280&amp;$F280,開講日程一覧!$P$5:$P$1743,開講日程一覧!L$5:L$1743)))</f>
        <v/>
      </c>
      <c r="L280" s="7" t="str">
        <f>IF($B280="","",IF(_xlfn.XLOOKUP($D280&amp;$F280,開講日程一覧!$P$5:$P$1743,開講日程一覧!M$5:M$1743)="","",_xlfn.XLOOKUP($D280&amp;$F280,開講日程一覧!$P$5:$P$1743,開講日程一覧!M$5:M$1743)))</f>
        <v/>
      </c>
    </row>
    <row r="281" spans="7:12" x14ac:dyDescent="0.85">
      <c r="G281" s="52" t="str">
        <f>IF($B281="","",IF(_xlfn.XLOOKUP($D281&amp;$F281,開講日程一覧!$P$5:$P$1743,開講日程一覧!H$5:H$1743)="","",_xlfn.XLOOKUP($D281&amp;$F281,開講日程一覧!$P$5:$P$1743,開講日程一覧!H$5:H$1743)))</f>
        <v/>
      </c>
      <c r="H281" s="6" t="str">
        <f>IF($B281="","",IF(_xlfn.XLOOKUP($D281&amp;$F281,開講日程一覧!$P$5:$P$1743,開講日程一覧!I$5:I$1743)="","",_xlfn.XLOOKUP($D281&amp;$F281,開講日程一覧!$P$5:$P$1743,開講日程一覧!I$5:I$1743)))</f>
        <v/>
      </c>
      <c r="I281" s="3" t="str">
        <f>IF($B281="","",IF(_xlfn.XLOOKUP($D281&amp;$F281,開講日程一覧!$P$5:$P$1743,開講日程一覧!J$5:J$1743)="","",_xlfn.XLOOKUP($D281&amp;$F281,開講日程一覧!$P$5:$P$1743,開講日程一覧!J$5:J$1743)))</f>
        <v/>
      </c>
      <c r="J281" s="6" t="str">
        <f>IF($B281="","",IF(_xlfn.XLOOKUP($D281&amp;$F281,開講日程一覧!$P$5:$P$1743,開講日程一覧!K$5:K$1743)="","",_xlfn.XLOOKUP($D281&amp;$F281,開講日程一覧!$P$5:$P$1743,開講日程一覧!K$5:K$1743)))</f>
        <v/>
      </c>
      <c r="K281" s="7" t="str">
        <f>IF($B281="","",IF(_xlfn.XLOOKUP($D281&amp;$F281,開講日程一覧!$P$5:$P$1743,開講日程一覧!L$5:L$1743)="","",_xlfn.XLOOKUP($D281&amp;$F281,開講日程一覧!$P$5:$P$1743,開講日程一覧!L$5:L$1743)))</f>
        <v/>
      </c>
      <c r="L281" s="7" t="str">
        <f>IF($B281="","",IF(_xlfn.XLOOKUP($D281&amp;$F281,開講日程一覧!$P$5:$P$1743,開講日程一覧!M$5:M$1743)="","",_xlfn.XLOOKUP($D281&amp;$F281,開講日程一覧!$P$5:$P$1743,開講日程一覧!M$5:M$1743)))</f>
        <v/>
      </c>
    </row>
    <row r="282" spans="7:12" x14ac:dyDescent="0.85">
      <c r="G282" s="52" t="str">
        <f>IF($B282="","",IF(_xlfn.XLOOKUP($D282&amp;$F282,開講日程一覧!$P$5:$P$1743,開講日程一覧!H$5:H$1743)="","",_xlfn.XLOOKUP($D282&amp;$F282,開講日程一覧!$P$5:$P$1743,開講日程一覧!H$5:H$1743)))</f>
        <v/>
      </c>
      <c r="H282" s="6" t="str">
        <f>IF($B282="","",IF(_xlfn.XLOOKUP($D282&amp;$F282,開講日程一覧!$P$5:$P$1743,開講日程一覧!I$5:I$1743)="","",_xlfn.XLOOKUP($D282&amp;$F282,開講日程一覧!$P$5:$P$1743,開講日程一覧!I$5:I$1743)))</f>
        <v/>
      </c>
      <c r="I282" s="3" t="str">
        <f>IF($B282="","",IF(_xlfn.XLOOKUP($D282&amp;$F282,開講日程一覧!$P$5:$P$1743,開講日程一覧!J$5:J$1743)="","",_xlfn.XLOOKUP($D282&amp;$F282,開講日程一覧!$P$5:$P$1743,開講日程一覧!J$5:J$1743)))</f>
        <v/>
      </c>
      <c r="J282" s="6" t="str">
        <f>IF($B282="","",IF(_xlfn.XLOOKUP($D282&amp;$F282,開講日程一覧!$P$5:$P$1743,開講日程一覧!K$5:K$1743)="","",_xlfn.XLOOKUP($D282&amp;$F282,開講日程一覧!$P$5:$P$1743,開講日程一覧!K$5:K$1743)))</f>
        <v/>
      </c>
      <c r="K282" s="7" t="str">
        <f>IF($B282="","",IF(_xlfn.XLOOKUP($D282&amp;$F282,開講日程一覧!$P$5:$P$1743,開講日程一覧!L$5:L$1743)="","",_xlfn.XLOOKUP($D282&amp;$F282,開講日程一覧!$P$5:$P$1743,開講日程一覧!L$5:L$1743)))</f>
        <v/>
      </c>
      <c r="L282" s="7" t="str">
        <f>IF($B282="","",IF(_xlfn.XLOOKUP($D282&amp;$F282,開講日程一覧!$P$5:$P$1743,開講日程一覧!M$5:M$1743)="","",_xlfn.XLOOKUP($D282&amp;$F282,開講日程一覧!$P$5:$P$1743,開講日程一覧!M$5:M$1743)))</f>
        <v/>
      </c>
    </row>
    <row r="283" spans="7:12" x14ac:dyDescent="0.85">
      <c r="G283" s="52" t="str">
        <f>IF($B283="","",IF(_xlfn.XLOOKUP($D283&amp;$F283,開講日程一覧!$P$5:$P$1743,開講日程一覧!H$5:H$1743)="","",_xlfn.XLOOKUP($D283&amp;$F283,開講日程一覧!$P$5:$P$1743,開講日程一覧!H$5:H$1743)))</f>
        <v/>
      </c>
      <c r="H283" s="6" t="str">
        <f>IF($B283="","",IF(_xlfn.XLOOKUP($D283&amp;$F283,開講日程一覧!$P$5:$P$1743,開講日程一覧!I$5:I$1743)="","",_xlfn.XLOOKUP($D283&amp;$F283,開講日程一覧!$P$5:$P$1743,開講日程一覧!I$5:I$1743)))</f>
        <v/>
      </c>
      <c r="I283" s="3" t="str">
        <f>IF($B283="","",IF(_xlfn.XLOOKUP($D283&amp;$F283,開講日程一覧!$P$5:$P$1743,開講日程一覧!J$5:J$1743)="","",_xlfn.XLOOKUP($D283&amp;$F283,開講日程一覧!$P$5:$P$1743,開講日程一覧!J$5:J$1743)))</f>
        <v/>
      </c>
      <c r="J283" s="6" t="str">
        <f>IF($B283="","",IF(_xlfn.XLOOKUP($D283&amp;$F283,開講日程一覧!$P$5:$P$1743,開講日程一覧!K$5:K$1743)="","",_xlfn.XLOOKUP($D283&amp;$F283,開講日程一覧!$P$5:$P$1743,開講日程一覧!K$5:K$1743)))</f>
        <v/>
      </c>
      <c r="K283" s="7" t="str">
        <f>IF($B283="","",IF(_xlfn.XLOOKUP($D283&amp;$F283,開講日程一覧!$P$5:$P$1743,開講日程一覧!L$5:L$1743)="","",_xlfn.XLOOKUP($D283&amp;$F283,開講日程一覧!$P$5:$P$1743,開講日程一覧!L$5:L$1743)))</f>
        <v/>
      </c>
      <c r="L283" s="7" t="str">
        <f>IF($B283="","",IF(_xlfn.XLOOKUP($D283&amp;$F283,開講日程一覧!$P$5:$P$1743,開講日程一覧!M$5:M$1743)="","",_xlfn.XLOOKUP($D283&amp;$F283,開講日程一覧!$P$5:$P$1743,開講日程一覧!M$5:M$1743)))</f>
        <v/>
      </c>
    </row>
    <row r="284" spans="7:12" x14ac:dyDescent="0.85">
      <c r="G284" s="52" t="str">
        <f>IF($B284="","",IF(_xlfn.XLOOKUP($D284&amp;$F284,開講日程一覧!$P$5:$P$1743,開講日程一覧!H$5:H$1743)="","",_xlfn.XLOOKUP($D284&amp;$F284,開講日程一覧!$P$5:$P$1743,開講日程一覧!H$5:H$1743)))</f>
        <v/>
      </c>
      <c r="H284" s="6" t="str">
        <f>IF($B284="","",IF(_xlfn.XLOOKUP($D284&amp;$F284,開講日程一覧!$P$5:$P$1743,開講日程一覧!I$5:I$1743)="","",_xlfn.XLOOKUP($D284&amp;$F284,開講日程一覧!$P$5:$P$1743,開講日程一覧!I$5:I$1743)))</f>
        <v/>
      </c>
      <c r="I284" s="3" t="str">
        <f>IF($B284="","",IF(_xlfn.XLOOKUP($D284&amp;$F284,開講日程一覧!$P$5:$P$1743,開講日程一覧!J$5:J$1743)="","",_xlfn.XLOOKUP($D284&amp;$F284,開講日程一覧!$P$5:$P$1743,開講日程一覧!J$5:J$1743)))</f>
        <v/>
      </c>
      <c r="J284" s="6" t="str">
        <f>IF($B284="","",IF(_xlfn.XLOOKUP($D284&amp;$F284,開講日程一覧!$P$5:$P$1743,開講日程一覧!K$5:K$1743)="","",_xlfn.XLOOKUP($D284&amp;$F284,開講日程一覧!$P$5:$P$1743,開講日程一覧!K$5:K$1743)))</f>
        <v/>
      </c>
      <c r="K284" s="7" t="str">
        <f>IF($B284="","",IF(_xlfn.XLOOKUP($D284&amp;$F284,開講日程一覧!$P$5:$P$1743,開講日程一覧!L$5:L$1743)="","",_xlfn.XLOOKUP($D284&amp;$F284,開講日程一覧!$P$5:$P$1743,開講日程一覧!L$5:L$1743)))</f>
        <v/>
      </c>
      <c r="L284" s="7" t="str">
        <f>IF($B284="","",IF(_xlfn.XLOOKUP($D284&amp;$F284,開講日程一覧!$P$5:$P$1743,開講日程一覧!M$5:M$1743)="","",_xlfn.XLOOKUP($D284&amp;$F284,開講日程一覧!$P$5:$P$1743,開講日程一覧!M$5:M$1743)))</f>
        <v/>
      </c>
    </row>
    <row r="285" spans="7:12" x14ac:dyDescent="0.85">
      <c r="G285" s="52" t="str">
        <f>IF($B285="","",IF(_xlfn.XLOOKUP($D285&amp;$F285,開講日程一覧!$P$5:$P$1743,開講日程一覧!H$5:H$1743)="","",_xlfn.XLOOKUP($D285&amp;$F285,開講日程一覧!$P$5:$P$1743,開講日程一覧!H$5:H$1743)))</f>
        <v/>
      </c>
      <c r="H285" s="6" t="str">
        <f>IF($B285="","",IF(_xlfn.XLOOKUP($D285&amp;$F285,開講日程一覧!$P$5:$P$1743,開講日程一覧!I$5:I$1743)="","",_xlfn.XLOOKUP($D285&amp;$F285,開講日程一覧!$P$5:$P$1743,開講日程一覧!I$5:I$1743)))</f>
        <v/>
      </c>
      <c r="I285" s="3" t="str">
        <f>IF($B285="","",IF(_xlfn.XLOOKUP($D285&amp;$F285,開講日程一覧!$P$5:$P$1743,開講日程一覧!J$5:J$1743)="","",_xlfn.XLOOKUP($D285&amp;$F285,開講日程一覧!$P$5:$P$1743,開講日程一覧!J$5:J$1743)))</f>
        <v/>
      </c>
      <c r="J285" s="6" t="str">
        <f>IF($B285="","",IF(_xlfn.XLOOKUP($D285&amp;$F285,開講日程一覧!$P$5:$P$1743,開講日程一覧!K$5:K$1743)="","",_xlfn.XLOOKUP($D285&amp;$F285,開講日程一覧!$P$5:$P$1743,開講日程一覧!K$5:K$1743)))</f>
        <v/>
      </c>
      <c r="K285" s="7" t="str">
        <f>IF($B285="","",IF(_xlfn.XLOOKUP($D285&amp;$F285,開講日程一覧!$P$5:$P$1743,開講日程一覧!L$5:L$1743)="","",_xlfn.XLOOKUP($D285&amp;$F285,開講日程一覧!$P$5:$P$1743,開講日程一覧!L$5:L$1743)))</f>
        <v/>
      </c>
      <c r="L285" s="7" t="str">
        <f>IF($B285="","",IF(_xlfn.XLOOKUP($D285&amp;$F285,開講日程一覧!$P$5:$P$1743,開講日程一覧!M$5:M$1743)="","",_xlfn.XLOOKUP($D285&amp;$F285,開講日程一覧!$P$5:$P$1743,開講日程一覧!M$5:M$1743)))</f>
        <v/>
      </c>
    </row>
    <row r="286" spans="7:12" x14ac:dyDescent="0.85">
      <c r="G286" s="52" t="str">
        <f>IF($B286="","",IF(_xlfn.XLOOKUP($D286&amp;$F286,開講日程一覧!$P$5:$P$1743,開講日程一覧!H$5:H$1743)="","",_xlfn.XLOOKUP($D286&amp;$F286,開講日程一覧!$P$5:$P$1743,開講日程一覧!H$5:H$1743)))</f>
        <v/>
      </c>
      <c r="H286" s="6" t="str">
        <f>IF($B286="","",IF(_xlfn.XLOOKUP($D286&amp;$F286,開講日程一覧!$P$5:$P$1743,開講日程一覧!I$5:I$1743)="","",_xlfn.XLOOKUP($D286&amp;$F286,開講日程一覧!$P$5:$P$1743,開講日程一覧!I$5:I$1743)))</f>
        <v/>
      </c>
      <c r="I286" s="3" t="str">
        <f>IF($B286="","",IF(_xlfn.XLOOKUP($D286&amp;$F286,開講日程一覧!$P$5:$P$1743,開講日程一覧!J$5:J$1743)="","",_xlfn.XLOOKUP($D286&amp;$F286,開講日程一覧!$P$5:$P$1743,開講日程一覧!J$5:J$1743)))</f>
        <v/>
      </c>
      <c r="J286" s="6" t="str">
        <f>IF($B286="","",IF(_xlfn.XLOOKUP($D286&amp;$F286,開講日程一覧!$P$5:$P$1743,開講日程一覧!K$5:K$1743)="","",_xlfn.XLOOKUP($D286&amp;$F286,開講日程一覧!$P$5:$P$1743,開講日程一覧!K$5:K$1743)))</f>
        <v/>
      </c>
      <c r="K286" s="7" t="str">
        <f>IF($B286="","",IF(_xlfn.XLOOKUP($D286&amp;$F286,開講日程一覧!$P$5:$P$1743,開講日程一覧!L$5:L$1743)="","",_xlfn.XLOOKUP($D286&amp;$F286,開講日程一覧!$P$5:$P$1743,開講日程一覧!L$5:L$1743)))</f>
        <v/>
      </c>
      <c r="L286" s="7" t="str">
        <f>IF($B286="","",IF(_xlfn.XLOOKUP($D286&amp;$F286,開講日程一覧!$P$5:$P$1743,開講日程一覧!M$5:M$1743)="","",_xlfn.XLOOKUP($D286&amp;$F286,開講日程一覧!$P$5:$P$1743,開講日程一覧!M$5:M$1743)))</f>
        <v/>
      </c>
    </row>
    <row r="287" spans="7:12" x14ac:dyDescent="0.85">
      <c r="G287" s="52" t="str">
        <f>IF($B287="","",IF(_xlfn.XLOOKUP($D287&amp;$F287,開講日程一覧!$P$5:$P$1743,開講日程一覧!H$5:H$1743)="","",_xlfn.XLOOKUP($D287&amp;$F287,開講日程一覧!$P$5:$P$1743,開講日程一覧!H$5:H$1743)))</f>
        <v/>
      </c>
      <c r="H287" s="6" t="str">
        <f>IF($B287="","",IF(_xlfn.XLOOKUP($D287&amp;$F287,開講日程一覧!$P$5:$P$1743,開講日程一覧!I$5:I$1743)="","",_xlfn.XLOOKUP($D287&amp;$F287,開講日程一覧!$P$5:$P$1743,開講日程一覧!I$5:I$1743)))</f>
        <v/>
      </c>
      <c r="I287" s="3" t="str">
        <f>IF($B287="","",IF(_xlfn.XLOOKUP($D287&amp;$F287,開講日程一覧!$P$5:$P$1743,開講日程一覧!J$5:J$1743)="","",_xlfn.XLOOKUP($D287&amp;$F287,開講日程一覧!$P$5:$P$1743,開講日程一覧!J$5:J$1743)))</f>
        <v/>
      </c>
      <c r="J287" s="6" t="str">
        <f>IF($B287="","",IF(_xlfn.XLOOKUP($D287&amp;$F287,開講日程一覧!$P$5:$P$1743,開講日程一覧!K$5:K$1743)="","",_xlfn.XLOOKUP($D287&amp;$F287,開講日程一覧!$P$5:$P$1743,開講日程一覧!K$5:K$1743)))</f>
        <v/>
      </c>
      <c r="K287" s="7" t="str">
        <f>IF($B287="","",IF(_xlfn.XLOOKUP($D287&amp;$F287,開講日程一覧!$P$5:$P$1743,開講日程一覧!L$5:L$1743)="","",_xlfn.XLOOKUP($D287&amp;$F287,開講日程一覧!$P$5:$P$1743,開講日程一覧!L$5:L$1743)))</f>
        <v/>
      </c>
      <c r="L287" s="7" t="str">
        <f>IF($B287="","",IF(_xlfn.XLOOKUP($D287&amp;$F287,開講日程一覧!$P$5:$P$1743,開講日程一覧!M$5:M$1743)="","",_xlfn.XLOOKUP($D287&amp;$F287,開講日程一覧!$P$5:$P$1743,開講日程一覧!M$5:M$1743)))</f>
        <v/>
      </c>
    </row>
    <row r="288" spans="7:12" x14ac:dyDescent="0.85">
      <c r="G288" s="52" t="str">
        <f>IF($B288="","",IF(_xlfn.XLOOKUP($D288&amp;$F288,開講日程一覧!$P$5:$P$1743,開講日程一覧!H$5:H$1743)="","",_xlfn.XLOOKUP($D288&amp;$F288,開講日程一覧!$P$5:$P$1743,開講日程一覧!H$5:H$1743)))</f>
        <v/>
      </c>
      <c r="H288" s="6" t="str">
        <f>IF($B288="","",IF(_xlfn.XLOOKUP($D288&amp;$F288,開講日程一覧!$P$5:$P$1743,開講日程一覧!I$5:I$1743)="","",_xlfn.XLOOKUP($D288&amp;$F288,開講日程一覧!$P$5:$P$1743,開講日程一覧!I$5:I$1743)))</f>
        <v/>
      </c>
      <c r="I288" s="3" t="str">
        <f>IF($B288="","",IF(_xlfn.XLOOKUP($D288&amp;$F288,開講日程一覧!$P$5:$P$1743,開講日程一覧!J$5:J$1743)="","",_xlfn.XLOOKUP($D288&amp;$F288,開講日程一覧!$P$5:$P$1743,開講日程一覧!J$5:J$1743)))</f>
        <v/>
      </c>
      <c r="J288" s="6" t="str">
        <f>IF($B288="","",IF(_xlfn.XLOOKUP($D288&amp;$F288,開講日程一覧!$P$5:$P$1743,開講日程一覧!K$5:K$1743)="","",_xlfn.XLOOKUP($D288&amp;$F288,開講日程一覧!$P$5:$P$1743,開講日程一覧!K$5:K$1743)))</f>
        <v/>
      </c>
      <c r="K288" s="7" t="str">
        <f>IF($B288="","",IF(_xlfn.XLOOKUP($D288&amp;$F288,開講日程一覧!$P$5:$P$1743,開講日程一覧!L$5:L$1743)="","",_xlfn.XLOOKUP($D288&amp;$F288,開講日程一覧!$P$5:$P$1743,開講日程一覧!L$5:L$1743)))</f>
        <v/>
      </c>
      <c r="L288" s="7" t="str">
        <f>IF($B288="","",IF(_xlfn.XLOOKUP($D288&amp;$F288,開講日程一覧!$P$5:$P$1743,開講日程一覧!M$5:M$1743)="","",_xlfn.XLOOKUP($D288&amp;$F288,開講日程一覧!$P$5:$P$1743,開講日程一覧!M$5:M$1743)))</f>
        <v/>
      </c>
    </row>
    <row r="289" spans="7:12" x14ac:dyDescent="0.85">
      <c r="G289" s="52" t="str">
        <f>IF($B289="","",IF(_xlfn.XLOOKUP($D289&amp;$F289,開講日程一覧!$P$5:$P$1743,開講日程一覧!H$5:H$1743)="","",_xlfn.XLOOKUP($D289&amp;$F289,開講日程一覧!$P$5:$P$1743,開講日程一覧!H$5:H$1743)))</f>
        <v/>
      </c>
      <c r="H289" s="6" t="str">
        <f>IF($B289="","",IF(_xlfn.XLOOKUP($D289&amp;$F289,開講日程一覧!$P$5:$P$1743,開講日程一覧!I$5:I$1743)="","",_xlfn.XLOOKUP($D289&amp;$F289,開講日程一覧!$P$5:$P$1743,開講日程一覧!I$5:I$1743)))</f>
        <v/>
      </c>
      <c r="I289" s="3" t="str">
        <f>IF($B289="","",IF(_xlfn.XLOOKUP($D289&amp;$F289,開講日程一覧!$P$5:$P$1743,開講日程一覧!J$5:J$1743)="","",_xlfn.XLOOKUP($D289&amp;$F289,開講日程一覧!$P$5:$P$1743,開講日程一覧!J$5:J$1743)))</f>
        <v/>
      </c>
      <c r="J289" s="6" t="str">
        <f>IF($B289="","",IF(_xlfn.XLOOKUP($D289&amp;$F289,開講日程一覧!$P$5:$P$1743,開講日程一覧!K$5:K$1743)="","",_xlfn.XLOOKUP($D289&amp;$F289,開講日程一覧!$P$5:$P$1743,開講日程一覧!K$5:K$1743)))</f>
        <v/>
      </c>
      <c r="K289" s="7" t="str">
        <f>IF($B289="","",IF(_xlfn.XLOOKUP($D289&amp;$F289,開講日程一覧!$P$5:$P$1743,開講日程一覧!L$5:L$1743)="","",_xlfn.XLOOKUP($D289&amp;$F289,開講日程一覧!$P$5:$P$1743,開講日程一覧!L$5:L$1743)))</f>
        <v/>
      </c>
      <c r="L289" s="7" t="str">
        <f>IF($B289="","",IF(_xlfn.XLOOKUP($D289&amp;$F289,開講日程一覧!$P$5:$P$1743,開講日程一覧!M$5:M$1743)="","",_xlfn.XLOOKUP($D289&amp;$F289,開講日程一覧!$P$5:$P$1743,開講日程一覧!M$5:M$1743)))</f>
        <v/>
      </c>
    </row>
    <row r="290" spans="7:12" x14ac:dyDescent="0.85">
      <c r="G290" s="52" t="str">
        <f>IF($B290="","",IF(_xlfn.XLOOKUP($D290&amp;$F290,開講日程一覧!$P$5:$P$1743,開講日程一覧!H$5:H$1743)="","",_xlfn.XLOOKUP($D290&amp;$F290,開講日程一覧!$P$5:$P$1743,開講日程一覧!H$5:H$1743)))</f>
        <v/>
      </c>
      <c r="H290" s="6" t="str">
        <f>IF($B290="","",IF(_xlfn.XLOOKUP($D290&amp;$F290,開講日程一覧!$P$5:$P$1743,開講日程一覧!I$5:I$1743)="","",_xlfn.XLOOKUP($D290&amp;$F290,開講日程一覧!$P$5:$P$1743,開講日程一覧!I$5:I$1743)))</f>
        <v/>
      </c>
      <c r="I290" s="3" t="str">
        <f>IF($B290="","",IF(_xlfn.XLOOKUP($D290&amp;$F290,開講日程一覧!$P$5:$P$1743,開講日程一覧!J$5:J$1743)="","",_xlfn.XLOOKUP($D290&amp;$F290,開講日程一覧!$P$5:$P$1743,開講日程一覧!J$5:J$1743)))</f>
        <v/>
      </c>
      <c r="J290" s="6" t="str">
        <f>IF($B290="","",IF(_xlfn.XLOOKUP($D290&amp;$F290,開講日程一覧!$P$5:$P$1743,開講日程一覧!K$5:K$1743)="","",_xlfn.XLOOKUP($D290&amp;$F290,開講日程一覧!$P$5:$P$1743,開講日程一覧!K$5:K$1743)))</f>
        <v/>
      </c>
      <c r="K290" s="7" t="str">
        <f>IF($B290="","",IF(_xlfn.XLOOKUP($D290&amp;$F290,開講日程一覧!$P$5:$P$1743,開講日程一覧!L$5:L$1743)="","",_xlfn.XLOOKUP($D290&amp;$F290,開講日程一覧!$P$5:$P$1743,開講日程一覧!L$5:L$1743)))</f>
        <v/>
      </c>
      <c r="L290" s="7" t="str">
        <f>IF($B290="","",IF(_xlfn.XLOOKUP($D290&amp;$F290,開講日程一覧!$P$5:$P$1743,開講日程一覧!M$5:M$1743)="","",_xlfn.XLOOKUP($D290&amp;$F290,開講日程一覧!$P$5:$P$1743,開講日程一覧!M$5:M$1743)))</f>
        <v/>
      </c>
    </row>
    <row r="291" spans="7:12" x14ac:dyDescent="0.85">
      <c r="G291" s="52" t="str">
        <f>IF($B291="","",IF(_xlfn.XLOOKUP($D291&amp;$F291,開講日程一覧!$P$5:$P$1743,開講日程一覧!H$5:H$1743)="","",_xlfn.XLOOKUP($D291&amp;$F291,開講日程一覧!$P$5:$P$1743,開講日程一覧!H$5:H$1743)))</f>
        <v/>
      </c>
      <c r="H291" s="6" t="str">
        <f>IF($B291="","",IF(_xlfn.XLOOKUP($D291&amp;$F291,開講日程一覧!$P$5:$P$1743,開講日程一覧!I$5:I$1743)="","",_xlfn.XLOOKUP($D291&amp;$F291,開講日程一覧!$P$5:$P$1743,開講日程一覧!I$5:I$1743)))</f>
        <v/>
      </c>
      <c r="I291" s="3" t="str">
        <f>IF($B291="","",IF(_xlfn.XLOOKUP($D291&amp;$F291,開講日程一覧!$P$5:$P$1743,開講日程一覧!J$5:J$1743)="","",_xlfn.XLOOKUP($D291&amp;$F291,開講日程一覧!$P$5:$P$1743,開講日程一覧!J$5:J$1743)))</f>
        <v/>
      </c>
      <c r="J291" s="6" t="str">
        <f>IF($B291="","",IF(_xlfn.XLOOKUP($D291&amp;$F291,開講日程一覧!$P$5:$P$1743,開講日程一覧!K$5:K$1743)="","",_xlfn.XLOOKUP($D291&amp;$F291,開講日程一覧!$P$5:$P$1743,開講日程一覧!K$5:K$1743)))</f>
        <v/>
      </c>
      <c r="K291" s="7" t="str">
        <f>IF($B291="","",IF(_xlfn.XLOOKUP($D291&amp;$F291,開講日程一覧!$P$5:$P$1743,開講日程一覧!L$5:L$1743)="","",_xlfn.XLOOKUP($D291&amp;$F291,開講日程一覧!$P$5:$P$1743,開講日程一覧!L$5:L$1743)))</f>
        <v/>
      </c>
      <c r="L291" s="7" t="str">
        <f>IF($B291="","",IF(_xlfn.XLOOKUP($D291&amp;$F291,開講日程一覧!$P$5:$P$1743,開講日程一覧!M$5:M$1743)="","",_xlfn.XLOOKUP($D291&amp;$F291,開講日程一覧!$P$5:$P$1743,開講日程一覧!M$5:M$1743)))</f>
        <v/>
      </c>
    </row>
    <row r="292" spans="7:12" x14ac:dyDescent="0.85">
      <c r="G292" s="52" t="str">
        <f>IF($B292="","",IF(_xlfn.XLOOKUP($D292&amp;$F292,開講日程一覧!$P$5:$P$1743,開講日程一覧!H$5:H$1743)="","",_xlfn.XLOOKUP($D292&amp;$F292,開講日程一覧!$P$5:$P$1743,開講日程一覧!H$5:H$1743)))</f>
        <v/>
      </c>
      <c r="H292" s="6" t="str">
        <f>IF($B292="","",IF(_xlfn.XLOOKUP($D292&amp;$F292,開講日程一覧!$P$5:$P$1743,開講日程一覧!I$5:I$1743)="","",_xlfn.XLOOKUP($D292&amp;$F292,開講日程一覧!$P$5:$P$1743,開講日程一覧!I$5:I$1743)))</f>
        <v/>
      </c>
      <c r="I292" s="3" t="str">
        <f>IF($B292="","",IF(_xlfn.XLOOKUP($D292&amp;$F292,開講日程一覧!$P$5:$P$1743,開講日程一覧!J$5:J$1743)="","",_xlfn.XLOOKUP($D292&amp;$F292,開講日程一覧!$P$5:$P$1743,開講日程一覧!J$5:J$1743)))</f>
        <v/>
      </c>
      <c r="J292" s="6" t="str">
        <f>IF($B292="","",IF(_xlfn.XLOOKUP($D292&amp;$F292,開講日程一覧!$P$5:$P$1743,開講日程一覧!K$5:K$1743)="","",_xlfn.XLOOKUP($D292&amp;$F292,開講日程一覧!$P$5:$P$1743,開講日程一覧!K$5:K$1743)))</f>
        <v/>
      </c>
      <c r="K292" s="7" t="str">
        <f>IF($B292="","",IF(_xlfn.XLOOKUP($D292&amp;$F292,開講日程一覧!$P$5:$P$1743,開講日程一覧!L$5:L$1743)="","",_xlfn.XLOOKUP($D292&amp;$F292,開講日程一覧!$P$5:$P$1743,開講日程一覧!L$5:L$1743)))</f>
        <v/>
      </c>
      <c r="L292" s="7" t="str">
        <f>IF($B292="","",IF(_xlfn.XLOOKUP($D292&amp;$F292,開講日程一覧!$P$5:$P$1743,開講日程一覧!M$5:M$1743)="","",_xlfn.XLOOKUP($D292&amp;$F292,開講日程一覧!$P$5:$P$1743,開講日程一覧!M$5:M$1743)))</f>
        <v/>
      </c>
    </row>
    <row r="293" spans="7:12" x14ac:dyDescent="0.85">
      <c r="G293" s="52" t="str">
        <f>IF($B293="","",IF(_xlfn.XLOOKUP($D293&amp;$F293,開講日程一覧!$P$5:$P$1743,開講日程一覧!H$5:H$1743)="","",_xlfn.XLOOKUP($D293&amp;$F293,開講日程一覧!$P$5:$P$1743,開講日程一覧!H$5:H$1743)))</f>
        <v/>
      </c>
      <c r="H293" s="6" t="str">
        <f>IF($B293="","",IF(_xlfn.XLOOKUP($D293&amp;$F293,開講日程一覧!$P$5:$P$1743,開講日程一覧!I$5:I$1743)="","",_xlfn.XLOOKUP($D293&amp;$F293,開講日程一覧!$P$5:$P$1743,開講日程一覧!I$5:I$1743)))</f>
        <v/>
      </c>
      <c r="I293" s="3" t="str">
        <f>IF($B293="","",IF(_xlfn.XLOOKUP($D293&amp;$F293,開講日程一覧!$P$5:$P$1743,開講日程一覧!J$5:J$1743)="","",_xlfn.XLOOKUP($D293&amp;$F293,開講日程一覧!$P$5:$P$1743,開講日程一覧!J$5:J$1743)))</f>
        <v/>
      </c>
      <c r="J293" s="6" t="str">
        <f>IF($B293="","",IF(_xlfn.XLOOKUP($D293&amp;$F293,開講日程一覧!$P$5:$P$1743,開講日程一覧!K$5:K$1743)="","",_xlfn.XLOOKUP($D293&amp;$F293,開講日程一覧!$P$5:$P$1743,開講日程一覧!K$5:K$1743)))</f>
        <v/>
      </c>
      <c r="K293" s="7" t="str">
        <f>IF($B293="","",IF(_xlfn.XLOOKUP($D293&amp;$F293,開講日程一覧!$P$5:$P$1743,開講日程一覧!L$5:L$1743)="","",_xlfn.XLOOKUP($D293&amp;$F293,開講日程一覧!$P$5:$P$1743,開講日程一覧!L$5:L$1743)))</f>
        <v/>
      </c>
      <c r="L293" s="7" t="str">
        <f>IF($B293="","",IF(_xlfn.XLOOKUP($D293&amp;$F293,開講日程一覧!$P$5:$P$1743,開講日程一覧!M$5:M$1743)="","",_xlfn.XLOOKUP($D293&amp;$F293,開講日程一覧!$P$5:$P$1743,開講日程一覧!M$5:M$1743)))</f>
        <v/>
      </c>
    </row>
    <row r="294" spans="7:12" x14ac:dyDescent="0.85">
      <c r="G294" s="52" t="str">
        <f>IF($B294="","",IF(_xlfn.XLOOKUP($D294&amp;$F294,開講日程一覧!$P$5:$P$1743,開講日程一覧!H$5:H$1743)="","",_xlfn.XLOOKUP($D294&amp;$F294,開講日程一覧!$P$5:$P$1743,開講日程一覧!H$5:H$1743)))</f>
        <v/>
      </c>
      <c r="H294" s="6" t="str">
        <f>IF($B294="","",IF(_xlfn.XLOOKUP($D294&amp;$F294,開講日程一覧!$P$5:$P$1743,開講日程一覧!I$5:I$1743)="","",_xlfn.XLOOKUP($D294&amp;$F294,開講日程一覧!$P$5:$P$1743,開講日程一覧!I$5:I$1743)))</f>
        <v/>
      </c>
      <c r="I294" s="3" t="str">
        <f>IF($B294="","",IF(_xlfn.XLOOKUP($D294&amp;$F294,開講日程一覧!$P$5:$P$1743,開講日程一覧!J$5:J$1743)="","",_xlfn.XLOOKUP($D294&amp;$F294,開講日程一覧!$P$5:$P$1743,開講日程一覧!J$5:J$1743)))</f>
        <v/>
      </c>
      <c r="J294" s="6" t="str">
        <f>IF($B294="","",IF(_xlfn.XLOOKUP($D294&amp;$F294,開講日程一覧!$P$5:$P$1743,開講日程一覧!K$5:K$1743)="","",_xlfn.XLOOKUP($D294&amp;$F294,開講日程一覧!$P$5:$P$1743,開講日程一覧!K$5:K$1743)))</f>
        <v/>
      </c>
      <c r="K294" s="7" t="str">
        <f>IF($B294="","",IF(_xlfn.XLOOKUP($D294&amp;$F294,開講日程一覧!$P$5:$P$1743,開講日程一覧!L$5:L$1743)="","",_xlfn.XLOOKUP($D294&amp;$F294,開講日程一覧!$P$5:$P$1743,開講日程一覧!L$5:L$1743)))</f>
        <v/>
      </c>
      <c r="L294" s="7" t="str">
        <f>IF($B294="","",IF(_xlfn.XLOOKUP($D294&amp;$F294,開講日程一覧!$P$5:$P$1743,開講日程一覧!M$5:M$1743)="","",_xlfn.XLOOKUP($D294&amp;$F294,開講日程一覧!$P$5:$P$1743,開講日程一覧!M$5:M$1743)))</f>
        <v/>
      </c>
    </row>
    <row r="295" spans="7:12" x14ac:dyDescent="0.85">
      <c r="G295" s="52" t="str">
        <f>IF($B295="","",IF(_xlfn.XLOOKUP($D295&amp;$F295,開講日程一覧!$P$5:$P$1743,開講日程一覧!H$5:H$1743)="","",_xlfn.XLOOKUP($D295&amp;$F295,開講日程一覧!$P$5:$P$1743,開講日程一覧!H$5:H$1743)))</f>
        <v/>
      </c>
      <c r="H295" s="6" t="str">
        <f>IF($B295="","",IF(_xlfn.XLOOKUP($D295&amp;$F295,開講日程一覧!$P$5:$P$1743,開講日程一覧!I$5:I$1743)="","",_xlfn.XLOOKUP($D295&amp;$F295,開講日程一覧!$P$5:$P$1743,開講日程一覧!I$5:I$1743)))</f>
        <v/>
      </c>
      <c r="I295" s="3" t="str">
        <f>IF($B295="","",IF(_xlfn.XLOOKUP($D295&amp;$F295,開講日程一覧!$P$5:$P$1743,開講日程一覧!J$5:J$1743)="","",_xlfn.XLOOKUP($D295&amp;$F295,開講日程一覧!$P$5:$P$1743,開講日程一覧!J$5:J$1743)))</f>
        <v/>
      </c>
      <c r="J295" s="6" t="str">
        <f>IF($B295="","",IF(_xlfn.XLOOKUP($D295&amp;$F295,開講日程一覧!$P$5:$P$1743,開講日程一覧!K$5:K$1743)="","",_xlfn.XLOOKUP($D295&amp;$F295,開講日程一覧!$P$5:$P$1743,開講日程一覧!K$5:K$1743)))</f>
        <v/>
      </c>
      <c r="K295" s="7" t="str">
        <f>IF($B295="","",IF(_xlfn.XLOOKUP($D295&amp;$F295,開講日程一覧!$P$5:$P$1743,開講日程一覧!L$5:L$1743)="","",_xlfn.XLOOKUP($D295&amp;$F295,開講日程一覧!$P$5:$P$1743,開講日程一覧!L$5:L$1743)))</f>
        <v/>
      </c>
      <c r="L295" s="7" t="str">
        <f>IF($B295="","",IF(_xlfn.XLOOKUP($D295&amp;$F295,開講日程一覧!$P$5:$P$1743,開講日程一覧!M$5:M$1743)="","",_xlfn.XLOOKUP($D295&amp;$F295,開講日程一覧!$P$5:$P$1743,開講日程一覧!M$5:M$1743)))</f>
        <v/>
      </c>
    </row>
    <row r="296" spans="7:12" x14ac:dyDescent="0.85">
      <c r="G296" s="52" t="str">
        <f>IF($B296="","",IF(_xlfn.XLOOKUP($D296&amp;$F296,開講日程一覧!$P$5:$P$1743,開講日程一覧!H$5:H$1743)="","",_xlfn.XLOOKUP($D296&amp;$F296,開講日程一覧!$P$5:$P$1743,開講日程一覧!H$5:H$1743)))</f>
        <v/>
      </c>
      <c r="H296" s="6" t="str">
        <f>IF($B296="","",IF(_xlfn.XLOOKUP($D296&amp;$F296,開講日程一覧!$P$5:$P$1743,開講日程一覧!I$5:I$1743)="","",_xlfn.XLOOKUP($D296&amp;$F296,開講日程一覧!$P$5:$P$1743,開講日程一覧!I$5:I$1743)))</f>
        <v/>
      </c>
      <c r="I296" s="3" t="str">
        <f>IF($B296="","",IF(_xlfn.XLOOKUP($D296&amp;$F296,開講日程一覧!$P$5:$P$1743,開講日程一覧!J$5:J$1743)="","",_xlfn.XLOOKUP($D296&amp;$F296,開講日程一覧!$P$5:$P$1743,開講日程一覧!J$5:J$1743)))</f>
        <v/>
      </c>
      <c r="J296" s="6" t="str">
        <f>IF($B296="","",IF(_xlfn.XLOOKUP($D296&amp;$F296,開講日程一覧!$P$5:$P$1743,開講日程一覧!K$5:K$1743)="","",_xlfn.XLOOKUP($D296&amp;$F296,開講日程一覧!$P$5:$P$1743,開講日程一覧!K$5:K$1743)))</f>
        <v/>
      </c>
      <c r="K296" s="7" t="str">
        <f>IF($B296="","",IF(_xlfn.XLOOKUP($D296&amp;$F296,開講日程一覧!$P$5:$P$1743,開講日程一覧!L$5:L$1743)="","",_xlfn.XLOOKUP($D296&amp;$F296,開講日程一覧!$P$5:$P$1743,開講日程一覧!L$5:L$1743)))</f>
        <v/>
      </c>
      <c r="L296" s="7" t="str">
        <f>IF($B296="","",IF(_xlfn.XLOOKUP($D296&amp;$F296,開講日程一覧!$P$5:$P$1743,開講日程一覧!M$5:M$1743)="","",_xlfn.XLOOKUP($D296&amp;$F296,開講日程一覧!$P$5:$P$1743,開講日程一覧!M$5:M$1743)))</f>
        <v/>
      </c>
    </row>
    <row r="297" spans="7:12" x14ac:dyDescent="0.85">
      <c r="G297" s="52" t="str">
        <f>IF($B297="","",IF(_xlfn.XLOOKUP($D297&amp;$F297,開講日程一覧!$P$5:$P$1743,開講日程一覧!H$5:H$1743)="","",_xlfn.XLOOKUP($D297&amp;$F297,開講日程一覧!$P$5:$P$1743,開講日程一覧!H$5:H$1743)))</f>
        <v/>
      </c>
      <c r="H297" s="6" t="str">
        <f>IF($B297="","",IF(_xlfn.XLOOKUP($D297&amp;$F297,開講日程一覧!$P$5:$P$1743,開講日程一覧!I$5:I$1743)="","",_xlfn.XLOOKUP($D297&amp;$F297,開講日程一覧!$P$5:$P$1743,開講日程一覧!I$5:I$1743)))</f>
        <v/>
      </c>
      <c r="I297" s="3" t="str">
        <f>IF($B297="","",IF(_xlfn.XLOOKUP($D297&amp;$F297,開講日程一覧!$P$5:$P$1743,開講日程一覧!J$5:J$1743)="","",_xlfn.XLOOKUP($D297&amp;$F297,開講日程一覧!$P$5:$P$1743,開講日程一覧!J$5:J$1743)))</f>
        <v/>
      </c>
      <c r="J297" s="6" t="str">
        <f>IF($B297="","",IF(_xlfn.XLOOKUP($D297&amp;$F297,開講日程一覧!$P$5:$P$1743,開講日程一覧!K$5:K$1743)="","",_xlfn.XLOOKUP($D297&amp;$F297,開講日程一覧!$P$5:$P$1743,開講日程一覧!K$5:K$1743)))</f>
        <v/>
      </c>
      <c r="K297" s="7" t="str">
        <f>IF($B297="","",IF(_xlfn.XLOOKUP($D297&amp;$F297,開講日程一覧!$P$5:$P$1743,開講日程一覧!L$5:L$1743)="","",_xlfn.XLOOKUP($D297&amp;$F297,開講日程一覧!$P$5:$P$1743,開講日程一覧!L$5:L$1743)))</f>
        <v/>
      </c>
      <c r="L297" s="7" t="str">
        <f>IF($B297="","",IF(_xlfn.XLOOKUP($D297&amp;$F297,開講日程一覧!$P$5:$P$1743,開講日程一覧!M$5:M$1743)="","",_xlfn.XLOOKUP($D297&amp;$F297,開講日程一覧!$P$5:$P$1743,開講日程一覧!M$5:M$1743)))</f>
        <v/>
      </c>
    </row>
    <row r="298" spans="7:12" x14ac:dyDescent="0.85">
      <c r="G298" s="52" t="str">
        <f>IF($B298="","",IF(_xlfn.XLOOKUP($D298&amp;$F298,開講日程一覧!$P$5:$P$1743,開講日程一覧!H$5:H$1743)="","",_xlfn.XLOOKUP($D298&amp;$F298,開講日程一覧!$P$5:$P$1743,開講日程一覧!H$5:H$1743)))</f>
        <v/>
      </c>
      <c r="H298" s="6" t="str">
        <f>IF($B298="","",IF(_xlfn.XLOOKUP($D298&amp;$F298,開講日程一覧!$P$5:$P$1743,開講日程一覧!I$5:I$1743)="","",_xlfn.XLOOKUP($D298&amp;$F298,開講日程一覧!$P$5:$P$1743,開講日程一覧!I$5:I$1743)))</f>
        <v/>
      </c>
      <c r="I298" s="3" t="str">
        <f>IF($B298="","",IF(_xlfn.XLOOKUP($D298&amp;$F298,開講日程一覧!$P$5:$P$1743,開講日程一覧!J$5:J$1743)="","",_xlfn.XLOOKUP($D298&amp;$F298,開講日程一覧!$P$5:$P$1743,開講日程一覧!J$5:J$1743)))</f>
        <v/>
      </c>
      <c r="J298" s="6" t="str">
        <f>IF($B298="","",IF(_xlfn.XLOOKUP($D298&amp;$F298,開講日程一覧!$P$5:$P$1743,開講日程一覧!K$5:K$1743)="","",_xlfn.XLOOKUP($D298&amp;$F298,開講日程一覧!$P$5:$P$1743,開講日程一覧!K$5:K$1743)))</f>
        <v/>
      </c>
      <c r="K298" s="7" t="str">
        <f>IF($B298="","",IF(_xlfn.XLOOKUP($D298&amp;$F298,開講日程一覧!$P$5:$P$1743,開講日程一覧!L$5:L$1743)="","",_xlfn.XLOOKUP($D298&amp;$F298,開講日程一覧!$P$5:$P$1743,開講日程一覧!L$5:L$1743)))</f>
        <v/>
      </c>
      <c r="L298" s="7" t="str">
        <f>IF($B298="","",IF(_xlfn.XLOOKUP($D298&amp;$F298,開講日程一覧!$P$5:$P$1743,開講日程一覧!M$5:M$1743)="","",_xlfn.XLOOKUP($D298&amp;$F298,開講日程一覧!$P$5:$P$1743,開講日程一覧!M$5:M$1743)))</f>
        <v/>
      </c>
    </row>
    <row r="299" spans="7:12" x14ac:dyDescent="0.85">
      <c r="G299" s="52" t="str">
        <f>IF($B299="","",IF(_xlfn.XLOOKUP($D299&amp;$F299,開講日程一覧!$P$5:$P$1743,開講日程一覧!H$5:H$1743)="","",_xlfn.XLOOKUP($D299&amp;$F299,開講日程一覧!$P$5:$P$1743,開講日程一覧!H$5:H$1743)))</f>
        <v/>
      </c>
      <c r="H299" s="6" t="str">
        <f>IF($B299="","",IF(_xlfn.XLOOKUP($D299&amp;$F299,開講日程一覧!$P$5:$P$1743,開講日程一覧!I$5:I$1743)="","",_xlfn.XLOOKUP($D299&amp;$F299,開講日程一覧!$P$5:$P$1743,開講日程一覧!I$5:I$1743)))</f>
        <v/>
      </c>
      <c r="I299" s="3" t="str">
        <f>IF($B299="","",IF(_xlfn.XLOOKUP($D299&amp;$F299,開講日程一覧!$P$5:$P$1743,開講日程一覧!J$5:J$1743)="","",_xlfn.XLOOKUP($D299&amp;$F299,開講日程一覧!$P$5:$P$1743,開講日程一覧!J$5:J$1743)))</f>
        <v/>
      </c>
      <c r="J299" s="6" t="str">
        <f>IF($B299="","",IF(_xlfn.XLOOKUP($D299&amp;$F299,開講日程一覧!$P$5:$P$1743,開講日程一覧!K$5:K$1743)="","",_xlfn.XLOOKUP($D299&amp;$F299,開講日程一覧!$P$5:$P$1743,開講日程一覧!K$5:K$1743)))</f>
        <v/>
      </c>
      <c r="K299" s="7" t="str">
        <f>IF($B299="","",IF(_xlfn.XLOOKUP($D299&amp;$F299,開講日程一覧!$P$5:$P$1743,開講日程一覧!L$5:L$1743)="","",_xlfn.XLOOKUP($D299&amp;$F299,開講日程一覧!$P$5:$P$1743,開講日程一覧!L$5:L$1743)))</f>
        <v/>
      </c>
      <c r="L299" s="7" t="str">
        <f>IF($B299="","",IF(_xlfn.XLOOKUP($D299&amp;$F299,開講日程一覧!$P$5:$P$1743,開講日程一覧!M$5:M$1743)="","",_xlfn.XLOOKUP($D299&amp;$F299,開講日程一覧!$P$5:$P$1743,開講日程一覧!M$5:M$1743)))</f>
        <v/>
      </c>
    </row>
    <row r="300" spans="7:12" x14ac:dyDescent="0.85">
      <c r="G300" s="52" t="str">
        <f>IF($B300="","",IF(_xlfn.XLOOKUP($D300&amp;$F300,開講日程一覧!$P$5:$P$1743,開講日程一覧!H$5:H$1743)="","",_xlfn.XLOOKUP($D300&amp;$F300,開講日程一覧!$P$5:$P$1743,開講日程一覧!H$5:H$1743)))</f>
        <v/>
      </c>
      <c r="H300" s="6" t="str">
        <f>IF($B300="","",IF(_xlfn.XLOOKUP($D300&amp;$F300,開講日程一覧!$P$5:$P$1743,開講日程一覧!I$5:I$1743)="","",_xlfn.XLOOKUP($D300&amp;$F300,開講日程一覧!$P$5:$P$1743,開講日程一覧!I$5:I$1743)))</f>
        <v/>
      </c>
      <c r="I300" s="3" t="str">
        <f>IF($B300="","",IF(_xlfn.XLOOKUP($D300&amp;$F300,開講日程一覧!$P$5:$P$1743,開講日程一覧!J$5:J$1743)="","",_xlfn.XLOOKUP($D300&amp;$F300,開講日程一覧!$P$5:$P$1743,開講日程一覧!J$5:J$1743)))</f>
        <v/>
      </c>
      <c r="J300" s="6" t="str">
        <f>IF($B300="","",IF(_xlfn.XLOOKUP($D300&amp;$F300,開講日程一覧!$P$5:$P$1743,開講日程一覧!K$5:K$1743)="","",_xlfn.XLOOKUP($D300&amp;$F300,開講日程一覧!$P$5:$P$1743,開講日程一覧!K$5:K$1743)))</f>
        <v/>
      </c>
      <c r="K300" s="7" t="str">
        <f>IF($B300="","",IF(_xlfn.XLOOKUP($D300&amp;$F300,開講日程一覧!$P$5:$P$1743,開講日程一覧!L$5:L$1743)="","",_xlfn.XLOOKUP($D300&amp;$F300,開講日程一覧!$P$5:$P$1743,開講日程一覧!L$5:L$1743)))</f>
        <v/>
      </c>
      <c r="L300" s="7" t="str">
        <f>IF($B300="","",IF(_xlfn.XLOOKUP($D300&amp;$F300,開講日程一覧!$P$5:$P$1743,開講日程一覧!M$5:M$1743)="","",_xlfn.XLOOKUP($D300&amp;$F300,開講日程一覧!$P$5:$P$1743,開講日程一覧!M$5:M$1743)))</f>
        <v/>
      </c>
    </row>
    <row r="301" spans="7:12" x14ac:dyDescent="0.85">
      <c r="G301" s="52" t="str">
        <f>IF($B301="","",IF(_xlfn.XLOOKUP($D301&amp;$F301,開講日程一覧!$P$5:$P$1743,開講日程一覧!H$5:H$1743)="","",_xlfn.XLOOKUP($D301&amp;$F301,開講日程一覧!$P$5:$P$1743,開講日程一覧!H$5:H$1743)))</f>
        <v/>
      </c>
      <c r="H301" s="6" t="str">
        <f>IF($B301="","",IF(_xlfn.XLOOKUP($D301&amp;$F301,開講日程一覧!$P$5:$P$1743,開講日程一覧!I$5:I$1743)="","",_xlfn.XLOOKUP($D301&amp;$F301,開講日程一覧!$P$5:$P$1743,開講日程一覧!I$5:I$1743)))</f>
        <v/>
      </c>
      <c r="I301" s="3" t="str">
        <f>IF($B301="","",IF(_xlfn.XLOOKUP($D301&amp;$F301,開講日程一覧!$P$5:$P$1743,開講日程一覧!J$5:J$1743)="","",_xlfn.XLOOKUP($D301&amp;$F301,開講日程一覧!$P$5:$P$1743,開講日程一覧!J$5:J$1743)))</f>
        <v/>
      </c>
      <c r="J301" s="6" t="str">
        <f>IF($B301="","",IF(_xlfn.XLOOKUP($D301&amp;$F301,開講日程一覧!$P$5:$P$1743,開講日程一覧!K$5:K$1743)="","",_xlfn.XLOOKUP($D301&amp;$F301,開講日程一覧!$P$5:$P$1743,開講日程一覧!K$5:K$1743)))</f>
        <v/>
      </c>
      <c r="K301" s="7" t="str">
        <f>IF($B301="","",IF(_xlfn.XLOOKUP($D301&amp;$F301,開講日程一覧!$P$5:$P$1743,開講日程一覧!L$5:L$1743)="","",_xlfn.XLOOKUP($D301&amp;$F301,開講日程一覧!$P$5:$P$1743,開講日程一覧!L$5:L$1743)))</f>
        <v/>
      </c>
      <c r="L301" s="7" t="str">
        <f>IF($B301="","",IF(_xlfn.XLOOKUP($D301&amp;$F301,開講日程一覧!$P$5:$P$1743,開講日程一覧!M$5:M$1743)="","",_xlfn.XLOOKUP($D301&amp;$F301,開講日程一覧!$P$5:$P$1743,開講日程一覧!M$5:M$1743)))</f>
        <v/>
      </c>
    </row>
    <row r="302" spans="7:12" x14ac:dyDescent="0.85">
      <c r="G302" s="52" t="str">
        <f>IF($B302="","",IF(_xlfn.XLOOKUP($D302&amp;$F302,開講日程一覧!$P$5:$P$1743,開講日程一覧!H$5:H$1743)="","",_xlfn.XLOOKUP($D302&amp;$F302,開講日程一覧!$P$5:$P$1743,開講日程一覧!H$5:H$1743)))</f>
        <v/>
      </c>
      <c r="H302" s="6" t="str">
        <f>IF($B302="","",IF(_xlfn.XLOOKUP($D302&amp;$F302,開講日程一覧!$P$5:$P$1743,開講日程一覧!I$5:I$1743)="","",_xlfn.XLOOKUP($D302&amp;$F302,開講日程一覧!$P$5:$P$1743,開講日程一覧!I$5:I$1743)))</f>
        <v/>
      </c>
      <c r="I302" s="3" t="str">
        <f>IF($B302="","",IF(_xlfn.XLOOKUP($D302&amp;$F302,開講日程一覧!$P$5:$P$1743,開講日程一覧!J$5:J$1743)="","",_xlfn.XLOOKUP($D302&amp;$F302,開講日程一覧!$P$5:$P$1743,開講日程一覧!J$5:J$1743)))</f>
        <v/>
      </c>
      <c r="J302" s="6" t="str">
        <f>IF($B302="","",IF(_xlfn.XLOOKUP($D302&amp;$F302,開講日程一覧!$P$5:$P$1743,開講日程一覧!K$5:K$1743)="","",_xlfn.XLOOKUP($D302&amp;$F302,開講日程一覧!$P$5:$P$1743,開講日程一覧!K$5:K$1743)))</f>
        <v/>
      </c>
      <c r="K302" s="7" t="str">
        <f>IF($B302="","",IF(_xlfn.XLOOKUP($D302&amp;$F302,開講日程一覧!$P$5:$P$1743,開講日程一覧!L$5:L$1743)="","",_xlfn.XLOOKUP($D302&amp;$F302,開講日程一覧!$P$5:$P$1743,開講日程一覧!L$5:L$1743)))</f>
        <v/>
      </c>
      <c r="L302" s="7" t="str">
        <f>IF($B302="","",IF(_xlfn.XLOOKUP($D302&amp;$F302,開講日程一覧!$P$5:$P$1743,開講日程一覧!M$5:M$1743)="","",_xlfn.XLOOKUP($D302&amp;$F302,開講日程一覧!$P$5:$P$1743,開講日程一覧!M$5:M$1743)))</f>
        <v/>
      </c>
    </row>
    <row r="303" spans="7:12" x14ac:dyDescent="0.85">
      <c r="G303" s="52" t="str">
        <f>IF($B303="","",IF(_xlfn.XLOOKUP($D303&amp;$F303,開講日程一覧!$P$5:$P$1743,開講日程一覧!H$5:H$1743)="","",_xlfn.XLOOKUP($D303&amp;$F303,開講日程一覧!$P$5:$P$1743,開講日程一覧!H$5:H$1743)))</f>
        <v/>
      </c>
      <c r="H303" s="6" t="str">
        <f>IF($B303="","",IF(_xlfn.XLOOKUP($D303&amp;$F303,開講日程一覧!$P$5:$P$1743,開講日程一覧!I$5:I$1743)="","",_xlfn.XLOOKUP($D303&amp;$F303,開講日程一覧!$P$5:$P$1743,開講日程一覧!I$5:I$1743)))</f>
        <v/>
      </c>
      <c r="I303" s="3" t="str">
        <f>IF($B303="","",IF(_xlfn.XLOOKUP($D303&amp;$F303,開講日程一覧!$P$5:$P$1743,開講日程一覧!J$5:J$1743)="","",_xlfn.XLOOKUP($D303&amp;$F303,開講日程一覧!$P$5:$P$1743,開講日程一覧!J$5:J$1743)))</f>
        <v/>
      </c>
      <c r="J303" s="6" t="str">
        <f>IF($B303="","",IF(_xlfn.XLOOKUP($D303&amp;$F303,開講日程一覧!$P$5:$P$1743,開講日程一覧!K$5:K$1743)="","",_xlfn.XLOOKUP($D303&amp;$F303,開講日程一覧!$P$5:$P$1743,開講日程一覧!K$5:K$1743)))</f>
        <v/>
      </c>
      <c r="K303" s="7" t="str">
        <f>IF($B303="","",IF(_xlfn.XLOOKUP($D303&amp;$F303,開講日程一覧!$P$5:$P$1743,開講日程一覧!L$5:L$1743)="","",_xlfn.XLOOKUP($D303&amp;$F303,開講日程一覧!$P$5:$P$1743,開講日程一覧!L$5:L$1743)))</f>
        <v/>
      </c>
      <c r="L303" s="7" t="str">
        <f>IF($B303="","",IF(_xlfn.XLOOKUP($D303&amp;$F303,開講日程一覧!$P$5:$P$1743,開講日程一覧!M$5:M$1743)="","",_xlfn.XLOOKUP($D303&amp;$F303,開講日程一覧!$P$5:$P$1743,開講日程一覧!M$5:M$1743)))</f>
        <v/>
      </c>
    </row>
    <row r="304" spans="7:12" x14ac:dyDescent="0.85">
      <c r="G304" s="52" t="str">
        <f>IF($B304="","",IF(_xlfn.XLOOKUP($D304&amp;$F304,開講日程一覧!$P$5:$P$1743,開講日程一覧!H$5:H$1743)="","",_xlfn.XLOOKUP($D304&amp;$F304,開講日程一覧!$P$5:$P$1743,開講日程一覧!H$5:H$1743)))</f>
        <v/>
      </c>
      <c r="H304" s="6" t="str">
        <f>IF($B304="","",IF(_xlfn.XLOOKUP($D304&amp;$F304,開講日程一覧!$P$5:$P$1743,開講日程一覧!I$5:I$1743)="","",_xlfn.XLOOKUP($D304&amp;$F304,開講日程一覧!$P$5:$P$1743,開講日程一覧!I$5:I$1743)))</f>
        <v/>
      </c>
      <c r="I304" s="3" t="str">
        <f>IF($B304="","",IF(_xlfn.XLOOKUP($D304&amp;$F304,開講日程一覧!$P$5:$P$1743,開講日程一覧!J$5:J$1743)="","",_xlfn.XLOOKUP($D304&amp;$F304,開講日程一覧!$P$5:$P$1743,開講日程一覧!J$5:J$1743)))</f>
        <v/>
      </c>
      <c r="J304" s="6" t="str">
        <f>IF($B304="","",IF(_xlfn.XLOOKUP($D304&amp;$F304,開講日程一覧!$P$5:$P$1743,開講日程一覧!K$5:K$1743)="","",_xlfn.XLOOKUP($D304&amp;$F304,開講日程一覧!$P$5:$P$1743,開講日程一覧!K$5:K$1743)))</f>
        <v/>
      </c>
      <c r="K304" s="7" t="str">
        <f>IF($B304="","",IF(_xlfn.XLOOKUP($D304&amp;$F304,開講日程一覧!$P$5:$P$1743,開講日程一覧!L$5:L$1743)="","",_xlfn.XLOOKUP($D304&amp;$F304,開講日程一覧!$P$5:$P$1743,開講日程一覧!L$5:L$1743)))</f>
        <v/>
      </c>
      <c r="L304" s="7" t="str">
        <f>IF($B304="","",IF(_xlfn.XLOOKUP($D304&amp;$F304,開講日程一覧!$P$5:$P$1743,開講日程一覧!M$5:M$1743)="","",_xlfn.XLOOKUP($D304&amp;$F304,開講日程一覧!$P$5:$P$1743,開講日程一覧!M$5:M$1743)))</f>
        <v/>
      </c>
    </row>
    <row r="305" spans="7:12" x14ac:dyDescent="0.85">
      <c r="G305" s="52" t="str">
        <f>IF($B305="","",IF(_xlfn.XLOOKUP($D305&amp;$F305,開講日程一覧!$P$5:$P$1743,開講日程一覧!H$5:H$1743)="","",_xlfn.XLOOKUP($D305&amp;$F305,開講日程一覧!$P$5:$P$1743,開講日程一覧!H$5:H$1743)))</f>
        <v/>
      </c>
      <c r="H305" s="6" t="str">
        <f>IF($B305="","",IF(_xlfn.XLOOKUP($D305&amp;$F305,開講日程一覧!$P$5:$P$1743,開講日程一覧!I$5:I$1743)="","",_xlfn.XLOOKUP($D305&amp;$F305,開講日程一覧!$P$5:$P$1743,開講日程一覧!I$5:I$1743)))</f>
        <v/>
      </c>
      <c r="I305" s="3" t="str">
        <f>IF($B305="","",IF(_xlfn.XLOOKUP($D305&amp;$F305,開講日程一覧!$P$5:$P$1743,開講日程一覧!J$5:J$1743)="","",_xlfn.XLOOKUP($D305&amp;$F305,開講日程一覧!$P$5:$P$1743,開講日程一覧!J$5:J$1743)))</f>
        <v/>
      </c>
      <c r="J305" s="6" t="str">
        <f>IF($B305="","",IF(_xlfn.XLOOKUP($D305&amp;$F305,開講日程一覧!$P$5:$P$1743,開講日程一覧!K$5:K$1743)="","",_xlfn.XLOOKUP($D305&amp;$F305,開講日程一覧!$P$5:$P$1743,開講日程一覧!K$5:K$1743)))</f>
        <v/>
      </c>
      <c r="K305" s="7" t="str">
        <f>IF($B305="","",IF(_xlfn.XLOOKUP($D305&amp;$F305,開講日程一覧!$P$5:$P$1743,開講日程一覧!L$5:L$1743)="","",_xlfn.XLOOKUP($D305&amp;$F305,開講日程一覧!$P$5:$P$1743,開講日程一覧!L$5:L$1743)))</f>
        <v/>
      </c>
      <c r="L305" s="7" t="str">
        <f>IF($B305="","",IF(_xlfn.XLOOKUP($D305&amp;$F305,開講日程一覧!$P$5:$P$1743,開講日程一覧!M$5:M$1743)="","",_xlfn.XLOOKUP($D305&amp;$F305,開講日程一覧!$P$5:$P$1743,開講日程一覧!M$5:M$1743)))</f>
        <v/>
      </c>
    </row>
    <row r="306" spans="7:12" x14ac:dyDescent="0.85">
      <c r="G306" s="52" t="str">
        <f>IF($B306="","",IF(_xlfn.XLOOKUP($D306&amp;$F306,開講日程一覧!$P$5:$P$1743,開講日程一覧!H$5:H$1743)="","",_xlfn.XLOOKUP($D306&amp;$F306,開講日程一覧!$P$5:$P$1743,開講日程一覧!H$5:H$1743)))</f>
        <v/>
      </c>
      <c r="H306" s="6" t="str">
        <f>IF($B306="","",IF(_xlfn.XLOOKUP($D306&amp;$F306,開講日程一覧!$P$5:$P$1743,開講日程一覧!I$5:I$1743)="","",_xlfn.XLOOKUP($D306&amp;$F306,開講日程一覧!$P$5:$P$1743,開講日程一覧!I$5:I$1743)))</f>
        <v/>
      </c>
      <c r="I306" s="3" t="str">
        <f>IF($B306="","",IF(_xlfn.XLOOKUP($D306&amp;$F306,開講日程一覧!$P$5:$P$1743,開講日程一覧!J$5:J$1743)="","",_xlfn.XLOOKUP($D306&amp;$F306,開講日程一覧!$P$5:$P$1743,開講日程一覧!J$5:J$1743)))</f>
        <v/>
      </c>
      <c r="J306" s="6" t="str">
        <f>IF($B306="","",IF(_xlfn.XLOOKUP($D306&amp;$F306,開講日程一覧!$P$5:$P$1743,開講日程一覧!K$5:K$1743)="","",_xlfn.XLOOKUP($D306&amp;$F306,開講日程一覧!$P$5:$P$1743,開講日程一覧!K$5:K$1743)))</f>
        <v/>
      </c>
      <c r="K306" s="7" t="str">
        <f>IF($B306="","",IF(_xlfn.XLOOKUP($D306&amp;$F306,開講日程一覧!$P$5:$P$1743,開講日程一覧!L$5:L$1743)="","",_xlfn.XLOOKUP($D306&amp;$F306,開講日程一覧!$P$5:$P$1743,開講日程一覧!L$5:L$1743)))</f>
        <v/>
      </c>
      <c r="L306" s="7" t="str">
        <f>IF($B306="","",IF(_xlfn.XLOOKUP($D306&amp;$F306,開講日程一覧!$P$5:$P$1743,開講日程一覧!M$5:M$1743)="","",_xlfn.XLOOKUP($D306&amp;$F306,開講日程一覧!$P$5:$P$1743,開講日程一覧!M$5:M$1743)))</f>
        <v/>
      </c>
    </row>
    <row r="307" spans="7:12" x14ac:dyDescent="0.85">
      <c r="G307" s="52" t="str">
        <f>IF($B307="","",IF(_xlfn.XLOOKUP($D307&amp;$F307,開講日程一覧!$P$5:$P$1743,開講日程一覧!H$5:H$1743)="","",_xlfn.XLOOKUP($D307&amp;$F307,開講日程一覧!$P$5:$P$1743,開講日程一覧!H$5:H$1743)))</f>
        <v/>
      </c>
      <c r="H307" s="6" t="str">
        <f>IF($B307="","",IF(_xlfn.XLOOKUP($D307&amp;$F307,開講日程一覧!$P$5:$P$1743,開講日程一覧!I$5:I$1743)="","",_xlfn.XLOOKUP($D307&amp;$F307,開講日程一覧!$P$5:$P$1743,開講日程一覧!I$5:I$1743)))</f>
        <v/>
      </c>
      <c r="I307" s="3" t="str">
        <f>IF($B307="","",IF(_xlfn.XLOOKUP($D307&amp;$F307,開講日程一覧!$P$5:$P$1743,開講日程一覧!J$5:J$1743)="","",_xlfn.XLOOKUP($D307&amp;$F307,開講日程一覧!$P$5:$P$1743,開講日程一覧!J$5:J$1743)))</f>
        <v/>
      </c>
      <c r="J307" s="6" t="str">
        <f>IF($B307="","",IF(_xlfn.XLOOKUP($D307&amp;$F307,開講日程一覧!$P$5:$P$1743,開講日程一覧!K$5:K$1743)="","",_xlfn.XLOOKUP($D307&amp;$F307,開講日程一覧!$P$5:$P$1743,開講日程一覧!K$5:K$1743)))</f>
        <v/>
      </c>
      <c r="K307" s="7" t="str">
        <f>IF($B307="","",IF(_xlfn.XLOOKUP($D307&amp;$F307,開講日程一覧!$P$5:$P$1743,開講日程一覧!L$5:L$1743)="","",_xlfn.XLOOKUP($D307&amp;$F307,開講日程一覧!$P$5:$P$1743,開講日程一覧!L$5:L$1743)))</f>
        <v/>
      </c>
      <c r="L307" s="7" t="str">
        <f>IF($B307="","",IF(_xlfn.XLOOKUP($D307&amp;$F307,開講日程一覧!$P$5:$P$1743,開講日程一覧!M$5:M$1743)="","",_xlfn.XLOOKUP($D307&amp;$F307,開講日程一覧!$P$5:$P$1743,開講日程一覧!M$5:M$1743)))</f>
        <v/>
      </c>
    </row>
    <row r="308" spans="7:12" x14ac:dyDescent="0.85">
      <c r="G308" s="52" t="str">
        <f>IF($B308="","",IF(_xlfn.XLOOKUP($D308&amp;$F308,開講日程一覧!$P$5:$P$1743,開講日程一覧!H$5:H$1743)="","",_xlfn.XLOOKUP($D308&amp;$F308,開講日程一覧!$P$5:$P$1743,開講日程一覧!H$5:H$1743)))</f>
        <v/>
      </c>
      <c r="H308" s="6" t="str">
        <f>IF($B308="","",IF(_xlfn.XLOOKUP($D308&amp;$F308,開講日程一覧!$P$5:$P$1743,開講日程一覧!I$5:I$1743)="","",_xlfn.XLOOKUP($D308&amp;$F308,開講日程一覧!$P$5:$P$1743,開講日程一覧!I$5:I$1743)))</f>
        <v/>
      </c>
      <c r="I308" s="3" t="str">
        <f>IF($B308="","",IF(_xlfn.XLOOKUP($D308&amp;$F308,開講日程一覧!$P$5:$P$1743,開講日程一覧!J$5:J$1743)="","",_xlfn.XLOOKUP($D308&amp;$F308,開講日程一覧!$P$5:$P$1743,開講日程一覧!J$5:J$1743)))</f>
        <v/>
      </c>
      <c r="J308" s="6" t="str">
        <f>IF($B308="","",IF(_xlfn.XLOOKUP($D308&amp;$F308,開講日程一覧!$P$5:$P$1743,開講日程一覧!K$5:K$1743)="","",_xlfn.XLOOKUP($D308&amp;$F308,開講日程一覧!$P$5:$P$1743,開講日程一覧!K$5:K$1743)))</f>
        <v/>
      </c>
      <c r="K308" s="7" t="str">
        <f>IF($B308="","",IF(_xlfn.XLOOKUP($D308&amp;$F308,開講日程一覧!$P$5:$P$1743,開講日程一覧!L$5:L$1743)="","",_xlfn.XLOOKUP($D308&amp;$F308,開講日程一覧!$P$5:$P$1743,開講日程一覧!L$5:L$1743)))</f>
        <v/>
      </c>
      <c r="L308" s="7" t="str">
        <f>IF($B308="","",IF(_xlfn.XLOOKUP($D308&amp;$F308,開講日程一覧!$P$5:$P$1743,開講日程一覧!M$5:M$1743)="","",_xlfn.XLOOKUP($D308&amp;$F308,開講日程一覧!$P$5:$P$1743,開講日程一覧!M$5:M$1743)))</f>
        <v/>
      </c>
    </row>
    <row r="309" spans="7:12" x14ac:dyDescent="0.85">
      <c r="G309" s="52" t="str">
        <f>IF($B309="","",IF(_xlfn.XLOOKUP($D309&amp;$F309,開講日程一覧!$P$5:$P$1743,開講日程一覧!H$5:H$1743)="","",_xlfn.XLOOKUP($D309&amp;$F309,開講日程一覧!$P$5:$P$1743,開講日程一覧!H$5:H$1743)))</f>
        <v/>
      </c>
      <c r="H309" s="6" t="str">
        <f>IF($B309="","",IF(_xlfn.XLOOKUP($D309&amp;$F309,開講日程一覧!$P$5:$P$1743,開講日程一覧!I$5:I$1743)="","",_xlfn.XLOOKUP($D309&amp;$F309,開講日程一覧!$P$5:$P$1743,開講日程一覧!I$5:I$1743)))</f>
        <v/>
      </c>
      <c r="I309" s="3" t="str">
        <f>IF($B309="","",IF(_xlfn.XLOOKUP($D309&amp;$F309,開講日程一覧!$P$5:$P$1743,開講日程一覧!J$5:J$1743)="","",_xlfn.XLOOKUP($D309&amp;$F309,開講日程一覧!$P$5:$P$1743,開講日程一覧!J$5:J$1743)))</f>
        <v/>
      </c>
      <c r="J309" s="6" t="str">
        <f>IF($B309="","",IF(_xlfn.XLOOKUP($D309&amp;$F309,開講日程一覧!$P$5:$P$1743,開講日程一覧!K$5:K$1743)="","",_xlfn.XLOOKUP($D309&amp;$F309,開講日程一覧!$P$5:$P$1743,開講日程一覧!K$5:K$1743)))</f>
        <v/>
      </c>
      <c r="K309" s="7" t="str">
        <f>IF($B309="","",IF(_xlfn.XLOOKUP($D309&amp;$F309,開講日程一覧!$P$5:$P$1743,開講日程一覧!L$5:L$1743)="","",_xlfn.XLOOKUP($D309&amp;$F309,開講日程一覧!$P$5:$P$1743,開講日程一覧!L$5:L$1743)))</f>
        <v/>
      </c>
      <c r="L309" s="7" t="str">
        <f>IF($B309="","",IF(_xlfn.XLOOKUP($D309&amp;$F309,開講日程一覧!$P$5:$P$1743,開講日程一覧!M$5:M$1743)="","",_xlfn.XLOOKUP($D309&amp;$F309,開講日程一覧!$P$5:$P$1743,開講日程一覧!M$5:M$1743)))</f>
        <v/>
      </c>
    </row>
    <row r="310" spans="7:12" x14ac:dyDescent="0.85">
      <c r="G310" s="52" t="str">
        <f>IF($B310="","",IF(_xlfn.XLOOKUP($D310&amp;$F310,開講日程一覧!$P$5:$P$1743,開講日程一覧!H$5:H$1743)="","",_xlfn.XLOOKUP($D310&amp;$F310,開講日程一覧!$P$5:$P$1743,開講日程一覧!H$5:H$1743)))</f>
        <v/>
      </c>
      <c r="H310" s="6" t="str">
        <f>IF($B310="","",IF(_xlfn.XLOOKUP($D310&amp;$F310,開講日程一覧!$P$5:$P$1743,開講日程一覧!I$5:I$1743)="","",_xlfn.XLOOKUP($D310&amp;$F310,開講日程一覧!$P$5:$P$1743,開講日程一覧!I$5:I$1743)))</f>
        <v/>
      </c>
      <c r="I310" s="3" t="str">
        <f>IF($B310="","",IF(_xlfn.XLOOKUP($D310&amp;$F310,開講日程一覧!$P$5:$P$1743,開講日程一覧!J$5:J$1743)="","",_xlfn.XLOOKUP($D310&amp;$F310,開講日程一覧!$P$5:$P$1743,開講日程一覧!J$5:J$1743)))</f>
        <v/>
      </c>
      <c r="J310" s="6" t="str">
        <f>IF($B310="","",IF(_xlfn.XLOOKUP($D310&amp;$F310,開講日程一覧!$P$5:$P$1743,開講日程一覧!K$5:K$1743)="","",_xlfn.XLOOKUP($D310&amp;$F310,開講日程一覧!$P$5:$P$1743,開講日程一覧!K$5:K$1743)))</f>
        <v/>
      </c>
      <c r="K310" s="7" t="str">
        <f>IF($B310="","",IF(_xlfn.XLOOKUP($D310&amp;$F310,開講日程一覧!$P$5:$P$1743,開講日程一覧!L$5:L$1743)="","",_xlfn.XLOOKUP($D310&amp;$F310,開講日程一覧!$P$5:$P$1743,開講日程一覧!L$5:L$1743)))</f>
        <v/>
      </c>
      <c r="L310" s="7" t="str">
        <f>IF($B310="","",IF(_xlfn.XLOOKUP($D310&amp;$F310,開講日程一覧!$P$5:$P$1743,開講日程一覧!M$5:M$1743)="","",_xlfn.XLOOKUP($D310&amp;$F310,開講日程一覧!$P$5:$P$1743,開講日程一覧!M$5:M$1743)))</f>
        <v/>
      </c>
    </row>
    <row r="311" spans="7:12" x14ac:dyDescent="0.85">
      <c r="G311" s="52" t="str">
        <f>IF($B311="","",IF(_xlfn.XLOOKUP($D311&amp;$F311,開講日程一覧!$P$5:$P$1743,開講日程一覧!H$5:H$1743)="","",_xlfn.XLOOKUP($D311&amp;$F311,開講日程一覧!$P$5:$P$1743,開講日程一覧!H$5:H$1743)))</f>
        <v/>
      </c>
      <c r="H311" s="6" t="str">
        <f>IF($B311="","",IF(_xlfn.XLOOKUP($D311&amp;$F311,開講日程一覧!$P$5:$P$1743,開講日程一覧!I$5:I$1743)="","",_xlfn.XLOOKUP($D311&amp;$F311,開講日程一覧!$P$5:$P$1743,開講日程一覧!I$5:I$1743)))</f>
        <v/>
      </c>
      <c r="I311" s="3" t="str">
        <f>IF($B311="","",IF(_xlfn.XLOOKUP($D311&amp;$F311,開講日程一覧!$P$5:$P$1743,開講日程一覧!J$5:J$1743)="","",_xlfn.XLOOKUP($D311&amp;$F311,開講日程一覧!$P$5:$P$1743,開講日程一覧!J$5:J$1743)))</f>
        <v/>
      </c>
      <c r="J311" s="6" t="str">
        <f>IF($B311="","",IF(_xlfn.XLOOKUP($D311&amp;$F311,開講日程一覧!$P$5:$P$1743,開講日程一覧!K$5:K$1743)="","",_xlfn.XLOOKUP($D311&amp;$F311,開講日程一覧!$P$5:$P$1743,開講日程一覧!K$5:K$1743)))</f>
        <v/>
      </c>
      <c r="K311" s="7" t="str">
        <f>IF($B311="","",IF(_xlfn.XLOOKUP($D311&amp;$F311,開講日程一覧!$P$5:$P$1743,開講日程一覧!L$5:L$1743)="","",_xlfn.XLOOKUP($D311&amp;$F311,開講日程一覧!$P$5:$P$1743,開講日程一覧!L$5:L$1743)))</f>
        <v/>
      </c>
      <c r="L311" s="7" t="str">
        <f>IF($B311="","",IF(_xlfn.XLOOKUP($D311&amp;$F311,開講日程一覧!$P$5:$P$1743,開講日程一覧!M$5:M$1743)="","",_xlfn.XLOOKUP($D311&amp;$F311,開講日程一覧!$P$5:$P$1743,開講日程一覧!M$5:M$1743)))</f>
        <v/>
      </c>
    </row>
    <row r="312" spans="7:12" x14ac:dyDescent="0.85">
      <c r="G312" s="52" t="str">
        <f>IF($B312="","",IF(_xlfn.XLOOKUP($D312&amp;$F312,開講日程一覧!$P$5:$P$1743,開講日程一覧!H$5:H$1743)="","",_xlfn.XLOOKUP($D312&amp;$F312,開講日程一覧!$P$5:$P$1743,開講日程一覧!H$5:H$1743)))</f>
        <v/>
      </c>
      <c r="H312" s="6" t="str">
        <f>IF($B312="","",IF(_xlfn.XLOOKUP($D312&amp;$F312,開講日程一覧!$P$5:$P$1743,開講日程一覧!I$5:I$1743)="","",_xlfn.XLOOKUP($D312&amp;$F312,開講日程一覧!$P$5:$P$1743,開講日程一覧!I$5:I$1743)))</f>
        <v/>
      </c>
      <c r="I312" s="3" t="str">
        <f>IF($B312="","",IF(_xlfn.XLOOKUP($D312&amp;$F312,開講日程一覧!$P$5:$P$1743,開講日程一覧!J$5:J$1743)="","",_xlfn.XLOOKUP($D312&amp;$F312,開講日程一覧!$P$5:$P$1743,開講日程一覧!J$5:J$1743)))</f>
        <v/>
      </c>
      <c r="J312" s="6" t="str">
        <f>IF($B312="","",IF(_xlfn.XLOOKUP($D312&amp;$F312,開講日程一覧!$P$5:$P$1743,開講日程一覧!K$5:K$1743)="","",_xlfn.XLOOKUP($D312&amp;$F312,開講日程一覧!$P$5:$P$1743,開講日程一覧!K$5:K$1743)))</f>
        <v/>
      </c>
      <c r="K312" s="7" t="str">
        <f>IF($B312="","",IF(_xlfn.XLOOKUP($D312&amp;$F312,開講日程一覧!$P$5:$P$1743,開講日程一覧!L$5:L$1743)="","",_xlfn.XLOOKUP($D312&amp;$F312,開講日程一覧!$P$5:$P$1743,開講日程一覧!L$5:L$1743)))</f>
        <v/>
      </c>
      <c r="L312" s="7" t="str">
        <f>IF($B312="","",IF(_xlfn.XLOOKUP($D312&amp;$F312,開講日程一覧!$P$5:$P$1743,開講日程一覧!M$5:M$1743)="","",_xlfn.XLOOKUP($D312&amp;$F312,開講日程一覧!$P$5:$P$1743,開講日程一覧!M$5:M$1743)))</f>
        <v/>
      </c>
    </row>
    <row r="313" spans="7:12" x14ac:dyDescent="0.85">
      <c r="G313" s="52" t="str">
        <f>IF($B313="","",IF(_xlfn.XLOOKUP($D313&amp;$F313,開講日程一覧!$P$5:$P$1743,開講日程一覧!H$5:H$1743)="","",_xlfn.XLOOKUP($D313&amp;$F313,開講日程一覧!$P$5:$P$1743,開講日程一覧!H$5:H$1743)))</f>
        <v/>
      </c>
      <c r="H313" s="6" t="str">
        <f>IF($B313="","",IF(_xlfn.XLOOKUP($D313&amp;$F313,開講日程一覧!$P$5:$P$1743,開講日程一覧!I$5:I$1743)="","",_xlfn.XLOOKUP($D313&amp;$F313,開講日程一覧!$P$5:$P$1743,開講日程一覧!I$5:I$1743)))</f>
        <v/>
      </c>
      <c r="I313" s="3" t="str">
        <f>IF($B313="","",IF(_xlfn.XLOOKUP($D313&amp;$F313,開講日程一覧!$P$5:$P$1743,開講日程一覧!J$5:J$1743)="","",_xlfn.XLOOKUP($D313&amp;$F313,開講日程一覧!$P$5:$P$1743,開講日程一覧!J$5:J$1743)))</f>
        <v/>
      </c>
      <c r="J313" s="6" t="str">
        <f>IF($B313="","",IF(_xlfn.XLOOKUP($D313&amp;$F313,開講日程一覧!$P$5:$P$1743,開講日程一覧!K$5:K$1743)="","",_xlfn.XLOOKUP($D313&amp;$F313,開講日程一覧!$P$5:$P$1743,開講日程一覧!K$5:K$1743)))</f>
        <v/>
      </c>
      <c r="K313" s="7" t="str">
        <f>IF($B313="","",IF(_xlfn.XLOOKUP($D313&amp;$F313,開講日程一覧!$P$5:$P$1743,開講日程一覧!L$5:L$1743)="","",_xlfn.XLOOKUP($D313&amp;$F313,開講日程一覧!$P$5:$P$1743,開講日程一覧!L$5:L$1743)))</f>
        <v/>
      </c>
      <c r="L313" s="7" t="str">
        <f>IF($B313="","",IF(_xlfn.XLOOKUP($D313&amp;$F313,開講日程一覧!$P$5:$P$1743,開講日程一覧!M$5:M$1743)="","",_xlfn.XLOOKUP($D313&amp;$F313,開講日程一覧!$P$5:$P$1743,開講日程一覧!M$5:M$1743)))</f>
        <v/>
      </c>
    </row>
    <row r="314" spans="7:12" x14ac:dyDescent="0.85">
      <c r="G314" s="52" t="str">
        <f>IF($B314="","",IF(_xlfn.XLOOKUP($D314&amp;$F314,開講日程一覧!$P$5:$P$1743,開講日程一覧!H$5:H$1743)="","",_xlfn.XLOOKUP($D314&amp;$F314,開講日程一覧!$P$5:$P$1743,開講日程一覧!H$5:H$1743)))</f>
        <v/>
      </c>
      <c r="H314" s="6" t="str">
        <f>IF($B314="","",IF(_xlfn.XLOOKUP($D314&amp;$F314,開講日程一覧!$P$5:$P$1743,開講日程一覧!I$5:I$1743)="","",_xlfn.XLOOKUP($D314&amp;$F314,開講日程一覧!$P$5:$P$1743,開講日程一覧!I$5:I$1743)))</f>
        <v/>
      </c>
      <c r="I314" s="3" t="str">
        <f>IF($B314="","",IF(_xlfn.XLOOKUP($D314&amp;$F314,開講日程一覧!$P$5:$P$1743,開講日程一覧!J$5:J$1743)="","",_xlfn.XLOOKUP($D314&amp;$F314,開講日程一覧!$P$5:$P$1743,開講日程一覧!J$5:J$1743)))</f>
        <v/>
      </c>
      <c r="J314" s="6" t="str">
        <f>IF($B314="","",IF(_xlfn.XLOOKUP($D314&amp;$F314,開講日程一覧!$P$5:$P$1743,開講日程一覧!K$5:K$1743)="","",_xlfn.XLOOKUP($D314&amp;$F314,開講日程一覧!$P$5:$P$1743,開講日程一覧!K$5:K$1743)))</f>
        <v/>
      </c>
      <c r="K314" s="7" t="str">
        <f>IF($B314="","",IF(_xlfn.XLOOKUP($D314&amp;$F314,開講日程一覧!$P$5:$P$1743,開講日程一覧!L$5:L$1743)="","",_xlfn.XLOOKUP($D314&amp;$F314,開講日程一覧!$P$5:$P$1743,開講日程一覧!L$5:L$1743)))</f>
        <v/>
      </c>
      <c r="L314" s="7" t="str">
        <f>IF($B314="","",IF(_xlfn.XLOOKUP($D314&amp;$F314,開講日程一覧!$P$5:$P$1743,開講日程一覧!M$5:M$1743)="","",_xlfn.XLOOKUP($D314&amp;$F314,開講日程一覧!$P$5:$P$1743,開講日程一覧!M$5:M$1743)))</f>
        <v/>
      </c>
    </row>
    <row r="315" spans="7:12" x14ac:dyDescent="0.85">
      <c r="G315" s="52" t="str">
        <f>IF($B315="","",IF(_xlfn.XLOOKUP($D315&amp;$F315,開講日程一覧!$P$5:$P$1743,開講日程一覧!H$5:H$1743)="","",_xlfn.XLOOKUP($D315&amp;$F315,開講日程一覧!$P$5:$P$1743,開講日程一覧!H$5:H$1743)))</f>
        <v/>
      </c>
      <c r="H315" s="6" t="str">
        <f>IF($B315="","",IF(_xlfn.XLOOKUP($D315&amp;$F315,開講日程一覧!$P$5:$P$1743,開講日程一覧!I$5:I$1743)="","",_xlfn.XLOOKUP($D315&amp;$F315,開講日程一覧!$P$5:$P$1743,開講日程一覧!I$5:I$1743)))</f>
        <v/>
      </c>
      <c r="I315" s="3" t="str">
        <f>IF($B315="","",IF(_xlfn.XLOOKUP($D315&amp;$F315,開講日程一覧!$P$5:$P$1743,開講日程一覧!J$5:J$1743)="","",_xlfn.XLOOKUP($D315&amp;$F315,開講日程一覧!$P$5:$P$1743,開講日程一覧!J$5:J$1743)))</f>
        <v/>
      </c>
      <c r="J315" s="6" t="str">
        <f>IF($B315="","",IF(_xlfn.XLOOKUP($D315&amp;$F315,開講日程一覧!$P$5:$P$1743,開講日程一覧!K$5:K$1743)="","",_xlfn.XLOOKUP($D315&amp;$F315,開講日程一覧!$P$5:$P$1743,開講日程一覧!K$5:K$1743)))</f>
        <v/>
      </c>
      <c r="K315" s="7" t="str">
        <f>IF($B315="","",IF(_xlfn.XLOOKUP($D315&amp;$F315,開講日程一覧!$P$5:$P$1743,開講日程一覧!L$5:L$1743)="","",_xlfn.XLOOKUP($D315&amp;$F315,開講日程一覧!$P$5:$P$1743,開講日程一覧!L$5:L$1743)))</f>
        <v/>
      </c>
      <c r="L315" s="7" t="str">
        <f>IF($B315="","",IF(_xlfn.XLOOKUP($D315&amp;$F315,開講日程一覧!$P$5:$P$1743,開講日程一覧!M$5:M$1743)="","",_xlfn.XLOOKUP($D315&amp;$F315,開講日程一覧!$P$5:$P$1743,開講日程一覧!M$5:M$1743)))</f>
        <v/>
      </c>
    </row>
    <row r="316" spans="7:12" x14ac:dyDescent="0.85">
      <c r="G316" s="52" t="str">
        <f>IF($B316="","",IF(_xlfn.XLOOKUP($D316&amp;$F316,開講日程一覧!$P$5:$P$1743,開講日程一覧!H$5:H$1743)="","",_xlfn.XLOOKUP($D316&amp;$F316,開講日程一覧!$P$5:$P$1743,開講日程一覧!H$5:H$1743)))</f>
        <v/>
      </c>
      <c r="H316" s="6" t="str">
        <f>IF($B316="","",IF(_xlfn.XLOOKUP($D316&amp;$F316,開講日程一覧!$P$5:$P$1743,開講日程一覧!I$5:I$1743)="","",_xlfn.XLOOKUP($D316&amp;$F316,開講日程一覧!$P$5:$P$1743,開講日程一覧!I$5:I$1743)))</f>
        <v/>
      </c>
      <c r="I316" s="3" t="str">
        <f>IF($B316="","",IF(_xlfn.XLOOKUP($D316&amp;$F316,開講日程一覧!$P$5:$P$1743,開講日程一覧!J$5:J$1743)="","",_xlfn.XLOOKUP($D316&amp;$F316,開講日程一覧!$P$5:$P$1743,開講日程一覧!J$5:J$1743)))</f>
        <v/>
      </c>
      <c r="J316" s="6" t="str">
        <f>IF($B316="","",IF(_xlfn.XLOOKUP($D316&amp;$F316,開講日程一覧!$P$5:$P$1743,開講日程一覧!K$5:K$1743)="","",_xlfn.XLOOKUP($D316&amp;$F316,開講日程一覧!$P$5:$P$1743,開講日程一覧!K$5:K$1743)))</f>
        <v/>
      </c>
      <c r="K316" s="7" t="str">
        <f>IF($B316="","",IF(_xlfn.XLOOKUP($D316&amp;$F316,開講日程一覧!$P$5:$P$1743,開講日程一覧!L$5:L$1743)="","",_xlfn.XLOOKUP($D316&amp;$F316,開講日程一覧!$P$5:$P$1743,開講日程一覧!L$5:L$1743)))</f>
        <v/>
      </c>
      <c r="L316" s="7" t="str">
        <f>IF($B316="","",IF(_xlfn.XLOOKUP($D316&amp;$F316,開講日程一覧!$P$5:$P$1743,開講日程一覧!M$5:M$1743)="","",_xlfn.XLOOKUP($D316&amp;$F316,開講日程一覧!$P$5:$P$1743,開講日程一覧!M$5:M$1743)))</f>
        <v/>
      </c>
    </row>
    <row r="317" spans="7:12" x14ac:dyDescent="0.85">
      <c r="G317" s="52" t="str">
        <f>IF($B317="","",IF(_xlfn.XLOOKUP($D317&amp;$F317,開講日程一覧!$P$5:$P$1743,開講日程一覧!H$5:H$1743)="","",_xlfn.XLOOKUP($D317&amp;$F317,開講日程一覧!$P$5:$P$1743,開講日程一覧!H$5:H$1743)))</f>
        <v/>
      </c>
      <c r="H317" s="6" t="str">
        <f>IF($B317="","",IF(_xlfn.XLOOKUP($D317&amp;$F317,開講日程一覧!$P$5:$P$1743,開講日程一覧!I$5:I$1743)="","",_xlfn.XLOOKUP($D317&amp;$F317,開講日程一覧!$P$5:$P$1743,開講日程一覧!I$5:I$1743)))</f>
        <v/>
      </c>
      <c r="I317" s="3" t="str">
        <f>IF($B317="","",IF(_xlfn.XLOOKUP($D317&amp;$F317,開講日程一覧!$P$5:$P$1743,開講日程一覧!J$5:J$1743)="","",_xlfn.XLOOKUP($D317&amp;$F317,開講日程一覧!$P$5:$P$1743,開講日程一覧!J$5:J$1743)))</f>
        <v/>
      </c>
      <c r="J317" s="6" t="str">
        <f>IF($B317="","",IF(_xlfn.XLOOKUP($D317&amp;$F317,開講日程一覧!$P$5:$P$1743,開講日程一覧!K$5:K$1743)="","",_xlfn.XLOOKUP($D317&amp;$F317,開講日程一覧!$P$5:$P$1743,開講日程一覧!K$5:K$1743)))</f>
        <v/>
      </c>
      <c r="K317" s="7" t="str">
        <f>IF($B317="","",IF(_xlfn.XLOOKUP($D317&amp;$F317,開講日程一覧!$P$5:$P$1743,開講日程一覧!L$5:L$1743)="","",_xlfn.XLOOKUP($D317&amp;$F317,開講日程一覧!$P$5:$P$1743,開講日程一覧!L$5:L$1743)))</f>
        <v/>
      </c>
      <c r="L317" s="7" t="str">
        <f>IF($B317="","",IF(_xlfn.XLOOKUP($D317&amp;$F317,開講日程一覧!$P$5:$P$1743,開講日程一覧!M$5:M$1743)="","",_xlfn.XLOOKUP($D317&amp;$F317,開講日程一覧!$P$5:$P$1743,開講日程一覧!M$5:M$1743)))</f>
        <v/>
      </c>
    </row>
    <row r="318" spans="7:12" x14ac:dyDescent="0.85">
      <c r="G318" s="52" t="str">
        <f>IF($B318="","",IF(_xlfn.XLOOKUP($D318&amp;$F318,開講日程一覧!$P$5:$P$1743,開講日程一覧!H$5:H$1743)="","",_xlfn.XLOOKUP($D318&amp;$F318,開講日程一覧!$P$5:$P$1743,開講日程一覧!H$5:H$1743)))</f>
        <v/>
      </c>
      <c r="H318" s="6" t="str">
        <f>IF($B318="","",IF(_xlfn.XLOOKUP($D318&amp;$F318,開講日程一覧!$P$5:$P$1743,開講日程一覧!I$5:I$1743)="","",_xlfn.XLOOKUP($D318&amp;$F318,開講日程一覧!$P$5:$P$1743,開講日程一覧!I$5:I$1743)))</f>
        <v/>
      </c>
      <c r="I318" s="3" t="str">
        <f>IF($B318="","",IF(_xlfn.XLOOKUP($D318&amp;$F318,開講日程一覧!$P$5:$P$1743,開講日程一覧!J$5:J$1743)="","",_xlfn.XLOOKUP($D318&amp;$F318,開講日程一覧!$P$5:$P$1743,開講日程一覧!J$5:J$1743)))</f>
        <v/>
      </c>
      <c r="J318" s="6" t="str">
        <f>IF($B318="","",IF(_xlfn.XLOOKUP($D318&amp;$F318,開講日程一覧!$P$5:$P$1743,開講日程一覧!K$5:K$1743)="","",_xlfn.XLOOKUP($D318&amp;$F318,開講日程一覧!$P$5:$P$1743,開講日程一覧!K$5:K$1743)))</f>
        <v/>
      </c>
      <c r="K318" s="7" t="str">
        <f>IF($B318="","",IF(_xlfn.XLOOKUP($D318&amp;$F318,開講日程一覧!$P$5:$P$1743,開講日程一覧!L$5:L$1743)="","",_xlfn.XLOOKUP($D318&amp;$F318,開講日程一覧!$P$5:$P$1743,開講日程一覧!L$5:L$1743)))</f>
        <v/>
      </c>
      <c r="L318" s="7" t="str">
        <f>IF($B318="","",IF(_xlfn.XLOOKUP($D318&amp;$F318,開講日程一覧!$P$5:$P$1743,開講日程一覧!M$5:M$1743)="","",_xlfn.XLOOKUP($D318&amp;$F318,開講日程一覧!$P$5:$P$1743,開講日程一覧!M$5:M$1743)))</f>
        <v/>
      </c>
    </row>
    <row r="319" spans="7:12" x14ac:dyDescent="0.85">
      <c r="G319" s="52" t="str">
        <f>IF($B319="","",IF(_xlfn.XLOOKUP($D319&amp;$F319,開講日程一覧!$P$5:$P$1743,開講日程一覧!H$5:H$1743)="","",_xlfn.XLOOKUP($D319&amp;$F319,開講日程一覧!$P$5:$P$1743,開講日程一覧!H$5:H$1743)))</f>
        <v/>
      </c>
      <c r="H319" s="6" t="str">
        <f>IF($B319="","",IF(_xlfn.XLOOKUP($D319&amp;$F319,開講日程一覧!$P$5:$P$1743,開講日程一覧!I$5:I$1743)="","",_xlfn.XLOOKUP($D319&amp;$F319,開講日程一覧!$P$5:$P$1743,開講日程一覧!I$5:I$1743)))</f>
        <v/>
      </c>
      <c r="I319" s="3" t="str">
        <f>IF($B319="","",IF(_xlfn.XLOOKUP($D319&amp;$F319,開講日程一覧!$P$5:$P$1743,開講日程一覧!J$5:J$1743)="","",_xlfn.XLOOKUP($D319&amp;$F319,開講日程一覧!$P$5:$P$1743,開講日程一覧!J$5:J$1743)))</f>
        <v/>
      </c>
      <c r="J319" s="6" t="str">
        <f>IF($B319="","",IF(_xlfn.XLOOKUP($D319&amp;$F319,開講日程一覧!$P$5:$P$1743,開講日程一覧!K$5:K$1743)="","",_xlfn.XLOOKUP($D319&amp;$F319,開講日程一覧!$P$5:$P$1743,開講日程一覧!K$5:K$1743)))</f>
        <v/>
      </c>
      <c r="K319" s="7" t="str">
        <f>IF($B319="","",IF(_xlfn.XLOOKUP($D319&amp;$F319,開講日程一覧!$P$5:$P$1743,開講日程一覧!L$5:L$1743)="","",_xlfn.XLOOKUP($D319&amp;$F319,開講日程一覧!$P$5:$P$1743,開講日程一覧!L$5:L$1743)))</f>
        <v/>
      </c>
      <c r="L319" s="7" t="str">
        <f>IF($B319="","",IF(_xlfn.XLOOKUP($D319&amp;$F319,開講日程一覧!$P$5:$P$1743,開講日程一覧!M$5:M$1743)="","",_xlfn.XLOOKUP($D319&amp;$F319,開講日程一覧!$P$5:$P$1743,開講日程一覧!M$5:M$1743)))</f>
        <v/>
      </c>
    </row>
    <row r="320" spans="7:12" x14ac:dyDescent="0.85">
      <c r="G320" s="52" t="str">
        <f>IF($B320="","",IF(_xlfn.XLOOKUP($D320&amp;$F320,開講日程一覧!$P$5:$P$1743,開講日程一覧!H$5:H$1743)="","",_xlfn.XLOOKUP($D320&amp;$F320,開講日程一覧!$P$5:$P$1743,開講日程一覧!H$5:H$1743)))</f>
        <v/>
      </c>
      <c r="H320" s="6" t="str">
        <f>IF($B320="","",IF(_xlfn.XLOOKUP($D320&amp;$F320,開講日程一覧!$P$5:$P$1743,開講日程一覧!I$5:I$1743)="","",_xlfn.XLOOKUP($D320&amp;$F320,開講日程一覧!$P$5:$P$1743,開講日程一覧!I$5:I$1743)))</f>
        <v/>
      </c>
      <c r="I320" s="3" t="str">
        <f>IF($B320="","",IF(_xlfn.XLOOKUP($D320&amp;$F320,開講日程一覧!$P$5:$P$1743,開講日程一覧!J$5:J$1743)="","",_xlfn.XLOOKUP($D320&amp;$F320,開講日程一覧!$P$5:$P$1743,開講日程一覧!J$5:J$1743)))</f>
        <v/>
      </c>
      <c r="J320" s="6" t="str">
        <f>IF($B320="","",IF(_xlfn.XLOOKUP($D320&amp;$F320,開講日程一覧!$P$5:$P$1743,開講日程一覧!K$5:K$1743)="","",_xlfn.XLOOKUP($D320&amp;$F320,開講日程一覧!$P$5:$P$1743,開講日程一覧!K$5:K$1743)))</f>
        <v/>
      </c>
      <c r="K320" s="7" t="str">
        <f>IF($B320="","",IF(_xlfn.XLOOKUP($D320&amp;$F320,開講日程一覧!$P$5:$P$1743,開講日程一覧!L$5:L$1743)="","",_xlfn.XLOOKUP($D320&amp;$F320,開講日程一覧!$P$5:$P$1743,開講日程一覧!L$5:L$1743)))</f>
        <v/>
      </c>
      <c r="L320" s="7" t="str">
        <f>IF($B320="","",IF(_xlfn.XLOOKUP($D320&amp;$F320,開講日程一覧!$P$5:$P$1743,開講日程一覧!M$5:M$1743)="","",_xlfn.XLOOKUP($D320&amp;$F320,開講日程一覧!$P$5:$P$1743,開講日程一覧!M$5:M$1743)))</f>
        <v/>
      </c>
    </row>
    <row r="321" spans="7:12" x14ac:dyDescent="0.85">
      <c r="G321" s="52" t="str">
        <f>IF($B321="","",IF(_xlfn.XLOOKUP($D321&amp;$F321,開講日程一覧!$P$5:$P$1743,開講日程一覧!H$5:H$1743)="","",_xlfn.XLOOKUP($D321&amp;$F321,開講日程一覧!$P$5:$P$1743,開講日程一覧!H$5:H$1743)))</f>
        <v/>
      </c>
      <c r="H321" s="6" t="str">
        <f>IF($B321="","",IF(_xlfn.XLOOKUP($D321&amp;$F321,開講日程一覧!$P$5:$P$1743,開講日程一覧!I$5:I$1743)="","",_xlfn.XLOOKUP($D321&amp;$F321,開講日程一覧!$P$5:$P$1743,開講日程一覧!I$5:I$1743)))</f>
        <v/>
      </c>
      <c r="I321" s="3" t="str">
        <f>IF($B321="","",IF(_xlfn.XLOOKUP($D321&amp;$F321,開講日程一覧!$P$5:$P$1743,開講日程一覧!J$5:J$1743)="","",_xlfn.XLOOKUP($D321&amp;$F321,開講日程一覧!$P$5:$P$1743,開講日程一覧!J$5:J$1743)))</f>
        <v/>
      </c>
      <c r="J321" s="6" t="str">
        <f>IF($B321="","",IF(_xlfn.XLOOKUP($D321&amp;$F321,開講日程一覧!$P$5:$P$1743,開講日程一覧!K$5:K$1743)="","",_xlfn.XLOOKUP($D321&amp;$F321,開講日程一覧!$P$5:$P$1743,開講日程一覧!K$5:K$1743)))</f>
        <v/>
      </c>
      <c r="K321" s="7" t="str">
        <f>IF($B321="","",IF(_xlfn.XLOOKUP($D321&amp;$F321,開講日程一覧!$P$5:$P$1743,開講日程一覧!L$5:L$1743)="","",_xlfn.XLOOKUP($D321&amp;$F321,開講日程一覧!$P$5:$P$1743,開講日程一覧!L$5:L$1743)))</f>
        <v/>
      </c>
      <c r="L321" s="7" t="str">
        <f>IF($B321="","",IF(_xlfn.XLOOKUP($D321&amp;$F321,開講日程一覧!$P$5:$P$1743,開講日程一覧!M$5:M$1743)="","",_xlfn.XLOOKUP($D321&amp;$F321,開講日程一覧!$P$5:$P$1743,開講日程一覧!M$5:M$1743)))</f>
        <v/>
      </c>
    </row>
    <row r="322" spans="7:12" x14ac:dyDescent="0.85">
      <c r="G322" s="52" t="str">
        <f>IF($B322="","",IF(_xlfn.XLOOKUP($D322&amp;$F322,開講日程一覧!$P$5:$P$1743,開講日程一覧!H$5:H$1743)="","",_xlfn.XLOOKUP($D322&amp;$F322,開講日程一覧!$P$5:$P$1743,開講日程一覧!H$5:H$1743)))</f>
        <v/>
      </c>
      <c r="H322" s="6" t="str">
        <f>IF($B322="","",IF(_xlfn.XLOOKUP($D322&amp;$F322,開講日程一覧!$P$5:$P$1743,開講日程一覧!I$5:I$1743)="","",_xlfn.XLOOKUP($D322&amp;$F322,開講日程一覧!$P$5:$P$1743,開講日程一覧!I$5:I$1743)))</f>
        <v/>
      </c>
      <c r="I322" s="3" t="str">
        <f>IF($B322="","",IF(_xlfn.XLOOKUP($D322&amp;$F322,開講日程一覧!$P$5:$P$1743,開講日程一覧!J$5:J$1743)="","",_xlfn.XLOOKUP($D322&amp;$F322,開講日程一覧!$P$5:$P$1743,開講日程一覧!J$5:J$1743)))</f>
        <v/>
      </c>
      <c r="J322" s="6" t="str">
        <f>IF($B322="","",IF(_xlfn.XLOOKUP($D322&amp;$F322,開講日程一覧!$P$5:$P$1743,開講日程一覧!K$5:K$1743)="","",_xlfn.XLOOKUP($D322&amp;$F322,開講日程一覧!$P$5:$P$1743,開講日程一覧!K$5:K$1743)))</f>
        <v/>
      </c>
      <c r="K322" s="7" t="str">
        <f>IF($B322="","",IF(_xlfn.XLOOKUP($D322&amp;$F322,開講日程一覧!$P$5:$P$1743,開講日程一覧!L$5:L$1743)="","",_xlfn.XLOOKUP($D322&amp;$F322,開講日程一覧!$P$5:$P$1743,開講日程一覧!L$5:L$1743)))</f>
        <v/>
      </c>
      <c r="L322" s="7" t="str">
        <f>IF($B322="","",IF(_xlfn.XLOOKUP($D322&amp;$F322,開講日程一覧!$P$5:$P$1743,開講日程一覧!M$5:M$1743)="","",_xlfn.XLOOKUP($D322&amp;$F322,開講日程一覧!$P$5:$P$1743,開講日程一覧!M$5:M$1743)))</f>
        <v/>
      </c>
    </row>
    <row r="323" spans="7:12" x14ac:dyDescent="0.85">
      <c r="G323" s="52" t="str">
        <f>IF($B323="","",IF(_xlfn.XLOOKUP($D323&amp;$F323,開講日程一覧!$P$5:$P$1743,開講日程一覧!H$5:H$1743)="","",_xlfn.XLOOKUP($D323&amp;$F323,開講日程一覧!$P$5:$P$1743,開講日程一覧!H$5:H$1743)))</f>
        <v/>
      </c>
      <c r="H323" s="6" t="str">
        <f>IF($B323="","",IF(_xlfn.XLOOKUP($D323&amp;$F323,開講日程一覧!$P$5:$P$1743,開講日程一覧!I$5:I$1743)="","",_xlfn.XLOOKUP($D323&amp;$F323,開講日程一覧!$P$5:$P$1743,開講日程一覧!I$5:I$1743)))</f>
        <v/>
      </c>
      <c r="I323" s="3" t="str">
        <f>IF($B323="","",IF(_xlfn.XLOOKUP($D323&amp;$F323,開講日程一覧!$P$5:$P$1743,開講日程一覧!J$5:J$1743)="","",_xlfn.XLOOKUP($D323&amp;$F323,開講日程一覧!$P$5:$P$1743,開講日程一覧!J$5:J$1743)))</f>
        <v/>
      </c>
      <c r="J323" s="6" t="str">
        <f>IF($B323="","",IF(_xlfn.XLOOKUP($D323&amp;$F323,開講日程一覧!$P$5:$P$1743,開講日程一覧!K$5:K$1743)="","",_xlfn.XLOOKUP($D323&amp;$F323,開講日程一覧!$P$5:$P$1743,開講日程一覧!K$5:K$1743)))</f>
        <v/>
      </c>
      <c r="K323" s="7" t="str">
        <f>IF($B323="","",IF(_xlfn.XLOOKUP($D323&amp;$F323,開講日程一覧!$P$5:$P$1743,開講日程一覧!L$5:L$1743)="","",_xlfn.XLOOKUP($D323&amp;$F323,開講日程一覧!$P$5:$P$1743,開講日程一覧!L$5:L$1743)))</f>
        <v/>
      </c>
      <c r="L323" s="7" t="str">
        <f>IF($B323="","",IF(_xlfn.XLOOKUP($D323&amp;$F323,開講日程一覧!$P$5:$P$1743,開講日程一覧!M$5:M$1743)="","",_xlfn.XLOOKUP($D323&amp;$F323,開講日程一覧!$P$5:$P$1743,開講日程一覧!M$5:M$1743)))</f>
        <v/>
      </c>
    </row>
    <row r="324" spans="7:12" x14ac:dyDescent="0.85">
      <c r="G324" s="52" t="str">
        <f>IF($B324="","",IF(_xlfn.XLOOKUP($D324&amp;$F324,開講日程一覧!$P$5:$P$1743,開講日程一覧!H$5:H$1743)="","",_xlfn.XLOOKUP($D324&amp;$F324,開講日程一覧!$P$5:$P$1743,開講日程一覧!H$5:H$1743)))</f>
        <v/>
      </c>
      <c r="H324" s="6" t="str">
        <f>IF($B324="","",IF(_xlfn.XLOOKUP($D324&amp;$F324,開講日程一覧!$P$5:$P$1743,開講日程一覧!I$5:I$1743)="","",_xlfn.XLOOKUP($D324&amp;$F324,開講日程一覧!$P$5:$P$1743,開講日程一覧!I$5:I$1743)))</f>
        <v/>
      </c>
      <c r="I324" s="3" t="str">
        <f>IF($B324="","",IF(_xlfn.XLOOKUP($D324&amp;$F324,開講日程一覧!$P$5:$P$1743,開講日程一覧!J$5:J$1743)="","",_xlfn.XLOOKUP($D324&amp;$F324,開講日程一覧!$P$5:$P$1743,開講日程一覧!J$5:J$1743)))</f>
        <v/>
      </c>
      <c r="J324" s="6" t="str">
        <f>IF($B324="","",IF(_xlfn.XLOOKUP($D324&amp;$F324,開講日程一覧!$P$5:$P$1743,開講日程一覧!K$5:K$1743)="","",_xlfn.XLOOKUP($D324&amp;$F324,開講日程一覧!$P$5:$P$1743,開講日程一覧!K$5:K$1743)))</f>
        <v/>
      </c>
      <c r="K324" s="7" t="str">
        <f>IF($B324="","",IF(_xlfn.XLOOKUP($D324&amp;$F324,開講日程一覧!$P$5:$P$1743,開講日程一覧!L$5:L$1743)="","",_xlfn.XLOOKUP($D324&amp;$F324,開講日程一覧!$P$5:$P$1743,開講日程一覧!L$5:L$1743)))</f>
        <v/>
      </c>
      <c r="L324" s="7" t="str">
        <f>IF($B324="","",IF(_xlfn.XLOOKUP($D324&amp;$F324,開講日程一覧!$P$5:$P$1743,開講日程一覧!M$5:M$1743)="","",_xlfn.XLOOKUP($D324&amp;$F324,開講日程一覧!$P$5:$P$1743,開講日程一覧!M$5:M$1743)))</f>
        <v/>
      </c>
    </row>
    <row r="325" spans="7:12" x14ac:dyDescent="0.85">
      <c r="G325" s="52" t="str">
        <f>IF($B325="","",IF(_xlfn.XLOOKUP($D325&amp;$F325,開講日程一覧!$P$5:$P$1743,開講日程一覧!H$5:H$1743)="","",_xlfn.XLOOKUP($D325&amp;$F325,開講日程一覧!$P$5:$P$1743,開講日程一覧!H$5:H$1743)))</f>
        <v/>
      </c>
      <c r="H325" s="6" t="str">
        <f>IF($B325="","",IF(_xlfn.XLOOKUP($D325&amp;$F325,開講日程一覧!$P$5:$P$1743,開講日程一覧!I$5:I$1743)="","",_xlfn.XLOOKUP($D325&amp;$F325,開講日程一覧!$P$5:$P$1743,開講日程一覧!I$5:I$1743)))</f>
        <v/>
      </c>
      <c r="I325" s="3" t="str">
        <f>IF($B325="","",IF(_xlfn.XLOOKUP($D325&amp;$F325,開講日程一覧!$P$5:$P$1743,開講日程一覧!J$5:J$1743)="","",_xlfn.XLOOKUP($D325&amp;$F325,開講日程一覧!$P$5:$P$1743,開講日程一覧!J$5:J$1743)))</f>
        <v/>
      </c>
      <c r="J325" s="6" t="str">
        <f>IF($B325="","",IF(_xlfn.XLOOKUP($D325&amp;$F325,開講日程一覧!$P$5:$P$1743,開講日程一覧!K$5:K$1743)="","",_xlfn.XLOOKUP($D325&amp;$F325,開講日程一覧!$P$5:$P$1743,開講日程一覧!K$5:K$1743)))</f>
        <v/>
      </c>
      <c r="K325" s="7" t="str">
        <f>IF($B325="","",IF(_xlfn.XLOOKUP($D325&amp;$F325,開講日程一覧!$P$5:$P$1743,開講日程一覧!L$5:L$1743)="","",_xlfn.XLOOKUP($D325&amp;$F325,開講日程一覧!$P$5:$P$1743,開講日程一覧!L$5:L$1743)))</f>
        <v/>
      </c>
      <c r="L325" s="7" t="str">
        <f>IF($B325="","",IF(_xlfn.XLOOKUP($D325&amp;$F325,開講日程一覧!$P$5:$P$1743,開講日程一覧!M$5:M$1743)="","",_xlfn.XLOOKUP($D325&amp;$F325,開講日程一覧!$P$5:$P$1743,開講日程一覧!M$5:M$1743)))</f>
        <v/>
      </c>
    </row>
    <row r="326" spans="7:12" x14ac:dyDescent="0.85">
      <c r="G326" s="52" t="str">
        <f>IF($B326="","",IF(_xlfn.XLOOKUP($D326&amp;$F326,開講日程一覧!$P$5:$P$1743,開講日程一覧!H$5:H$1743)="","",_xlfn.XLOOKUP($D326&amp;$F326,開講日程一覧!$P$5:$P$1743,開講日程一覧!H$5:H$1743)))</f>
        <v/>
      </c>
      <c r="H326" s="6" t="str">
        <f>IF($B326="","",IF(_xlfn.XLOOKUP($D326&amp;$F326,開講日程一覧!$P$5:$P$1743,開講日程一覧!I$5:I$1743)="","",_xlfn.XLOOKUP($D326&amp;$F326,開講日程一覧!$P$5:$P$1743,開講日程一覧!I$5:I$1743)))</f>
        <v/>
      </c>
      <c r="I326" s="3" t="str">
        <f>IF($B326="","",IF(_xlfn.XLOOKUP($D326&amp;$F326,開講日程一覧!$P$5:$P$1743,開講日程一覧!J$5:J$1743)="","",_xlfn.XLOOKUP($D326&amp;$F326,開講日程一覧!$P$5:$P$1743,開講日程一覧!J$5:J$1743)))</f>
        <v/>
      </c>
      <c r="J326" s="6" t="str">
        <f>IF($B326="","",IF(_xlfn.XLOOKUP($D326&amp;$F326,開講日程一覧!$P$5:$P$1743,開講日程一覧!K$5:K$1743)="","",_xlfn.XLOOKUP($D326&amp;$F326,開講日程一覧!$P$5:$P$1743,開講日程一覧!K$5:K$1743)))</f>
        <v/>
      </c>
      <c r="K326" s="7" t="str">
        <f>IF($B326="","",IF(_xlfn.XLOOKUP($D326&amp;$F326,開講日程一覧!$P$5:$P$1743,開講日程一覧!L$5:L$1743)="","",_xlfn.XLOOKUP($D326&amp;$F326,開講日程一覧!$P$5:$P$1743,開講日程一覧!L$5:L$1743)))</f>
        <v/>
      </c>
      <c r="L326" s="7" t="str">
        <f>IF($B326="","",IF(_xlfn.XLOOKUP($D326&amp;$F326,開講日程一覧!$P$5:$P$1743,開講日程一覧!M$5:M$1743)="","",_xlfn.XLOOKUP($D326&amp;$F326,開講日程一覧!$P$5:$P$1743,開講日程一覧!M$5:M$1743)))</f>
        <v/>
      </c>
    </row>
    <row r="327" spans="7:12" x14ac:dyDescent="0.85">
      <c r="G327" s="52" t="str">
        <f>IF($B327="","",IF(_xlfn.XLOOKUP($D327&amp;$F327,開講日程一覧!$P$5:$P$1743,開講日程一覧!H$5:H$1743)="","",_xlfn.XLOOKUP($D327&amp;$F327,開講日程一覧!$P$5:$P$1743,開講日程一覧!H$5:H$1743)))</f>
        <v/>
      </c>
      <c r="H327" s="6" t="str">
        <f>IF($B327="","",IF(_xlfn.XLOOKUP($D327&amp;$F327,開講日程一覧!$P$5:$P$1743,開講日程一覧!I$5:I$1743)="","",_xlfn.XLOOKUP($D327&amp;$F327,開講日程一覧!$P$5:$P$1743,開講日程一覧!I$5:I$1743)))</f>
        <v/>
      </c>
      <c r="I327" s="3" t="str">
        <f>IF($B327="","",IF(_xlfn.XLOOKUP($D327&amp;$F327,開講日程一覧!$P$5:$P$1743,開講日程一覧!J$5:J$1743)="","",_xlfn.XLOOKUP($D327&amp;$F327,開講日程一覧!$P$5:$P$1743,開講日程一覧!J$5:J$1743)))</f>
        <v/>
      </c>
      <c r="J327" s="6" t="str">
        <f>IF($B327="","",IF(_xlfn.XLOOKUP($D327&amp;$F327,開講日程一覧!$P$5:$P$1743,開講日程一覧!K$5:K$1743)="","",_xlfn.XLOOKUP($D327&amp;$F327,開講日程一覧!$P$5:$P$1743,開講日程一覧!K$5:K$1743)))</f>
        <v/>
      </c>
      <c r="K327" s="7" t="str">
        <f>IF($B327="","",IF(_xlfn.XLOOKUP($D327&amp;$F327,開講日程一覧!$P$5:$P$1743,開講日程一覧!L$5:L$1743)="","",_xlfn.XLOOKUP($D327&amp;$F327,開講日程一覧!$P$5:$P$1743,開講日程一覧!L$5:L$1743)))</f>
        <v/>
      </c>
      <c r="L327" s="7" t="str">
        <f>IF($B327="","",IF(_xlfn.XLOOKUP($D327&amp;$F327,開講日程一覧!$P$5:$P$1743,開講日程一覧!M$5:M$1743)="","",_xlfn.XLOOKUP($D327&amp;$F327,開講日程一覧!$P$5:$P$1743,開講日程一覧!M$5:M$1743)))</f>
        <v/>
      </c>
    </row>
    <row r="328" spans="7:12" x14ac:dyDescent="0.85">
      <c r="G328" s="52" t="str">
        <f>IF($B328="","",IF(_xlfn.XLOOKUP($D328&amp;$F328,開講日程一覧!$P$5:$P$1743,開講日程一覧!H$5:H$1743)="","",_xlfn.XLOOKUP($D328&amp;$F328,開講日程一覧!$P$5:$P$1743,開講日程一覧!H$5:H$1743)))</f>
        <v/>
      </c>
      <c r="H328" s="6" t="str">
        <f>IF($B328="","",IF(_xlfn.XLOOKUP($D328&amp;$F328,開講日程一覧!$P$5:$P$1743,開講日程一覧!I$5:I$1743)="","",_xlfn.XLOOKUP($D328&amp;$F328,開講日程一覧!$P$5:$P$1743,開講日程一覧!I$5:I$1743)))</f>
        <v/>
      </c>
      <c r="I328" s="3" t="str">
        <f>IF($B328="","",IF(_xlfn.XLOOKUP($D328&amp;$F328,開講日程一覧!$P$5:$P$1743,開講日程一覧!J$5:J$1743)="","",_xlfn.XLOOKUP($D328&amp;$F328,開講日程一覧!$P$5:$P$1743,開講日程一覧!J$5:J$1743)))</f>
        <v/>
      </c>
      <c r="J328" s="6" t="str">
        <f>IF($B328="","",IF(_xlfn.XLOOKUP($D328&amp;$F328,開講日程一覧!$P$5:$P$1743,開講日程一覧!K$5:K$1743)="","",_xlfn.XLOOKUP($D328&amp;$F328,開講日程一覧!$P$5:$P$1743,開講日程一覧!K$5:K$1743)))</f>
        <v/>
      </c>
      <c r="K328" s="7" t="str">
        <f>IF($B328="","",IF(_xlfn.XLOOKUP($D328&amp;$F328,開講日程一覧!$P$5:$P$1743,開講日程一覧!L$5:L$1743)="","",_xlfn.XLOOKUP($D328&amp;$F328,開講日程一覧!$P$5:$P$1743,開講日程一覧!L$5:L$1743)))</f>
        <v/>
      </c>
      <c r="L328" s="7" t="str">
        <f>IF($B328="","",IF(_xlfn.XLOOKUP($D328&amp;$F328,開講日程一覧!$P$5:$P$1743,開講日程一覧!M$5:M$1743)="","",_xlfn.XLOOKUP($D328&amp;$F328,開講日程一覧!$P$5:$P$1743,開講日程一覧!M$5:M$1743)))</f>
        <v/>
      </c>
    </row>
    <row r="329" spans="7:12" x14ac:dyDescent="0.85">
      <c r="G329" s="52" t="str">
        <f>IF($B329="","",IF(_xlfn.XLOOKUP($D329&amp;$F329,開講日程一覧!$P$5:$P$1743,開講日程一覧!H$5:H$1743)="","",_xlfn.XLOOKUP($D329&amp;$F329,開講日程一覧!$P$5:$P$1743,開講日程一覧!H$5:H$1743)))</f>
        <v/>
      </c>
      <c r="H329" s="6" t="str">
        <f>IF($B329="","",IF(_xlfn.XLOOKUP($D329&amp;$F329,開講日程一覧!$P$5:$P$1743,開講日程一覧!I$5:I$1743)="","",_xlfn.XLOOKUP($D329&amp;$F329,開講日程一覧!$P$5:$P$1743,開講日程一覧!I$5:I$1743)))</f>
        <v/>
      </c>
      <c r="I329" s="3" t="str">
        <f>IF($B329="","",IF(_xlfn.XLOOKUP($D329&amp;$F329,開講日程一覧!$P$5:$P$1743,開講日程一覧!J$5:J$1743)="","",_xlfn.XLOOKUP($D329&amp;$F329,開講日程一覧!$P$5:$P$1743,開講日程一覧!J$5:J$1743)))</f>
        <v/>
      </c>
      <c r="J329" s="6" t="str">
        <f>IF($B329="","",IF(_xlfn.XLOOKUP($D329&amp;$F329,開講日程一覧!$P$5:$P$1743,開講日程一覧!K$5:K$1743)="","",_xlfn.XLOOKUP($D329&amp;$F329,開講日程一覧!$P$5:$P$1743,開講日程一覧!K$5:K$1743)))</f>
        <v/>
      </c>
      <c r="K329" s="7" t="str">
        <f>IF($B329="","",IF(_xlfn.XLOOKUP($D329&amp;$F329,開講日程一覧!$P$5:$P$1743,開講日程一覧!L$5:L$1743)="","",_xlfn.XLOOKUP($D329&amp;$F329,開講日程一覧!$P$5:$P$1743,開講日程一覧!L$5:L$1743)))</f>
        <v/>
      </c>
      <c r="L329" s="7" t="str">
        <f>IF($B329="","",IF(_xlfn.XLOOKUP($D329&amp;$F329,開講日程一覧!$P$5:$P$1743,開講日程一覧!M$5:M$1743)="","",_xlfn.XLOOKUP($D329&amp;$F329,開講日程一覧!$P$5:$P$1743,開講日程一覧!M$5:M$1743)))</f>
        <v/>
      </c>
    </row>
    <row r="330" spans="7:12" x14ac:dyDescent="0.85">
      <c r="G330" s="52" t="str">
        <f>IF($B330="","",IF(_xlfn.XLOOKUP($D330&amp;$F330,開講日程一覧!$P$5:$P$1743,開講日程一覧!H$5:H$1743)="","",_xlfn.XLOOKUP($D330&amp;$F330,開講日程一覧!$P$5:$P$1743,開講日程一覧!H$5:H$1743)))</f>
        <v/>
      </c>
      <c r="H330" s="6" t="str">
        <f>IF($B330="","",IF(_xlfn.XLOOKUP($D330&amp;$F330,開講日程一覧!$P$5:$P$1743,開講日程一覧!I$5:I$1743)="","",_xlfn.XLOOKUP($D330&amp;$F330,開講日程一覧!$P$5:$P$1743,開講日程一覧!I$5:I$1743)))</f>
        <v/>
      </c>
      <c r="I330" s="3" t="str">
        <f>IF($B330="","",IF(_xlfn.XLOOKUP($D330&amp;$F330,開講日程一覧!$P$5:$P$1743,開講日程一覧!J$5:J$1743)="","",_xlfn.XLOOKUP($D330&amp;$F330,開講日程一覧!$P$5:$P$1743,開講日程一覧!J$5:J$1743)))</f>
        <v/>
      </c>
      <c r="J330" s="6" t="str">
        <f>IF($B330="","",IF(_xlfn.XLOOKUP($D330&amp;$F330,開講日程一覧!$P$5:$P$1743,開講日程一覧!K$5:K$1743)="","",_xlfn.XLOOKUP($D330&amp;$F330,開講日程一覧!$P$5:$P$1743,開講日程一覧!K$5:K$1743)))</f>
        <v/>
      </c>
      <c r="K330" s="7" t="str">
        <f>IF($B330="","",IF(_xlfn.XLOOKUP($D330&amp;$F330,開講日程一覧!$P$5:$P$1743,開講日程一覧!L$5:L$1743)="","",_xlfn.XLOOKUP($D330&amp;$F330,開講日程一覧!$P$5:$P$1743,開講日程一覧!L$5:L$1743)))</f>
        <v/>
      </c>
      <c r="L330" s="7" t="str">
        <f>IF($B330="","",IF(_xlfn.XLOOKUP($D330&amp;$F330,開講日程一覧!$P$5:$P$1743,開講日程一覧!M$5:M$1743)="","",_xlfn.XLOOKUP($D330&amp;$F330,開講日程一覧!$P$5:$P$1743,開講日程一覧!M$5:M$1743)))</f>
        <v/>
      </c>
    </row>
    <row r="331" spans="7:12" x14ac:dyDescent="0.85">
      <c r="G331" s="52" t="str">
        <f>IF($B331="","",IF(_xlfn.XLOOKUP($D331&amp;$F331,開講日程一覧!$P$5:$P$1743,開講日程一覧!H$5:H$1743)="","",_xlfn.XLOOKUP($D331&amp;$F331,開講日程一覧!$P$5:$P$1743,開講日程一覧!H$5:H$1743)))</f>
        <v/>
      </c>
      <c r="H331" s="6" t="str">
        <f>IF($B331="","",IF(_xlfn.XLOOKUP($D331&amp;$F331,開講日程一覧!$P$5:$P$1743,開講日程一覧!I$5:I$1743)="","",_xlfn.XLOOKUP($D331&amp;$F331,開講日程一覧!$P$5:$P$1743,開講日程一覧!I$5:I$1743)))</f>
        <v/>
      </c>
      <c r="I331" s="3" t="str">
        <f>IF($B331="","",IF(_xlfn.XLOOKUP($D331&amp;$F331,開講日程一覧!$P$5:$P$1743,開講日程一覧!J$5:J$1743)="","",_xlfn.XLOOKUP($D331&amp;$F331,開講日程一覧!$P$5:$P$1743,開講日程一覧!J$5:J$1743)))</f>
        <v/>
      </c>
      <c r="J331" s="6" t="str">
        <f>IF($B331="","",IF(_xlfn.XLOOKUP($D331&amp;$F331,開講日程一覧!$P$5:$P$1743,開講日程一覧!K$5:K$1743)="","",_xlfn.XLOOKUP($D331&amp;$F331,開講日程一覧!$P$5:$P$1743,開講日程一覧!K$5:K$1743)))</f>
        <v/>
      </c>
      <c r="K331" s="7" t="str">
        <f>IF($B331="","",IF(_xlfn.XLOOKUP($D331&amp;$F331,開講日程一覧!$P$5:$P$1743,開講日程一覧!L$5:L$1743)="","",_xlfn.XLOOKUP($D331&amp;$F331,開講日程一覧!$P$5:$P$1743,開講日程一覧!L$5:L$1743)))</f>
        <v/>
      </c>
      <c r="L331" s="7" t="str">
        <f>IF($B331="","",IF(_xlfn.XLOOKUP($D331&amp;$F331,開講日程一覧!$P$5:$P$1743,開講日程一覧!M$5:M$1743)="","",_xlfn.XLOOKUP($D331&amp;$F331,開講日程一覧!$P$5:$P$1743,開講日程一覧!M$5:M$1743)))</f>
        <v/>
      </c>
    </row>
    <row r="332" spans="7:12" x14ac:dyDescent="0.85">
      <c r="G332" s="52" t="str">
        <f>IF($B332="","",IF(_xlfn.XLOOKUP($D332&amp;$F332,開講日程一覧!$P$5:$P$1743,開講日程一覧!H$5:H$1743)="","",_xlfn.XLOOKUP($D332&amp;$F332,開講日程一覧!$P$5:$P$1743,開講日程一覧!H$5:H$1743)))</f>
        <v/>
      </c>
      <c r="H332" s="6" t="str">
        <f>IF($B332="","",IF(_xlfn.XLOOKUP($D332&amp;$F332,開講日程一覧!$P$5:$P$1743,開講日程一覧!I$5:I$1743)="","",_xlfn.XLOOKUP($D332&amp;$F332,開講日程一覧!$P$5:$P$1743,開講日程一覧!I$5:I$1743)))</f>
        <v/>
      </c>
      <c r="I332" s="3" t="str">
        <f>IF($B332="","",IF(_xlfn.XLOOKUP($D332&amp;$F332,開講日程一覧!$P$5:$P$1743,開講日程一覧!J$5:J$1743)="","",_xlfn.XLOOKUP($D332&amp;$F332,開講日程一覧!$P$5:$P$1743,開講日程一覧!J$5:J$1743)))</f>
        <v/>
      </c>
      <c r="J332" s="6" t="str">
        <f>IF($B332="","",IF(_xlfn.XLOOKUP($D332&amp;$F332,開講日程一覧!$P$5:$P$1743,開講日程一覧!K$5:K$1743)="","",_xlfn.XLOOKUP($D332&amp;$F332,開講日程一覧!$P$5:$P$1743,開講日程一覧!K$5:K$1743)))</f>
        <v/>
      </c>
      <c r="K332" s="7" t="str">
        <f>IF($B332="","",IF(_xlfn.XLOOKUP($D332&amp;$F332,開講日程一覧!$P$5:$P$1743,開講日程一覧!L$5:L$1743)="","",_xlfn.XLOOKUP($D332&amp;$F332,開講日程一覧!$P$5:$P$1743,開講日程一覧!L$5:L$1743)))</f>
        <v/>
      </c>
      <c r="L332" s="7" t="str">
        <f>IF($B332="","",IF(_xlfn.XLOOKUP($D332&amp;$F332,開講日程一覧!$P$5:$P$1743,開講日程一覧!M$5:M$1743)="","",_xlfn.XLOOKUP($D332&amp;$F332,開講日程一覧!$P$5:$P$1743,開講日程一覧!M$5:M$1743)))</f>
        <v/>
      </c>
    </row>
    <row r="333" spans="7:12" x14ac:dyDescent="0.85">
      <c r="G333" s="52" t="str">
        <f>IF($B333="","",IF(_xlfn.XLOOKUP($D333&amp;$F333,開講日程一覧!$P$5:$P$1743,開講日程一覧!H$5:H$1743)="","",_xlfn.XLOOKUP($D333&amp;$F333,開講日程一覧!$P$5:$P$1743,開講日程一覧!H$5:H$1743)))</f>
        <v/>
      </c>
      <c r="H333" s="6" t="str">
        <f>IF($B333="","",IF(_xlfn.XLOOKUP($D333&amp;$F333,開講日程一覧!$P$5:$P$1743,開講日程一覧!I$5:I$1743)="","",_xlfn.XLOOKUP($D333&amp;$F333,開講日程一覧!$P$5:$P$1743,開講日程一覧!I$5:I$1743)))</f>
        <v/>
      </c>
      <c r="I333" s="3" t="str">
        <f>IF($B333="","",IF(_xlfn.XLOOKUP($D333&amp;$F333,開講日程一覧!$P$5:$P$1743,開講日程一覧!J$5:J$1743)="","",_xlfn.XLOOKUP($D333&amp;$F333,開講日程一覧!$P$5:$P$1743,開講日程一覧!J$5:J$1743)))</f>
        <v/>
      </c>
      <c r="J333" s="6" t="str">
        <f>IF($B333="","",IF(_xlfn.XLOOKUP($D333&amp;$F333,開講日程一覧!$P$5:$P$1743,開講日程一覧!K$5:K$1743)="","",_xlfn.XLOOKUP($D333&amp;$F333,開講日程一覧!$P$5:$P$1743,開講日程一覧!K$5:K$1743)))</f>
        <v/>
      </c>
      <c r="K333" s="7" t="str">
        <f>IF($B333="","",IF(_xlfn.XLOOKUP($D333&amp;$F333,開講日程一覧!$P$5:$P$1743,開講日程一覧!L$5:L$1743)="","",_xlfn.XLOOKUP($D333&amp;$F333,開講日程一覧!$P$5:$P$1743,開講日程一覧!L$5:L$1743)))</f>
        <v/>
      </c>
      <c r="L333" s="7" t="str">
        <f>IF($B333="","",IF(_xlfn.XLOOKUP($D333&amp;$F333,開講日程一覧!$P$5:$P$1743,開講日程一覧!M$5:M$1743)="","",_xlfn.XLOOKUP($D333&amp;$F333,開講日程一覧!$P$5:$P$1743,開講日程一覧!M$5:M$1743)))</f>
        <v/>
      </c>
    </row>
    <row r="334" spans="7:12" x14ac:dyDescent="0.85">
      <c r="G334" s="52" t="str">
        <f>IF($B334="","",IF(_xlfn.XLOOKUP($D334&amp;$F334,開講日程一覧!$P$5:$P$1743,開講日程一覧!H$5:H$1743)="","",_xlfn.XLOOKUP($D334&amp;$F334,開講日程一覧!$P$5:$P$1743,開講日程一覧!H$5:H$1743)))</f>
        <v/>
      </c>
      <c r="H334" s="6" t="str">
        <f>IF($B334="","",IF(_xlfn.XLOOKUP($D334&amp;$F334,開講日程一覧!$P$5:$P$1743,開講日程一覧!I$5:I$1743)="","",_xlfn.XLOOKUP($D334&amp;$F334,開講日程一覧!$P$5:$P$1743,開講日程一覧!I$5:I$1743)))</f>
        <v/>
      </c>
      <c r="I334" s="3" t="str">
        <f>IF($B334="","",IF(_xlfn.XLOOKUP($D334&amp;$F334,開講日程一覧!$P$5:$P$1743,開講日程一覧!J$5:J$1743)="","",_xlfn.XLOOKUP($D334&amp;$F334,開講日程一覧!$P$5:$P$1743,開講日程一覧!J$5:J$1743)))</f>
        <v/>
      </c>
      <c r="J334" s="6" t="str">
        <f>IF($B334="","",IF(_xlfn.XLOOKUP($D334&amp;$F334,開講日程一覧!$P$5:$P$1743,開講日程一覧!K$5:K$1743)="","",_xlfn.XLOOKUP($D334&amp;$F334,開講日程一覧!$P$5:$P$1743,開講日程一覧!K$5:K$1743)))</f>
        <v/>
      </c>
      <c r="K334" s="7" t="str">
        <f>IF($B334="","",IF(_xlfn.XLOOKUP($D334&amp;$F334,開講日程一覧!$P$5:$P$1743,開講日程一覧!L$5:L$1743)="","",_xlfn.XLOOKUP($D334&amp;$F334,開講日程一覧!$P$5:$P$1743,開講日程一覧!L$5:L$1743)))</f>
        <v/>
      </c>
      <c r="L334" s="7" t="str">
        <f>IF($B334="","",IF(_xlfn.XLOOKUP($D334&amp;$F334,開講日程一覧!$P$5:$P$1743,開講日程一覧!M$5:M$1743)="","",_xlfn.XLOOKUP($D334&amp;$F334,開講日程一覧!$P$5:$P$1743,開講日程一覧!M$5:M$1743)))</f>
        <v/>
      </c>
    </row>
    <row r="335" spans="7:12" x14ac:dyDescent="0.85">
      <c r="G335" s="52" t="str">
        <f>IF($B335="","",IF(_xlfn.XLOOKUP($D335&amp;$F335,開講日程一覧!$P$5:$P$1743,開講日程一覧!H$5:H$1743)="","",_xlfn.XLOOKUP($D335&amp;$F335,開講日程一覧!$P$5:$P$1743,開講日程一覧!H$5:H$1743)))</f>
        <v/>
      </c>
      <c r="H335" s="6" t="str">
        <f>IF($B335="","",IF(_xlfn.XLOOKUP($D335&amp;$F335,開講日程一覧!$P$5:$P$1743,開講日程一覧!I$5:I$1743)="","",_xlfn.XLOOKUP($D335&amp;$F335,開講日程一覧!$P$5:$P$1743,開講日程一覧!I$5:I$1743)))</f>
        <v/>
      </c>
      <c r="I335" s="3" t="str">
        <f>IF($B335="","",IF(_xlfn.XLOOKUP($D335&amp;$F335,開講日程一覧!$P$5:$P$1743,開講日程一覧!J$5:J$1743)="","",_xlfn.XLOOKUP($D335&amp;$F335,開講日程一覧!$P$5:$P$1743,開講日程一覧!J$5:J$1743)))</f>
        <v/>
      </c>
      <c r="J335" s="6" t="str">
        <f>IF($B335="","",IF(_xlfn.XLOOKUP($D335&amp;$F335,開講日程一覧!$P$5:$P$1743,開講日程一覧!K$5:K$1743)="","",_xlfn.XLOOKUP($D335&amp;$F335,開講日程一覧!$P$5:$P$1743,開講日程一覧!K$5:K$1743)))</f>
        <v/>
      </c>
      <c r="K335" s="7" t="str">
        <f>IF($B335="","",IF(_xlfn.XLOOKUP($D335&amp;$F335,開講日程一覧!$P$5:$P$1743,開講日程一覧!L$5:L$1743)="","",_xlfn.XLOOKUP($D335&amp;$F335,開講日程一覧!$P$5:$P$1743,開講日程一覧!L$5:L$1743)))</f>
        <v/>
      </c>
      <c r="L335" s="7" t="str">
        <f>IF($B335="","",IF(_xlfn.XLOOKUP($D335&amp;$F335,開講日程一覧!$P$5:$P$1743,開講日程一覧!M$5:M$1743)="","",_xlfn.XLOOKUP($D335&amp;$F335,開講日程一覧!$P$5:$P$1743,開講日程一覧!M$5:M$1743)))</f>
        <v/>
      </c>
    </row>
    <row r="336" spans="7:12" x14ac:dyDescent="0.85">
      <c r="G336" s="52" t="str">
        <f>IF($B336="","",IF(_xlfn.XLOOKUP($D336&amp;$F336,開講日程一覧!$P$5:$P$1743,開講日程一覧!H$5:H$1743)="","",_xlfn.XLOOKUP($D336&amp;$F336,開講日程一覧!$P$5:$P$1743,開講日程一覧!H$5:H$1743)))</f>
        <v/>
      </c>
      <c r="H336" s="6" t="str">
        <f>IF($B336="","",IF(_xlfn.XLOOKUP($D336&amp;$F336,開講日程一覧!$P$5:$P$1743,開講日程一覧!I$5:I$1743)="","",_xlfn.XLOOKUP($D336&amp;$F336,開講日程一覧!$P$5:$P$1743,開講日程一覧!I$5:I$1743)))</f>
        <v/>
      </c>
      <c r="I336" s="3" t="str">
        <f>IF($B336="","",IF(_xlfn.XLOOKUP($D336&amp;$F336,開講日程一覧!$P$5:$P$1743,開講日程一覧!J$5:J$1743)="","",_xlfn.XLOOKUP($D336&amp;$F336,開講日程一覧!$P$5:$P$1743,開講日程一覧!J$5:J$1743)))</f>
        <v/>
      </c>
      <c r="J336" s="6" t="str">
        <f>IF($B336="","",IF(_xlfn.XLOOKUP($D336&amp;$F336,開講日程一覧!$P$5:$P$1743,開講日程一覧!K$5:K$1743)="","",_xlfn.XLOOKUP($D336&amp;$F336,開講日程一覧!$P$5:$P$1743,開講日程一覧!K$5:K$1743)))</f>
        <v/>
      </c>
      <c r="K336" s="7" t="str">
        <f>IF($B336="","",IF(_xlfn.XLOOKUP($D336&amp;$F336,開講日程一覧!$P$5:$P$1743,開講日程一覧!L$5:L$1743)="","",_xlfn.XLOOKUP($D336&amp;$F336,開講日程一覧!$P$5:$P$1743,開講日程一覧!L$5:L$1743)))</f>
        <v/>
      </c>
      <c r="L336" s="7" t="str">
        <f>IF($B336="","",IF(_xlfn.XLOOKUP($D336&amp;$F336,開講日程一覧!$P$5:$P$1743,開講日程一覧!M$5:M$1743)="","",_xlfn.XLOOKUP($D336&amp;$F336,開講日程一覧!$P$5:$P$1743,開講日程一覧!M$5:M$1743)))</f>
        <v/>
      </c>
    </row>
    <row r="337" spans="7:12" x14ac:dyDescent="0.85">
      <c r="G337" s="52" t="str">
        <f>IF($B337="","",IF(_xlfn.XLOOKUP($D337&amp;$F337,開講日程一覧!$P$5:$P$1743,開講日程一覧!H$5:H$1743)="","",_xlfn.XLOOKUP($D337&amp;$F337,開講日程一覧!$P$5:$P$1743,開講日程一覧!H$5:H$1743)))</f>
        <v/>
      </c>
      <c r="H337" s="6" t="str">
        <f>IF($B337="","",IF(_xlfn.XLOOKUP($D337&amp;$F337,開講日程一覧!$P$5:$P$1743,開講日程一覧!I$5:I$1743)="","",_xlfn.XLOOKUP($D337&amp;$F337,開講日程一覧!$P$5:$P$1743,開講日程一覧!I$5:I$1743)))</f>
        <v/>
      </c>
      <c r="I337" s="3" t="str">
        <f>IF($B337="","",IF(_xlfn.XLOOKUP($D337&amp;$F337,開講日程一覧!$P$5:$P$1743,開講日程一覧!J$5:J$1743)="","",_xlfn.XLOOKUP($D337&amp;$F337,開講日程一覧!$P$5:$P$1743,開講日程一覧!J$5:J$1743)))</f>
        <v/>
      </c>
      <c r="J337" s="6" t="str">
        <f>IF($B337="","",IF(_xlfn.XLOOKUP($D337&amp;$F337,開講日程一覧!$P$5:$P$1743,開講日程一覧!K$5:K$1743)="","",_xlfn.XLOOKUP($D337&amp;$F337,開講日程一覧!$P$5:$P$1743,開講日程一覧!K$5:K$1743)))</f>
        <v/>
      </c>
      <c r="K337" s="7" t="str">
        <f>IF($B337="","",IF(_xlfn.XLOOKUP($D337&amp;$F337,開講日程一覧!$P$5:$P$1743,開講日程一覧!L$5:L$1743)="","",_xlfn.XLOOKUP($D337&amp;$F337,開講日程一覧!$P$5:$P$1743,開講日程一覧!L$5:L$1743)))</f>
        <v/>
      </c>
      <c r="L337" s="7" t="str">
        <f>IF($B337="","",IF(_xlfn.XLOOKUP($D337&amp;$F337,開講日程一覧!$P$5:$P$1743,開講日程一覧!M$5:M$1743)="","",_xlfn.XLOOKUP($D337&amp;$F337,開講日程一覧!$P$5:$P$1743,開講日程一覧!M$5:M$1743)))</f>
        <v/>
      </c>
    </row>
    <row r="338" spans="7:12" x14ac:dyDescent="0.85">
      <c r="G338" s="52" t="str">
        <f>IF($B338="","",IF(_xlfn.XLOOKUP($D338&amp;$F338,開講日程一覧!$P$5:$P$1743,開講日程一覧!H$5:H$1743)="","",_xlfn.XLOOKUP($D338&amp;$F338,開講日程一覧!$P$5:$P$1743,開講日程一覧!H$5:H$1743)))</f>
        <v/>
      </c>
      <c r="H338" s="6" t="str">
        <f>IF($B338="","",IF(_xlfn.XLOOKUP($D338&amp;$F338,開講日程一覧!$P$5:$P$1743,開講日程一覧!I$5:I$1743)="","",_xlfn.XLOOKUP($D338&amp;$F338,開講日程一覧!$P$5:$P$1743,開講日程一覧!I$5:I$1743)))</f>
        <v/>
      </c>
      <c r="I338" s="3" t="str">
        <f>IF($B338="","",IF(_xlfn.XLOOKUP($D338&amp;$F338,開講日程一覧!$P$5:$P$1743,開講日程一覧!J$5:J$1743)="","",_xlfn.XLOOKUP($D338&amp;$F338,開講日程一覧!$P$5:$P$1743,開講日程一覧!J$5:J$1743)))</f>
        <v/>
      </c>
      <c r="J338" s="6" t="str">
        <f>IF($B338="","",IF(_xlfn.XLOOKUP($D338&amp;$F338,開講日程一覧!$P$5:$P$1743,開講日程一覧!K$5:K$1743)="","",_xlfn.XLOOKUP($D338&amp;$F338,開講日程一覧!$P$5:$P$1743,開講日程一覧!K$5:K$1743)))</f>
        <v/>
      </c>
      <c r="K338" s="7" t="str">
        <f>IF($B338="","",IF(_xlfn.XLOOKUP($D338&amp;$F338,開講日程一覧!$P$5:$P$1743,開講日程一覧!L$5:L$1743)="","",_xlfn.XLOOKUP($D338&amp;$F338,開講日程一覧!$P$5:$P$1743,開講日程一覧!L$5:L$1743)))</f>
        <v/>
      </c>
      <c r="L338" s="7" t="str">
        <f>IF($B338="","",IF(_xlfn.XLOOKUP($D338&amp;$F338,開講日程一覧!$P$5:$P$1743,開講日程一覧!M$5:M$1743)="","",_xlfn.XLOOKUP($D338&amp;$F338,開講日程一覧!$P$5:$P$1743,開講日程一覧!M$5:M$1743)))</f>
        <v/>
      </c>
    </row>
    <row r="339" spans="7:12" x14ac:dyDescent="0.85">
      <c r="G339" s="52" t="str">
        <f>IF($B339="","",IF(_xlfn.XLOOKUP($D339&amp;$F339,開講日程一覧!$P$5:$P$1743,開講日程一覧!H$5:H$1743)="","",_xlfn.XLOOKUP($D339&amp;$F339,開講日程一覧!$P$5:$P$1743,開講日程一覧!H$5:H$1743)))</f>
        <v/>
      </c>
      <c r="H339" s="6" t="str">
        <f>IF($B339="","",IF(_xlfn.XLOOKUP($D339&amp;$F339,開講日程一覧!$P$5:$P$1743,開講日程一覧!I$5:I$1743)="","",_xlfn.XLOOKUP($D339&amp;$F339,開講日程一覧!$P$5:$P$1743,開講日程一覧!I$5:I$1743)))</f>
        <v/>
      </c>
      <c r="I339" s="3" t="str">
        <f>IF($B339="","",IF(_xlfn.XLOOKUP($D339&amp;$F339,開講日程一覧!$P$5:$P$1743,開講日程一覧!J$5:J$1743)="","",_xlfn.XLOOKUP($D339&amp;$F339,開講日程一覧!$P$5:$P$1743,開講日程一覧!J$5:J$1743)))</f>
        <v/>
      </c>
      <c r="J339" s="6" t="str">
        <f>IF($B339="","",IF(_xlfn.XLOOKUP($D339&amp;$F339,開講日程一覧!$P$5:$P$1743,開講日程一覧!K$5:K$1743)="","",_xlfn.XLOOKUP($D339&amp;$F339,開講日程一覧!$P$5:$P$1743,開講日程一覧!K$5:K$1743)))</f>
        <v/>
      </c>
      <c r="K339" s="7" t="str">
        <f>IF($B339="","",IF(_xlfn.XLOOKUP($D339&amp;$F339,開講日程一覧!$P$5:$P$1743,開講日程一覧!L$5:L$1743)="","",_xlfn.XLOOKUP($D339&amp;$F339,開講日程一覧!$P$5:$P$1743,開講日程一覧!L$5:L$1743)))</f>
        <v/>
      </c>
      <c r="L339" s="7" t="str">
        <f>IF($B339="","",IF(_xlfn.XLOOKUP($D339&amp;$F339,開講日程一覧!$P$5:$P$1743,開講日程一覧!M$5:M$1743)="","",_xlfn.XLOOKUP($D339&amp;$F339,開講日程一覧!$P$5:$P$1743,開講日程一覧!M$5:M$1743)))</f>
        <v/>
      </c>
    </row>
    <row r="340" spans="7:12" x14ac:dyDescent="0.85">
      <c r="G340" s="52" t="str">
        <f>IF($B340="","",IF(_xlfn.XLOOKUP($D340&amp;$F340,開講日程一覧!$P$5:$P$1743,開講日程一覧!H$5:H$1743)="","",_xlfn.XLOOKUP($D340&amp;$F340,開講日程一覧!$P$5:$P$1743,開講日程一覧!H$5:H$1743)))</f>
        <v/>
      </c>
      <c r="H340" s="6" t="str">
        <f>IF($B340="","",IF(_xlfn.XLOOKUP($D340&amp;$F340,開講日程一覧!$P$5:$P$1743,開講日程一覧!I$5:I$1743)="","",_xlfn.XLOOKUP($D340&amp;$F340,開講日程一覧!$P$5:$P$1743,開講日程一覧!I$5:I$1743)))</f>
        <v/>
      </c>
      <c r="I340" s="3" t="str">
        <f>IF($B340="","",IF(_xlfn.XLOOKUP($D340&amp;$F340,開講日程一覧!$P$5:$P$1743,開講日程一覧!J$5:J$1743)="","",_xlfn.XLOOKUP($D340&amp;$F340,開講日程一覧!$P$5:$P$1743,開講日程一覧!J$5:J$1743)))</f>
        <v/>
      </c>
      <c r="J340" s="6" t="str">
        <f>IF($B340="","",IF(_xlfn.XLOOKUP($D340&amp;$F340,開講日程一覧!$P$5:$P$1743,開講日程一覧!K$5:K$1743)="","",_xlfn.XLOOKUP($D340&amp;$F340,開講日程一覧!$P$5:$P$1743,開講日程一覧!K$5:K$1743)))</f>
        <v/>
      </c>
      <c r="K340" s="7" t="str">
        <f>IF($B340="","",IF(_xlfn.XLOOKUP($D340&amp;$F340,開講日程一覧!$P$5:$P$1743,開講日程一覧!L$5:L$1743)="","",_xlfn.XLOOKUP($D340&amp;$F340,開講日程一覧!$P$5:$P$1743,開講日程一覧!L$5:L$1743)))</f>
        <v/>
      </c>
      <c r="L340" s="7" t="str">
        <f>IF($B340="","",IF(_xlfn.XLOOKUP($D340&amp;$F340,開講日程一覧!$P$5:$P$1743,開講日程一覧!M$5:M$1743)="","",_xlfn.XLOOKUP($D340&amp;$F340,開講日程一覧!$P$5:$P$1743,開講日程一覧!M$5:M$1743)))</f>
        <v/>
      </c>
    </row>
    <row r="341" spans="7:12" x14ac:dyDescent="0.85">
      <c r="G341" s="52" t="str">
        <f>IF($B341="","",IF(_xlfn.XLOOKUP($D341&amp;$F341,開講日程一覧!$P$5:$P$1743,開講日程一覧!H$5:H$1743)="","",_xlfn.XLOOKUP($D341&amp;$F341,開講日程一覧!$P$5:$P$1743,開講日程一覧!H$5:H$1743)))</f>
        <v/>
      </c>
      <c r="H341" s="6" t="str">
        <f>IF($B341="","",IF(_xlfn.XLOOKUP($D341&amp;$F341,開講日程一覧!$P$5:$P$1743,開講日程一覧!I$5:I$1743)="","",_xlfn.XLOOKUP($D341&amp;$F341,開講日程一覧!$P$5:$P$1743,開講日程一覧!I$5:I$1743)))</f>
        <v/>
      </c>
      <c r="I341" s="3" t="str">
        <f>IF($B341="","",IF(_xlfn.XLOOKUP($D341&amp;$F341,開講日程一覧!$P$5:$P$1743,開講日程一覧!J$5:J$1743)="","",_xlfn.XLOOKUP($D341&amp;$F341,開講日程一覧!$P$5:$P$1743,開講日程一覧!J$5:J$1743)))</f>
        <v/>
      </c>
      <c r="J341" s="6" t="str">
        <f>IF($B341="","",IF(_xlfn.XLOOKUP($D341&amp;$F341,開講日程一覧!$P$5:$P$1743,開講日程一覧!K$5:K$1743)="","",_xlfn.XLOOKUP($D341&amp;$F341,開講日程一覧!$P$5:$P$1743,開講日程一覧!K$5:K$1743)))</f>
        <v/>
      </c>
      <c r="K341" s="7" t="str">
        <f>IF($B341="","",IF(_xlfn.XLOOKUP($D341&amp;$F341,開講日程一覧!$P$5:$P$1743,開講日程一覧!L$5:L$1743)="","",_xlfn.XLOOKUP($D341&amp;$F341,開講日程一覧!$P$5:$P$1743,開講日程一覧!L$5:L$1743)))</f>
        <v/>
      </c>
      <c r="L341" s="7" t="str">
        <f>IF($B341="","",IF(_xlfn.XLOOKUP($D341&amp;$F341,開講日程一覧!$P$5:$P$1743,開講日程一覧!M$5:M$1743)="","",_xlfn.XLOOKUP($D341&amp;$F341,開講日程一覧!$P$5:$P$1743,開講日程一覧!M$5:M$1743)))</f>
        <v/>
      </c>
    </row>
    <row r="342" spans="7:12" x14ac:dyDescent="0.85">
      <c r="G342" s="52" t="str">
        <f>IF($B342="","",IF(_xlfn.XLOOKUP($D342&amp;$F342,開講日程一覧!$P$5:$P$1743,開講日程一覧!H$5:H$1743)="","",_xlfn.XLOOKUP($D342&amp;$F342,開講日程一覧!$P$5:$P$1743,開講日程一覧!H$5:H$1743)))</f>
        <v/>
      </c>
      <c r="H342" s="6" t="str">
        <f>IF($B342="","",IF(_xlfn.XLOOKUP($D342&amp;$F342,開講日程一覧!$P$5:$P$1743,開講日程一覧!I$5:I$1743)="","",_xlfn.XLOOKUP($D342&amp;$F342,開講日程一覧!$P$5:$P$1743,開講日程一覧!I$5:I$1743)))</f>
        <v/>
      </c>
      <c r="I342" s="3" t="str">
        <f>IF($B342="","",IF(_xlfn.XLOOKUP($D342&amp;$F342,開講日程一覧!$P$5:$P$1743,開講日程一覧!J$5:J$1743)="","",_xlfn.XLOOKUP($D342&amp;$F342,開講日程一覧!$P$5:$P$1743,開講日程一覧!J$5:J$1743)))</f>
        <v/>
      </c>
      <c r="J342" s="6" t="str">
        <f>IF($B342="","",IF(_xlfn.XLOOKUP($D342&amp;$F342,開講日程一覧!$P$5:$P$1743,開講日程一覧!K$5:K$1743)="","",_xlfn.XLOOKUP($D342&amp;$F342,開講日程一覧!$P$5:$P$1743,開講日程一覧!K$5:K$1743)))</f>
        <v/>
      </c>
      <c r="K342" s="7" t="str">
        <f>IF($B342="","",IF(_xlfn.XLOOKUP($D342&amp;$F342,開講日程一覧!$P$5:$P$1743,開講日程一覧!L$5:L$1743)="","",_xlfn.XLOOKUP($D342&amp;$F342,開講日程一覧!$P$5:$P$1743,開講日程一覧!L$5:L$1743)))</f>
        <v/>
      </c>
      <c r="L342" s="7" t="str">
        <f>IF($B342="","",IF(_xlfn.XLOOKUP($D342&amp;$F342,開講日程一覧!$P$5:$P$1743,開講日程一覧!M$5:M$1743)="","",_xlfn.XLOOKUP($D342&amp;$F342,開講日程一覧!$P$5:$P$1743,開講日程一覧!M$5:M$1743)))</f>
        <v/>
      </c>
    </row>
    <row r="343" spans="7:12" x14ac:dyDescent="0.85">
      <c r="G343" s="52" t="str">
        <f>IF($B343="","",IF(_xlfn.XLOOKUP($D343&amp;$F343,開講日程一覧!$P$5:$P$1743,開講日程一覧!H$5:H$1743)="","",_xlfn.XLOOKUP($D343&amp;$F343,開講日程一覧!$P$5:$P$1743,開講日程一覧!H$5:H$1743)))</f>
        <v/>
      </c>
      <c r="H343" s="6" t="str">
        <f>IF($B343="","",IF(_xlfn.XLOOKUP($D343&amp;$F343,開講日程一覧!$P$5:$P$1743,開講日程一覧!I$5:I$1743)="","",_xlfn.XLOOKUP($D343&amp;$F343,開講日程一覧!$P$5:$P$1743,開講日程一覧!I$5:I$1743)))</f>
        <v/>
      </c>
      <c r="I343" s="3" t="str">
        <f>IF($B343="","",IF(_xlfn.XLOOKUP($D343&amp;$F343,開講日程一覧!$P$5:$P$1743,開講日程一覧!J$5:J$1743)="","",_xlfn.XLOOKUP($D343&amp;$F343,開講日程一覧!$P$5:$P$1743,開講日程一覧!J$5:J$1743)))</f>
        <v/>
      </c>
      <c r="J343" s="6" t="str">
        <f>IF($B343="","",IF(_xlfn.XLOOKUP($D343&amp;$F343,開講日程一覧!$P$5:$P$1743,開講日程一覧!K$5:K$1743)="","",_xlfn.XLOOKUP($D343&amp;$F343,開講日程一覧!$P$5:$P$1743,開講日程一覧!K$5:K$1743)))</f>
        <v/>
      </c>
      <c r="K343" s="7" t="str">
        <f>IF($B343="","",IF(_xlfn.XLOOKUP($D343&amp;$F343,開講日程一覧!$P$5:$P$1743,開講日程一覧!L$5:L$1743)="","",_xlfn.XLOOKUP($D343&amp;$F343,開講日程一覧!$P$5:$P$1743,開講日程一覧!L$5:L$1743)))</f>
        <v/>
      </c>
      <c r="L343" s="7" t="str">
        <f>IF($B343="","",IF(_xlfn.XLOOKUP($D343&amp;$F343,開講日程一覧!$P$5:$P$1743,開講日程一覧!M$5:M$1743)="","",_xlfn.XLOOKUP($D343&amp;$F343,開講日程一覧!$P$5:$P$1743,開講日程一覧!M$5:M$1743)))</f>
        <v/>
      </c>
    </row>
    <row r="344" spans="7:12" x14ac:dyDescent="0.85">
      <c r="G344" s="52" t="str">
        <f>IF($B344="","",IF(_xlfn.XLOOKUP($D344&amp;$F344,開講日程一覧!$P$5:$P$1743,開講日程一覧!H$5:H$1743)="","",_xlfn.XLOOKUP($D344&amp;$F344,開講日程一覧!$P$5:$P$1743,開講日程一覧!H$5:H$1743)))</f>
        <v/>
      </c>
      <c r="H344" s="6" t="str">
        <f>IF($B344="","",IF(_xlfn.XLOOKUP($D344&amp;$F344,開講日程一覧!$P$5:$P$1743,開講日程一覧!I$5:I$1743)="","",_xlfn.XLOOKUP($D344&amp;$F344,開講日程一覧!$P$5:$P$1743,開講日程一覧!I$5:I$1743)))</f>
        <v/>
      </c>
      <c r="I344" s="3" t="str">
        <f>IF($B344="","",IF(_xlfn.XLOOKUP($D344&amp;$F344,開講日程一覧!$P$5:$P$1743,開講日程一覧!J$5:J$1743)="","",_xlfn.XLOOKUP($D344&amp;$F344,開講日程一覧!$P$5:$P$1743,開講日程一覧!J$5:J$1743)))</f>
        <v/>
      </c>
      <c r="J344" s="6" t="str">
        <f>IF($B344="","",IF(_xlfn.XLOOKUP($D344&amp;$F344,開講日程一覧!$P$5:$P$1743,開講日程一覧!K$5:K$1743)="","",_xlfn.XLOOKUP($D344&amp;$F344,開講日程一覧!$P$5:$P$1743,開講日程一覧!K$5:K$1743)))</f>
        <v/>
      </c>
      <c r="K344" s="7" t="str">
        <f>IF($B344="","",IF(_xlfn.XLOOKUP($D344&amp;$F344,開講日程一覧!$P$5:$P$1743,開講日程一覧!L$5:L$1743)="","",_xlfn.XLOOKUP($D344&amp;$F344,開講日程一覧!$P$5:$P$1743,開講日程一覧!L$5:L$1743)))</f>
        <v/>
      </c>
      <c r="L344" s="7" t="str">
        <f>IF($B344="","",IF(_xlfn.XLOOKUP($D344&amp;$F344,開講日程一覧!$P$5:$P$1743,開講日程一覧!M$5:M$1743)="","",_xlfn.XLOOKUP($D344&amp;$F344,開講日程一覧!$P$5:$P$1743,開講日程一覧!M$5:M$1743)))</f>
        <v/>
      </c>
    </row>
    <row r="345" spans="7:12" x14ac:dyDescent="0.85">
      <c r="G345" s="52" t="str">
        <f>IF($B345="","",IF(_xlfn.XLOOKUP($D345&amp;$F345,開講日程一覧!$P$5:$P$1743,開講日程一覧!H$5:H$1743)="","",_xlfn.XLOOKUP($D345&amp;$F345,開講日程一覧!$P$5:$P$1743,開講日程一覧!H$5:H$1743)))</f>
        <v/>
      </c>
      <c r="H345" s="6" t="str">
        <f>IF($B345="","",IF(_xlfn.XLOOKUP($D345&amp;$F345,開講日程一覧!$P$5:$P$1743,開講日程一覧!I$5:I$1743)="","",_xlfn.XLOOKUP($D345&amp;$F345,開講日程一覧!$P$5:$P$1743,開講日程一覧!I$5:I$1743)))</f>
        <v/>
      </c>
      <c r="I345" s="3" t="str">
        <f>IF($B345="","",IF(_xlfn.XLOOKUP($D345&amp;$F345,開講日程一覧!$P$5:$P$1743,開講日程一覧!J$5:J$1743)="","",_xlfn.XLOOKUP($D345&amp;$F345,開講日程一覧!$P$5:$P$1743,開講日程一覧!J$5:J$1743)))</f>
        <v/>
      </c>
      <c r="J345" s="6" t="str">
        <f>IF($B345="","",IF(_xlfn.XLOOKUP($D345&amp;$F345,開講日程一覧!$P$5:$P$1743,開講日程一覧!K$5:K$1743)="","",_xlfn.XLOOKUP($D345&amp;$F345,開講日程一覧!$P$5:$P$1743,開講日程一覧!K$5:K$1743)))</f>
        <v/>
      </c>
      <c r="K345" s="7" t="str">
        <f>IF($B345="","",IF(_xlfn.XLOOKUP($D345&amp;$F345,開講日程一覧!$P$5:$P$1743,開講日程一覧!L$5:L$1743)="","",_xlfn.XLOOKUP($D345&amp;$F345,開講日程一覧!$P$5:$P$1743,開講日程一覧!L$5:L$1743)))</f>
        <v/>
      </c>
      <c r="L345" s="7" t="str">
        <f>IF($B345="","",IF(_xlfn.XLOOKUP($D345&amp;$F345,開講日程一覧!$P$5:$P$1743,開講日程一覧!M$5:M$1743)="","",_xlfn.XLOOKUP($D345&amp;$F345,開講日程一覧!$P$5:$P$1743,開講日程一覧!M$5:M$1743)))</f>
        <v/>
      </c>
    </row>
    <row r="346" spans="7:12" x14ac:dyDescent="0.85">
      <c r="G346" s="52" t="str">
        <f>IF($B346="","",IF(_xlfn.XLOOKUP($D346&amp;$F346,開講日程一覧!$P$5:$P$1743,開講日程一覧!H$5:H$1743)="","",_xlfn.XLOOKUP($D346&amp;$F346,開講日程一覧!$P$5:$P$1743,開講日程一覧!H$5:H$1743)))</f>
        <v/>
      </c>
      <c r="H346" s="6" t="str">
        <f>IF($B346="","",IF(_xlfn.XLOOKUP($D346&amp;$F346,開講日程一覧!$P$5:$P$1743,開講日程一覧!I$5:I$1743)="","",_xlfn.XLOOKUP($D346&amp;$F346,開講日程一覧!$P$5:$P$1743,開講日程一覧!I$5:I$1743)))</f>
        <v/>
      </c>
      <c r="I346" s="3" t="str">
        <f>IF($B346="","",IF(_xlfn.XLOOKUP($D346&amp;$F346,開講日程一覧!$P$5:$P$1743,開講日程一覧!J$5:J$1743)="","",_xlfn.XLOOKUP($D346&amp;$F346,開講日程一覧!$P$5:$P$1743,開講日程一覧!J$5:J$1743)))</f>
        <v/>
      </c>
      <c r="J346" s="6" t="str">
        <f>IF($B346="","",IF(_xlfn.XLOOKUP($D346&amp;$F346,開講日程一覧!$P$5:$P$1743,開講日程一覧!K$5:K$1743)="","",_xlfn.XLOOKUP($D346&amp;$F346,開講日程一覧!$P$5:$P$1743,開講日程一覧!K$5:K$1743)))</f>
        <v/>
      </c>
      <c r="K346" s="7" t="str">
        <f>IF($B346="","",IF(_xlfn.XLOOKUP($D346&amp;$F346,開講日程一覧!$P$5:$P$1743,開講日程一覧!L$5:L$1743)="","",_xlfn.XLOOKUP($D346&amp;$F346,開講日程一覧!$P$5:$P$1743,開講日程一覧!L$5:L$1743)))</f>
        <v/>
      </c>
      <c r="L346" s="7" t="str">
        <f>IF($B346="","",IF(_xlfn.XLOOKUP($D346&amp;$F346,開講日程一覧!$P$5:$P$1743,開講日程一覧!M$5:M$1743)="","",_xlfn.XLOOKUP($D346&amp;$F346,開講日程一覧!$P$5:$P$1743,開講日程一覧!M$5:M$1743)))</f>
        <v/>
      </c>
    </row>
    <row r="347" spans="7:12" x14ac:dyDescent="0.85">
      <c r="G347" s="52" t="str">
        <f>IF($B347="","",IF(_xlfn.XLOOKUP($D347&amp;$F347,開講日程一覧!$P$5:$P$1743,開講日程一覧!H$5:H$1743)="","",_xlfn.XLOOKUP($D347&amp;$F347,開講日程一覧!$P$5:$P$1743,開講日程一覧!H$5:H$1743)))</f>
        <v/>
      </c>
      <c r="H347" s="6" t="str">
        <f>IF($B347="","",IF(_xlfn.XLOOKUP($D347&amp;$F347,開講日程一覧!$P$5:$P$1743,開講日程一覧!I$5:I$1743)="","",_xlfn.XLOOKUP($D347&amp;$F347,開講日程一覧!$P$5:$P$1743,開講日程一覧!I$5:I$1743)))</f>
        <v/>
      </c>
      <c r="I347" s="3" t="str">
        <f>IF($B347="","",IF(_xlfn.XLOOKUP($D347&amp;$F347,開講日程一覧!$P$5:$P$1743,開講日程一覧!J$5:J$1743)="","",_xlfn.XLOOKUP($D347&amp;$F347,開講日程一覧!$P$5:$P$1743,開講日程一覧!J$5:J$1743)))</f>
        <v/>
      </c>
      <c r="J347" s="6" t="str">
        <f>IF($B347="","",IF(_xlfn.XLOOKUP($D347&amp;$F347,開講日程一覧!$P$5:$P$1743,開講日程一覧!K$5:K$1743)="","",_xlfn.XLOOKUP($D347&amp;$F347,開講日程一覧!$P$5:$P$1743,開講日程一覧!K$5:K$1743)))</f>
        <v/>
      </c>
      <c r="K347" s="7" t="str">
        <f>IF($B347="","",IF(_xlfn.XLOOKUP($D347&amp;$F347,開講日程一覧!$P$5:$P$1743,開講日程一覧!L$5:L$1743)="","",_xlfn.XLOOKUP($D347&amp;$F347,開講日程一覧!$P$5:$P$1743,開講日程一覧!L$5:L$1743)))</f>
        <v/>
      </c>
      <c r="L347" s="7" t="str">
        <f>IF($B347="","",IF(_xlfn.XLOOKUP($D347&amp;$F347,開講日程一覧!$P$5:$P$1743,開講日程一覧!M$5:M$1743)="","",_xlfn.XLOOKUP($D347&amp;$F347,開講日程一覧!$P$5:$P$1743,開講日程一覧!M$5:M$1743)))</f>
        <v/>
      </c>
    </row>
    <row r="348" spans="7:12" x14ac:dyDescent="0.85">
      <c r="G348" s="52" t="str">
        <f>IF($B348="","",IF(_xlfn.XLOOKUP($D348&amp;$F348,開講日程一覧!$P$5:$P$1743,開講日程一覧!H$5:H$1743)="","",_xlfn.XLOOKUP($D348&amp;$F348,開講日程一覧!$P$5:$P$1743,開講日程一覧!H$5:H$1743)))</f>
        <v/>
      </c>
      <c r="H348" s="6" t="str">
        <f>IF($B348="","",IF(_xlfn.XLOOKUP($D348&amp;$F348,開講日程一覧!$P$5:$P$1743,開講日程一覧!I$5:I$1743)="","",_xlfn.XLOOKUP($D348&amp;$F348,開講日程一覧!$P$5:$P$1743,開講日程一覧!I$5:I$1743)))</f>
        <v/>
      </c>
      <c r="I348" s="3" t="str">
        <f>IF($B348="","",IF(_xlfn.XLOOKUP($D348&amp;$F348,開講日程一覧!$P$5:$P$1743,開講日程一覧!J$5:J$1743)="","",_xlfn.XLOOKUP($D348&amp;$F348,開講日程一覧!$P$5:$P$1743,開講日程一覧!J$5:J$1743)))</f>
        <v/>
      </c>
      <c r="J348" s="6" t="str">
        <f>IF($B348="","",IF(_xlfn.XLOOKUP($D348&amp;$F348,開講日程一覧!$P$5:$P$1743,開講日程一覧!K$5:K$1743)="","",_xlfn.XLOOKUP($D348&amp;$F348,開講日程一覧!$P$5:$P$1743,開講日程一覧!K$5:K$1743)))</f>
        <v/>
      </c>
      <c r="K348" s="7" t="str">
        <f>IF($B348="","",IF(_xlfn.XLOOKUP($D348&amp;$F348,開講日程一覧!$P$5:$P$1743,開講日程一覧!L$5:L$1743)="","",_xlfn.XLOOKUP($D348&amp;$F348,開講日程一覧!$P$5:$P$1743,開講日程一覧!L$5:L$1743)))</f>
        <v/>
      </c>
      <c r="L348" s="7" t="str">
        <f>IF($B348="","",IF(_xlfn.XLOOKUP($D348&amp;$F348,開講日程一覧!$P$5:$P$1743,開講日程一覧!M$5:M$1743)="","",_xlfn.XLOOKUP($D348&amp;$F348,開講日程一覧!$P$5:$P$1743,開講日程一覧!M$5:M$1743)))</f>
        <v/>
      </c>
    </row>
    <row r="349" spans="7:12" x14ac:dyDescent="0.85">
      <c r="G349" s="52" t="str">
        <f>IF($B349="","",IF(_xlfn.XLOOKUP($D349&amp;$F349,開講日程一覧!$P$5:$P$1743,開講日程一覧!H$5:H$1743)="","",_xlfn.XLOOKUP($D349&amp;$F349,開講日程一覧!$P$5:$P$1743,開講日程一覧!H$5:H$1743)))</f>
        <v/>
      </c>
      <c r="H349" s="6" t="str">
        <f>IF($B349="","",IF(_xlfn.XLOOKUP($D349&amp;$F349,開講日程一覧!$P$5:$P$1743,開講日程一覧!I$5:I$1743)="","",_xlfn.XLOOKUP($D349&amp;$F349,開講日程一覧!$P$5:$P$1743,開講日程一覧!I$5:I$1743)))</f>
        <v/>
      </c>
      <c r="I349" s="3" t="str">
        <f>IF($B349="","",IF(_xlfn.XLOOKUP($D349&amp;$F349,開講日程一覧!$P$5:$P$1743,開講日程一覧!J$5:J$1743)="","",_xlfn.XLOOKUP($D349&amp;$F349,開講日程一覧!$P$5:$P$1743,開講日程一覧!J$5:J$1743)))</f>
        <v/>
      </c>
      <c r="J349" s="6" t="str">
        <f>IF($B349="","",IF(_xlfn.XLOOKUP($D349&amp;$F349,開講日程一覧!$P$5:$P$1743,開講日程一覧!K$5:K$1743)="","",_xlfn.XLOOKUP($D349&amp;$F349,開講日程一覧!$P$5:$P$1743,開講日程一覧!K$5:K$1743)))</f>
        <v/>
      </c>
      <c r="K349" s="7" t="str">
        <f>IF($B349="","",IF(_xlfn.XLOOKUP($D349&amp;$F349,開講日程一覧!$P$5:$P$1743,開講日程一覧!L$5:L$1743)="","",_xlfn.XLOOKUP($D349&amp;$F349,開講日程一覧!$P$5:$P$1743,開講日程一覧!L$5:L$1743)))</f>
        <v/>
      </c>
      <c r="L349" s="7" t="str">
        <f>IF($B349="","",IF(_xlfn.XLOOKUP($D349&amp;$F349,開講日程一覧!$P$5:$P$1743,開講日程一覧!M$5:M$1743)="","",_xlfn.XLOOKUP($D349&amp;$F349,開講日程一覧!$P$5:$P$1743,開講日程一覧!M$5:M$1743)))</f>
        <v/>
      </c>
    </row>
    <row r="350" spans="7:12" x14ac:dyDescent="0.85">
      <c r="G350" s="52" t="str">
        <f>IF($B350="","",IF(_xlfn.XLOOKUP($D350&amp;$F350,開講日程一覧!$P$5:$P$1743,開講日程一覧!H$5:H$1743)="","",_xlfn.XLOOKUP($D350&amp;$F350,開講日程一覧!$P$5:$P$1743,開講日程一覧!H$5:H$1743)))</f>
        <v/>
      </c>
      <c r="H350" s="6" t="str">
        <f>IF($B350="","",IF(_xlfn.XLOOKUP($D350&amp;$F350,開講日程一覧!$P$5:$P$1743,開講日程一覧!I$5:I$1743)="","",_xlfn.XLOOKUP($D350&amp;$F350,開講日程一覧!$P$5:$P$1743,開講日程一覧!I$5:I$1743)))</f>
        <v/>
      </c>
      <c r="I350" s="3" t="str">
        <f>IF($B350="","",IF(_xlfn.XLOOKUP($D350&amp;$F350,開講日程一覧!$P$5:$P$1743,開講日程一覧!J$5:J$1743)="","",_xlfn.XLOOKUP($D350&amp;$F350,開講日程一覧!$P$5:$P$1743,開講日程一覧!J$5:J$1743)))</f>
        <v/>
      </c>
      <c r="J350" s="6" t="str">
        <f>IF($B350="","",IF(_xlfn.XLOOKUP($D350&amp;$F350,開講日程一覧!$P$5:$P$1743,開講日程一覧!K$5:K$1743)="","",_xlfn.XLOOKUP($D350&amp;$F350,開講日程一覧!$P$5:$P$1743,開講日程一覧!K$5:K$1743)))</f>
        <v/>
      </c>
      <c r="K350" s="7" t="str">
        <f>IF($B350="","",IF(_xlfn.XLOOKUP($D350&amp;$F350,開講日程一覧!$P$5:$P$1743,開講日程一覧!L$5:L$1743)="","",_xlfn.XLOOKUP($D350&amp;$F350,開講日程一覧!$P$5:$P$1743,開講日程一覧!L$5:L$1743)))</f>
        <v/>
      </c>
      <c r="L350" s="7" t="str">
        <f>IF($B350="","",IF(_xlfn.XLOOKUP($D350&amp;$F350,開講日程一覧!$P$5:$P$1743,開講日程一覧!M$5:M$1743)="","",_xlfn.XLOOKUP($D350&amp;$F350,開講日程一覧!$P$5:$P$1743,開講日程一覧!M$5:M$1743)))</f>
        <v/>
      </c>
    </row>
    <row r="351" spans="7:12" x14ac:dyDescent="0.85">
      <c r="G351" s="52" t="str">
        <f>IF($B351="","",IF(_xlfn.XLOOKUP($D351&amp;$F351,開講日程一覧!$P$5:$P$1743,開講日程一覧!H$5:H$1743)="","",_xlfn.XLOOKUP($D351&amp;$F351,開講日程一覧!$P$5:$P$1743,開講日程一覧!H$5:H$1743)))</f>
        <v/>
      </c>
      <c r="H351" s="6" t="str">
        <f>IF($B351="","",IF(_xlfn.XLOOKUP($D351&amp;$F351,開講日程一覧!$P$5:$P$1743,開講日程一覧!I$5:I$1743)="","",_xlfn.XLOOKUP($D351&amp;$F351,開講日程一覧!$P$5:$P$1743,開講日程一覧!I$5:I$1743)))</f>
        <v/>
      </c>
      <c r="I351" s="3" t="str">
        <f>IF($B351="","",IF(_xlfn.XLOOKUP($D351&amp;$F351,開講日程一覧!$P$5:$P$1743,開講日程一覧!J$5:J$1743)="","",_xlfn.XLOOKUP($D351&amp;$F351,開講日程一覧!$P$5:$P$1743,開講日程一覧!J$5:J$1743)))</f>
        <v/>
      </c>
      <c r="J351" s="6" t="str">
        <f>IF($B351="","",IF(_xlfn.XLOOKUP($D351&amp;$F351,開講日程一覧!$P$5:$P$1743,開講日程一覧!K$5:K$1743)="","",_xlfn.XLOOKUP($D351&amp;$F351,開講日程一覧!$P$5:$P$1743,開講日程一覧!K$5:K$1743)))</f>
        <v/>
      </c>
      <c r="K351" s="7" t="str">
        <f>IF($B351="","",IF(_xlfn.XLOOKUP($D351&amp;$F351,開講日程一覧!$P$5:$P$1743,開講日程一覧!L$5:L$1743)="","",_xlfn.XLOOKUP($D351&amp;$F351,開講日程一覧!$P$5:$P$1743,開講日程一覧!L$5:L$1743)))</f>
        <v/>
      </c>
      <c r="L351" s="7" t="str">
        <f>IF($B351="","",IF(_xlfn.XLOOKUP($D351&amp;$F351,開講日程一覧!$P$5:$P$1743,開講日程一覧!M$5:M$1743)="","",_xlfn.XLOOKUP($D351&amp;$F351,開講日程一覧!$P$5:$P$1743,開講日程一覧!M$5:M$1743)))</f>
        <v/>
      </c>
    </row>
    <row r="352" spans="7:12" x14ac:dyDescent="0.85">
      <c r="G352" s="52" t="str">
        <f>IF($B352="","",IF(_xlfn.XLOOKUP($D352&amp;$F352,開講日程一覧!$P$5:$P$1743,開講日程一覧!H$5:H$1743)="","",_xlfn.XLOOKUP($D352&amp;$F352,開講日程一覧!$P$5:$P$1743,開講日程一覧!H$5:H$1743)))</f>
        <v/>
      </c>
      <c r="H352" s="6" t="str">
        <f>IF($B352="","",IF(_xlfn.XLOOKUP($D352&amp;$F352,開講日程一覧!$P$5:$P$1743,開講日程一覧!I$5:I$1743)="","",_xlfn.XLOOKUP($D352&amp;$F352,開講日程一覧!$P$5:$P$1743,開講日程一覧!I$5:I$1743)))</f>
        <v/>
      </c>
      <c r="I352" s="3" t="str">
        <f>IF($B352="","",IF(_xlfn.XLOOKUP($D352&amp;$F352,開講日程一覧!$P$5:$P$1743,開講日程一覧!J$5:J$1743)="","",_xlfn.XLOOKUP($D352&amp;$F352,開講日程一覧!$P$5:$P$1743,開講日程一覧!J$5:J$1743)))</f>
        <v/>
      </c>
      <c r="J352" s="6" t="str">
        <f>IF($B352="","",IF(_xlfn.XLOOKUP($D352&amp;$F352,開講日程一覧!$P$5:$P$1743,開講日程一覧!K$5:K$1743)="","",_xlfn.XLOOKUP($D352&amp;$F352,開講日程一覧!$P$5:$P$1743,開講日程一覧!K$5:K$1743)))</f>
        <v/>
      </c>
      <c r="K352" s="7" t="str">
        <f>IF($B352="","",IF(_xlfn.XLOOKUP($D352&amp;$F352,開講日程一覧!$P$5:$P$1743,開講日程一覧!L$5:L$1743)="","",_xlfn.XLOOKUP($D352&amp;$F352,開講日程一覧!$P$5:$P$1743,開講日程一覧!L$5:L$1743)))</f>
        <v/>
      </c>
      <c r="L352" s="7" t="str">
        <f>IF($B352="","",IF(_xlfn.XLOOKUP($D352&amp;$F352,開講日程一覧!$P$5:$P$1743,開講日程一覧!M$5:M$1743)="","",_xlfn.XLOOKUP($D352&amp;$F352,開講日程一覧!$P$5:$P$1743,開講日程一覧!M$5:M$1743)))</f>
        <v/>
      </c>
    </row>
    <row r="353" spans="7:12" x14ac:dyDescent="0.85">
      <c r="G353" s="52" t="str">
        <f>IF($B353="","",IF(_xlfn.XLOOKUP($D353&amp;$F353,開講日程一覧!$P$5:$P$1743,開講日程一覧!H$5:H$1743)="","",_xlfn.XLOOKUP($D353&amp;$F353,開講日程一覧!$P$5:$P$1743,開講日程一覧!H$5:H$1743)))</f>
        <v/>
      </c>
      <c r="H353" s="6" t="str">
        <f>IF($B353="","",IF(_xlfn.XLOOKUP($D353&amp;$F353,開講日程一覧!$P$5:$P$1743,開講日程一覧!I$5:I$1743)="","",_xlfn.XLOOKUP($D353&amp;$F353,開講日程一覧!$P$5:$P$1743,開講日程一覧!I$5:I$1743)))</f>
        <v/>
      </c>
      <c r="I353" s="3" t="str">
        <f>IF($B353="","",IF(_xlfn.XLOOKUP($D353&amp;$F353,開講日程一覧!$P$5:$P$1743,開講日程一覧!J$5:J$1743)="","",_xlfn.XLOOKUP($D353&amp;$F353,開講日程一覧!$P$5:$P$1743,開講日程一覧!J$5:J$1743)))</f>
        <v/>
      </c>
      <c r="J353" s="6" t="str">
        <f>IF($B353="","",IF(_xlfn.XLOOKUP($D353&amp;$F353,開講日程一覧!$P$5:$P$1743,開講日程一覧!K$5:K$1743)="","",_xlfn.XLOOKUP($D353&amp;$F353,開講日程一覧!$P$5:$P$1743,開講日程一覧!K$5:K$1743)))</f>
        <v/>
      </c>
      <c r="K353" s="7" t="str">
        <f>IF($B353="","",IF(_xlfn.XLOOKUP($D353&amp;$F353,開講日程一覧!$P$5:$P$1743,開講日程一覧!L$5:L$1743)="","",_xlfn.XLOOKUP($D353&amp;$F353,開講日程一覧!$P$5:$P$1743,開講日程一覧!L$5:L$1743)))</f>
        <v/>
      </c>
      <c r="L353" s="7" t="str">
        <f>IF($B353="","",IF(_xlfn.XLOOKUP($D353&amp;$F353,開講日程一覧!$P$5:$P$1743,開講日程一覧!M$5:M$1743)="","",_xlfn.XLOOKUP($D353&amp;$F353,開講日程一覧!$P$5:$P$1743,開講日程一覧!M$5:M$1743)))</f>
        <v/>
      </c>
    </row>
    <row r="354" spans="7:12" x14ac:dyDescent="0.85">
      <c r="G354" s="52" t="str">
        <f>IF($B354="","",IF(_xlfn.XLOOKUP($D354&amp;$F354,開講日程一覧!$P$5:$P$1743,開講日程一覧!H$5:H$1743)="","",_xlfn.XLOOKUP($D354&amp;$F354,開講日程一覧!$P$5:$P$1743,開講日程一覧!H$5:H$1743)))</f>
        <v/>
      </c>
      <c r="H354" s="6" t="str">
        <f>IF($B354="","",IF(_xlfn.XLOOKUP($D354&amp;$F354,開講日程一覧!$P$5:$P$1743,開講日程一覧!I$5:I$1743)="","",_xlfn.XLOOKUP($D354&amp;$F354,開講日程一覧!$P$5:$P$1743,開講日程一覧!I$5:I$1743)))</f>
        <v/>
      </c>
      <c r="I354" s="3" t="str">
        <f>IF($B354="","",IF(_xlfn.XLOOKUP($D354&amp;$F354,開講日程一覧!$P$5:$P$1743,開講日程一覧!J$5:J$1743)="","",_xlfn.XLOOKUP($D354&amp;$F354,開講日程一覧!$P$5:$P$1743,開講日程一覧!J$5:J$1743)))</f>
        <v/>
      </c>
      <c r="J354" s="6" t="str">
        <f>IF($B354="","",IF(_xlfn.XLOOKUP($D354&amp;$F354,開講日程一覧!$P$5:$P$1743,開講日程一覧!K$5:K$1743)="","",_xlfn.XLOOKUP($D354&amp;$F354,開講日程一覧!$P$5:$P$1743,開講日程一覧!K$5:K$1743)))</f>
        <v/>
      </c>
      <c r="K354" s="7" t="str">
        <f>IF($B354="","",IF(_xlfn.XLOOKUP($D354&amp;$F354,開講日程一覧!$P$5:$P$1743,開講日程一覧!L$5:L$1743)="","",_xlfn.XLOOKUP($D354&amp;$F354,開講日程一覧!$P$5:$P$1743,開講日程一覧!L$5:L$1743)))</f>
        <v/>
      </c>
      <c r="L354" s="7" t="str">
        <f>IF($B354="","",IF(_xlfn.XLOOKUP($D354&amp;$F354,開講日程一覧!$P$5:$P$1743,開講日程一覧!M$5:M$1743)="","",_xlfn.XLOOKUP($D354&amp;$F354,開講日程一覧!$P$5:$P$1743,開講日程一覧!M$5:M$1743)))</f>
        <v/>
      </c>
    </row>
    <row r="355" spans="7:12" x14ac:dyDescent="0.85">
      <c r="G355" s="52" t="str">
        <f>IF($B355="","",IF(_xlfn.XLOOKUP($D355&amp;$F355,開講日程一覧!$P$5:$P$1743,開講日程一覧!H$5:H$1743)="","",_xlfn.XLOOKUP($D355&amp;$F355,開講日程一覧!$P$5:$P$1743,開講日程一覧!H$5:H$1743)))</f>
        <v/>
      </c>
      <c r="H355" s="6" t="str">
        <f>IF($B355="","",IF(_xlfn.XLOOKUP($D355&amp;$F355,開講日程一覧!$P$5:$P$1743,開講日程一覧!I$5:I$1743)="","",_xlfn.XLOOKUP($D355&amp;$F355,開講日程一覧!$P$5:$P$1743,開講日程一覧!I$5:I$1743)))</f>
        <v/>
      </c>
      <c r="I355" s="3" t="str">
        <f>IF($B355="","",IF(_xlfn.XLOOKUP($D355&amp;$F355,開講日程一覧!$P$5:$P$1743,開講日程一覧!J$5:J$1743)="","",_xlfn.XLOOKUP($D355&amp;$F355,開講日程一覧!$P$5:$P$1743,開講日程一覧!J$5:J$1743)))</f>
        <v/>
      </c>
      <c r="J355" s="6" t="str">
        <f>IF($B355="","",IF(_xlfn.XLOOKUP($D355&amp;$F355,開講日程一覧!$P$5:$P$1743,開講日程一覧!K$5:K$1743)="","",_xlfn.XLOOKUP($D355&amp;$F355,開講日程一覧!$P$5:$P$1743,開講日程一覧!K$5:K$1743)))</f>
        <v/>
      </c>
      <c r="K355" s="7" t="str">
        <f>IF($B355="","",IF(_xlfn.XLOOKUP($D355&amp;$F355,開講日程一覧!$P$5:$P$1743,開講日程一覧!L$5:L$1743)="","",_xlfn.XLOOKUP($D355&amp;$F355,開講日程一覧!$P$5:$P$1743,開講日程一覧!L$5:L$1743)))</f>
        <v/>
      </c>
      <c r="L355" s="7" t="str">
        <f>IF($B355="","",IF(_xlfn.XLOOKUP($D355&amp;$F355,開講日程一覧!$P$5:$P$1743,開講日程一覧!M$5:M$1743)="","",_xlfn.XLOOKUP($D355&amp;$F355,開講日程一覧!$P$5:$P$1743,開講日程一覧!M$5:M$1743)))</f>
        <v/>
      </c>
    </row>
    <row r="356" spans="7:12" x14ac:dyDescent="0.85">
      <c r="G356" s="52" t="str">
        <f>IF($B356="","",IF(_xlfn.XLOOKUP($D356&amp;$F356,開講日程一覧!$P$5:$P$1743,開講日程一覧!H$5:H$1743)="","",_xlfn.XLOOKUP($D356&amp;$F356,開講日程一覧!$P$5:$P$1743,開講日程一覧!H$5:H$1743)))</f>
        <v/>
      </c>
      <c r="H356" s="6" t="str">
        <f>IF($B356="","",IF(_xlfn.XLOOKUP($D356&amp;$F356,開講日程一覧!$P$5:$P$1743,開講日程一覧!I$5:I$1743)="","",_xlfn.XLOOKUP($D356&amp;$F356,開講日程一覧!$P$5:$P$1743,開講日程一覧!I$5:I$1743)))</f>
        <v/>
      </c>
      <c r="I356" s="3" t="str">
        <f>IF($B356="","",IF(_xlfn.XLOOKUP($D356&amp;$F356,開講日程一覧!$P$5:$P$1743,開講日程一覧!J$5:J$1743)="","",_xlfn.XLOOKUP($D356&amp;$F356,開講日程一覧!$P$5:$P$1743,開講日程一覧!J$5:J$1743)))</f>
        <v/>
      </c>
      <c r="J356" s="6" t="str">
        <f>IF($B356="","",IF(_xlfn.XLOOKUP($D356&amp;$F356,開講日程一覧!$P$5:$P$1743,開講日程一覧!K$5:K$1743)="","",_xlfn.XLOOKUP($D356&amp;$F356,開講日程一覧!$P$5:$P$1743,開講日程一覧!K$5:K$1743)))</f>
        <v/>
      </c>
      <c r="K356" s="7" t="str">
        <f>IF($B356="","",IF(_xlfn.XLOOKUP($D356&amp;$F356,開講日程一覧!$P$5:$P$1743,開講日程一覧!L$5:L$1743)="","",_xlfn.XLOOKUP($D356&amp;$F356,開講日程一覧!$P$5:$P$1743,開講日程一覧!L$5:L$1743)))</f>
        <v/>
      </c>
      <c r="L356" s="7" t="str">
        <f>IF($B356="","",IF(_xlfn.XLOOKUP($D356&amp;$F356,開講日程一覧!$P$5:$P$1743,開講日程一覧!M$5:M$1743)="","",_xlfn.XLOOKUP($D356&amp;$F356,開講日程一覧!$P$5:$P$1743,開講日程一覧!M$5:M$1743)))</f>
        <v/>
      </c>
    </row>
    <row r="357" spans="7:12" x14ac:dyDescent="0.85">
      <c r="G357" s="52" t="str">
        <f>IF($B357="","",IF(_xlfn.XLOOKUP($D357&amp;$F357,開講日程一覧!$P$5:$P$1743,開講日程一覧!H$5:H$1743)="","",_xlfn.XLOOKUP($D357&amp;$F357,開講日程一覧!$P$5:$P$1743,開講日程一覧!H$5:H$1743)))</f>
        <v/>
      </c>
      <c r="H357" s="6" t="str">
        <f>IF($B357="","",IF(_xlfn.XLOOKUP($D357&amp;$F357,開講日程一覧!$P$5:$P$1743,開講日程一覧!I$5:I$1743)="","",_xlfn.XLOOKUP($D357&amp;$F357,開講日程一覧!$P$5:$P$1743,開講日程一覧!I$5:I$1743)))</f>
        <v/>
      </c>
      <c r="I357" s="3" t="str">
        <f>IF($B357="","",IF(_xlfn.XLOOKUP($D357&amp;$F357,開講日程一覧!$P$5:$P$1743,開講日程一覧!J$5:J$1743)="","",_xlfn.XLOOKUP($D357&amp;$F357,開講日程一覧!$P$5:$P$1743,開講日程一覧!J$5:J$1743)))</f>
        <v/>
      </c>
      <c r="J357" s="6" t="str">
        <f>IF($B357="","",IF(_xlfn.XLOOKUP($D357&amp;$F357,開講日程一覧!$P$5:$P$1743,開講日程一覧!K$5:K$1743)="","",_xlfn.XLOOKUP($D357&amp;$F357,開講日程一覧!$P$5:$P$1743,開講日程一覧!K$5:K$1743)))</f>
        <v/>
      </c>
      <c r="K357" s="7" t="str">
        <f>IF($B357="","",IF(_xlfn.XLOOKUP($D357&amp;$F357,開講日程一覧!$P$5:$P$1743,開講日程一覧!L$5:L$1743)="","",_xlfn.XLOOKUP($D357&amp;$F357,開講日程一覧!$P$5:$P$1743,開講日程一覧!L$5:L$1743)))</f>
        <v/>
      </c>
      <c r="L357" s="7" t="str">
        <f>IF($B357="","",IF(_xlfn.XLOOKUP($D357&amp;$F357,開講日程一覧!$P$5:$P$1743,開講日程一覧!M$5:M$1743)="","",_xlfn.XLOOKUP($D357&amp;$F357,開講日程一覧!$P$5:$P$1743,開講日程一覧!M$5:M$1743)))</f>
        <v/>
      </c>
    </row>
    <row r="358" spans="7:12" x14ac:dyDescent="0.85">
      <c r="G358" s="52" t="str">
        <f>IF($B358="","",IF(_xlfn.XLOOKUP($D358&amp;$F358,開講日程一覧!$P$5:$P$1743,開講日程一覧!H$5:H$1743)="","",_xlfn.XLOOKUP($D358&amp;$F358,開講日程一覧!$P$5:$P$1743,開講日程一覧!H$5:H$1743)))</f>
        <v/>
      </c>
      <c r="H358" s="6" t="str">
        <f>IF($B358="","",IF(_xlfn.XLOOKUP($D358&amp;$F358,開講日程一覧!$P$5:$P$1743,開講日程一覧!I$5:I$1743)="","",_xlfn.XLOOKUP($D358&amp;$F358,開講日程一覧!$P$5:$P$1743,開講日程一覧!I$5:I$1743)))</f>
        <v/>
      </c>
      <c r="I358" s="3" t="str">
        <f>IF($B358="","",IF(_xlfn.XLOOKUP($D358&amp;$F358,開講日程一覧!$P$5:$P$1743,開講日程一覧!J$5:J$1743)="","",_xlfn.XLOOKUP($D358&amp;$F358,開講日程一覧!$P$5:$P$1743,開講日程一覧!J$5:J$1743)))</f>
        <v/>
      </c>
      <c r="J358" s="6" t="str">
        <f>IF($B358="","",IF(_xlfn.XLOOKUP($D358&amp;$F358,開講日程一覧!$P$5:$P$1743,開講日程一覧!K$5:K$1743)="","",_xlfn.XLOOKUP($D358&amp;$F358,開講日程一覧!$P$5:$P$1743,開講日程一覧!K$5:K$1743)))</f>
        <v/>
      </c>
      <c r="K358" s="7" t="str">
        <f>IF($B358="","",IF(_xlfn.XLOOKUP($D358&amp;$F358,開講日程一覧!$P$5:$P$1743,開講日程一覧!L$5:L$1743)="","",_xlfn.XLOOKUP($D358&amp;$F358,開講日程一覧!$P$5:$P$1743,開講日程一覧!L$5:L$1743)))</f>
        <v/>
      </c>
      <c r="L358" s="7" t="str">
        <f>IF($B358="","",IF(_xlfn.XLOOKUP($D358&amp;$F358,開講日程一覧!$P$5:$P$1743,開講日程一覧!M$5:M$1743)="","",_xlfn.XLOOKUP($D358&amp;$F358,開講日程一覧!$P$5:$P$1743,開講日程一覧!M$5:M$1743)))</f>
        <v/>
      </c>
    </row>
    <row r="359" spans="7:12" x14ac:dyDescent="0.85">
      <c r="G359" s="52" t="str">
        <f>IF($B359="","",IF(_xlfn.XLOOKUP($D359&amp;$F359,開講日程一覧!$P$5:$P$1743,開講日程一覧!H$5:H$1743)="","",_xlfn.XLOOKUP($D359&amp;$F359,開講日程一覧!$P$5:$P$1743,開講日程一覧!H$5:H$1743)))</f>
        <v/>
      </c>
      <c r="H359" s="6" t="str">
        <f>IF($B359="","",IF(_xlfn.XLOOKUP($D359&amp;$F359,開講日程一覧!$P$5:$P$1743,開講日程一覧!I$5:I$1743)="","",_xlfn.XLOOKUP($D359&amp;$F359,開講日程一覧!$P$5:$P$1743,開講日程一覧!I$5:I$1743)))</f>
        <v/>
      </c>
      <c r="I359" s="3" t="str">
        <f>IF($B359="","",IF(_xlfn.XLOOKUP($D359&amp;$F359,開講日程一覧!$P$5:$P$1743,開講日程一覧!J$5:J$1743)="","",_xlfn.XLOOKUP($D359&amp;$F359,開講日程一覧!$P$5:$P$1743,開講日程一覧!J$5:J$1743)))</f>
        <v/>
      </c>
      <c r="J359" s="6" t="str">
        <f>IF($B359="","",IF(_xlfn.XLOOKUP($D359&amp;$F359,開講日程一覧!$P$5:$P$1743,開講日程一覧!K$5:K$1743)="","",_xlfn.XLOOKUP($D359&amp;$F359,開講日程一覧!$P$5:$P$1743,開講日程一覧!K$5:K$1743)))</f>
        <v/>
      </c>
      <c r="K359" s="7" t="str">
        <f>IF($B359="","",IF(_xlfn.XLOOKUP($D359&amp;$F359,開講日程一覧!$P$5:$P$1743,開講日程一覧!L$5:L$1743)="","",_xlfn.XLOOKUP($D359&amp;$F359,開講日程一覧!$P$5:$P$1743,開講日程一覧!L$5:L$1743)))</f>
        <v/>
      </c>
      <c r="L359" s="7" t="str">
        <f>IF($B359="","",IF(_xlfn.XLOOKUP($D359&amp;$F359,開講日程一覧!$P$5:$P$1743,開講日程一覧!M$5:M$1743)="","",_xlfn.XLOOKUP($D359&amp;$F359,開講日程一覧!$P$5:$P$1743,開講日程一覧!M$5:M$1743)))</f>
        <v/>
      </c>
    </row>
    <row r="360" spans="7:12" x14ac:dyDescent="0.85">
      <c r="G360" s="52" t="str">
        <f>IF($B360="","",IF(_xlfn.XLOOKUP($D360&amp;$F360,開講日程一覧!$P$5:$P$1743,開講日程一覧!H$5:H$1743)="","",_xlfn.XLOOKUP($D360&amp;$F360,開講日程一覧!$P$5:$P$1743,開講日程一覧!H$5:H$1743)))</f>
        <v/>
      </c>
      <c r="H360" s="6" t="str">
        <f>IF($B360="","",IF(_xlfn.XLOOKUP($D360&amp;$F360,開講日程一覧!$P$5:$P$1743,開講日程一覧!I$5:I$1743)="","",_xlfn.XLOOKUP($D360&amp;$F360,開講日程一覧!$P$5:$P$1743,開講日程一覧!I$5:I$1743)))</f>
        <v/>
      </c>
      <c r="I360" s="3" t="str">
        <f>IF($B360="","",IF(_xlfn.XLOOKUP($D360&amp;$F360,開講日程一覧!$P$5:$P$1743,開講日程一覧!J$5:J$1743)="","",_xlfn.XLOOKUP($D360&amp;$F360,開講日程一覧!$P$5:$P$1743,開講日程一覧!J$5:J$1743)))</f>
        <v/>
      </c>
      <c r="J360" s="6" t="str">
        <f>IF($B360="","",IF(_xlfn.XLOOKUP($D360&amp;$F360,開講日程一覧!$P$5:$P$1743,開講日程一覧!K$5:K$1743)="","",_xlfn.XLOOKUP($D360&amp;$F360,開講日程一覧!$P$5:$P$1743,開講日程一覧!K$5:K$1743)))</f>
        <v/>
      </c>
      <c r="K360" s="7" t="str">
        <f>IF($B360="","",IF(_xlfn.XLOOKUP($D360&amp;$F360,開講日程一覧!$P$5:$P$1743,開講日程一覧!L$5:L$1743)="","",_xlfn.XLOOKUP($D360&amp;$F360,開講日程一覧!$P$5:$P$1743,開講日程一覧!L$5:L$1743)))</f>
        <v/>
      </c>
      <c r="L360" s="7" t="str">
        <f>IF($B360="","",IF(_xlfn.XLOOKUP($D360&amp;$F360,開講日程一覧!$P$5:$P$1743,開講日程一覧!M$5:M$1743)="","",_xlfn.XLOOKUP($D360&amp;$F360,開講日程一覧!$P$5:$P$1743,開講日程一覧!M$5:M$1743)))</f>
        <v/>
      </c>
    </row>
    <row r="361" spans="7:12" x14ac:dyDescent="0.85">
      <c r="G361" s="52" t="str">
        <f>IF($B361="","",IF(_xlfn.XLOOKUP($D361&amp;$F361,開講日程一覧!$P$5:$P$1743,開講日程一覧!H$5:H$1743)="","",_xlfn.XLOOKUP($D361&amp;$F361,開講日程一覧!$P$5:$P$1743,開講日程一覧!H$5:H$1743)))</f>
        <v/>
      </c>
      <c r="H361" s="6" t="str">
        <f>IF($B361="","",IF(_xlfn.XLOOKUP($D361&amp;$F361,開講日程一覧!$P$5:$P$1743,開講日程一覧!I$5:I$1743)="","",_xlfn.XLOOKUP($D361&amp;$F361,開講日程一覧!$P$5:$P$1743,開講日程一覧!I$5:I$1743)))</f>
        <v/>
      </c>
      <c r="I361" s="3" t="str">
        <f>IF($B361="","",IF(_xlfn.XLOOKUP($D361&amp;$F361,開講日程一覧!$P$5:$P$1743,開講日程一覧!J$5:J$1743)="","",_xlfn.XLOOKUP($D361&amp;$F361,開講日程一覧!$P$5:$P$1743,開講日程一覧!J$5:J$1743)))</f>
        <v/>
      </c>
      <c r="J361" s="6" t="str">
        <f>IF($B361="","",IF(_xlfn.XLOOKUP($D361&amp;$F361,開講日程一覧!$P$5:$P$1743,開講日程一覧!K$5:K$1743)="","",_xlfn.XLOOKUP($D361&amp;$F361,開講日程一覧!$P$5:$P$1743,開講日程一覧!K$5:K$1743)))</f>
        <v/>
      </c>
      <c r="K361" s="7" t="str">
        <f>IF($B361="","",IF(_xlfn.XLOOKUP($D361&amp;$F361,開講日程一覧!$P$5:$P$1743,開講日程一覧!L$5:L$1743)="","",_xlfn.XLOOKUP($D361&amp;$F361,開講日程一覧!$P$5:$P$1743,開講日程一覧!L$5:L$1743)))</f>
        <v/>
      </c>
      <c r="L361" s="7" t="str">
        <f>IF($B361="","",IF(_xlfn.XLOOKUP($D361&amp;$F361,開講日程一覧!$P$5:$P$1743,開講日程一覧!M$5:M$1743)="","",_xlfn.XLOOKUP($D361&amp;$F361,開講日程一覧!$P$5:$P$1743,開講日程一覧!M$5:M$1743)))</f>
        <v/>
      </c>
    </row>
    <row r="362" spans="7:12" x14ac:dyDescent="0.85">
      <c r="G362" s="52" t="str">
        <f>IF($B362="","",IF(_xlfn.XLOOKUP($D362&amp;$F362,開講日程一覧!$P$5:$P$1743,開講日程一覧!H$5:H$1743)="","",_xlfn.XLOOKUP($D362&amp;$F362,開講日程一覧!$P$5:$P$1743,開講日程一覧!H$5:H$1743)))</f>
        <v/>
      </c>
      <c r="H362" s="6" t="str">
        <f>IF($B362="","",IF(_xlfn.XLOOKUP($D362&amp;$F362,開講日程一覧!$P$5:$P$1743,開講日程一覧!I$5:I$1743)="","",_xlfn.XLOOKUP($D362&amp;$F362,開講日程一覧!$P$5:$P$1743,開講日程一覧!I$5:I$1743)))</f>
        <v/>
      </c>
      <c r="I362" s="3" t="str">
        <f>IF($B362="","",IF(_xlfn.XLOOKUP($D362&amp;$F362,開講日程一覧!$P$5:$P$1743,開講日程一覧!J$5:J$1743)="","",_xlfn.XLOOKUP($D362&amp;$F362,開講日程一覧!$P$5:$P$1743,開講日程一覧!J$5:J$1743)))</f>
        <v/>
      </c>
      <c r="J362" s="6" t="str">
        <f>IF($B362="","",IF(_xlfn.XLOOKUP($D362&amp;$F362,開講日程一覧!$P$5:$P$1743,開講日程一覧!K$5:K$1743)="","",_xlfn.XLOOKUP($D362&amp;$F362,開講日程一覧!$P$5:$P$1743,開講日程一覧!K$5:K$1743)))</f>
        <v/>
      </c>
      <c r="K362" s="7" t="str">
        <f>IF($B362="","",IF(_xlfn.XLOOKUP($D362&amp;$F362,開講日程一覧!$P$5:$P$1743,開講日程一覧!L$5:L$1743)="","",_xlfn.XLOOKUP($D362&amp;$F362,開講日程一覧!$P$5:$P$1743,開講日程一覧!L$5:L$1743)))</f>
        <v/>
      </c>
      <c r="L362" s="7" t="str">
        <f>IF($B362="","",IF(_xlfn.XLOOKUP($D362&amp;$F362,開講日程一覧!$P$5:$P$1743,開講日程一覧!M$5:M$1743)="","",_xlfn.XLOOKUP($D362&amp;$F362,開講日程一覧!$P$5:$P$1743,開講日程一覧!M$5:M$1743)))</f>
        <v/>
      </c>
    </row>
    <row r="363" spans="7:12" x14ac:dyDescent="0.85">
      <c r="G363" s="52" t="str">
        <f>IF($B363="","",IF(_xlfn.XLOOKUP($D363&amp;$F363,開講日程一覧!$P$5:$P$1743,開講日程一覧!H$5:H$1743)="","",_xlfn.XLOOKUP($D363&amp;$F363,開講日程一覧!$P$5:$P$1743,開講日程一覧!H$5:H$1743)))</f>
        <v/>
      </c>
      <c r="H363" s="6" t="str">
        <f>IF($B363="","",IF(_xlfn.XLOOKUP($D363&amp;$F363,開講日程一覧!$P$5:$P$1743,開講日程一覧!I$5:I$1743)="","",_xlfn.XLOOKUP($D363&amp;$F363,開講日程一覧!$P$5:$P$1743,開講日程一覧!I$5:I$1743)))</f>
        <v/>
      </c>
      <c r="I363" s="3" t="str">
        <f>IF($B363="","",IF(_xlfn.XLOOKUP($D363&amp;$F363,開講日程一覧!$P$5:$P$1743,開講日程一覧!J$5:J$1743)="","",_xlfn.XLOOKUP($D363&amp;$F363,開講日程一覧!$P$5:$P$1743,開講日程一覧!J$5:J$1743)))</f>
        <v/>
      </c>
      <c r="J363" s="6" t="str">
        <f>IF($B363="","",IF(_xlfn.XLOOKUP($D363&amp;$F363,開講日程一覧!$P$5:$P$1743,開講日程一覧!K$5:K$1743)="","",_xlfn.XLOOKUP($D363&amp;$F363,開講日程一覧!$P$5:$P$1743,開講日程一覧!K$5:K$1743)))</f>
        <v/>
      </c>
      <c r="K363" s="7" t="str">
        <f>IF($B363="","",IF(_xlfn.XLOOKUP($D363&amp;$F363,開講日程一覧!$P$5:$P$1743,開講日程一覧!L$5:L$1743)="","",_xlfn.XLOOKUP($D363&amp;$F363,開講日程一覧!$P$5:$P$1743,開講日程一覧!L$5:L$1743)))</f>
        <v/>
      </c>
      <c r="L363" s="7" t="str">
        <f>IF($B363="","",IF(_xlfn.XLOOKUP($D363&amp;$F363,開講日程一覧!$P$5:$P$1743,開講日程一覧!M$5:M$1743)="","",_xlfn.XLOOKUP($D363&amp;$F363,開講日程一覧!$P$5:$P$1743,開講日程一覧!M$5:M$1743)))</f>
        <v/>
      </c>
    </row>
    <row r="364" spans="7:12" x14ac:dyDescent="0.85">
      <c r="G364" s="52" t="str">
        <f>IF($B364="","",IF(_xlfn.XLOOKUP($D364&amp;$F364,開講日程一覧!$P$5:$P$1743,開講日程一覧!H$5:H$1743)="","",_xlfn.XLOOKUP($D364&amp;$F364,開講日程一覧!$P$5:$P$1743,開講日程一覧!H$5:H$1743)))</f>
        <v/>
      </c>
      <c r="H364" s="6" t="str">
        <f>IF($B364="","",IF(_xlfn.XLOOKUP($D364&amp;$F364,開講日程一覧!$P$5:$P$1743,開講日程一覧!I$5:I$1743)="","",_xlfn.XLOOKUP($D364&amp;$F364,開講日程一覧!$P$5:$P$1743,開講日程一覧!I$5:I$1743)))</f>
        <v/>
      </c>
      <c r="I364" s="3" t="str">
        <f>IF($B364="","",IF(_xlfn.XLOOKUP($D364&amp;$F364,開講日程一覧!$P$5:$P$1743,開講日程一覧!J$5:J$1743)="","",_xlfn.XLOOKUP($D364&amp;$F364,開講日程一覧!$P$5:$P$1743,開講日程一覧!J$5:J$1743)))</f>
        <v/>
      </c>
      <c r="J364" s="6" t="str">
        <f>IF($B364="","",IF(_xlfn.XLOOKUP($D364&amp;$F364,開講日程一覧!$P$5:$P$1743,開講日程一覧!K$5:K$1743)="","",_xlfn.XLOOKUP($D364&amp;$F364,開講日程一覧!$P$5:$P$1743,開講日程一覧!K$5:K$1743)))</f>
        <v/>
      </c>
      <c r="K364" s="7" t="str">
        <f>IF($B364="","",IF(_xlfn.XLOOKUP($D364&amp;$F364,開講日程一覧!$P$5:$P$1743,開講日程一覧!L$5:L$1743)="","",_xlfn.XLOOKUP($D364&amp;$F364,開講日程一覧!$P$5:$P$1743,開講日程一覧!L$5:L$1743)))</f>
        <v/>
      </c>
      <c r="L364" s="7" t="str">
        <f>IF($B364="","",IF(_xlfn.XLOOKUP($D364&amp;$F364,開講日程一覧!$P$5:$P$1743,開講日程一覧!M$5:M$1743)="","",_xlfn.XLOOKUP($D364&amp;$F364,開講日程一覧!$P$5:$P$1743,開講日程一覧!M$5:M$1743)))</f>
        <v/>
      </c>
    </row>
    <row r="365" spans="7:12" x14ac:dyDescent="0.85">
      <c r="G365" s="52" t="str">
        <f>IF($B365="","",IF(_xlfn.XLOOKUP($D365&amp;$F365,開講日程一覧!$P$5:$P$1743,開講日程一覧!H$5:H$1743)="","",_xlfn.XLOOKUP($D365&amp;$F365,開講日程一覧!$P$5:$P$1743,開講日程一覧!H$5:H$1743)))</f>
        <v/>
      </c>
      <c r="H365" s="6" t="str">
        <f>IF($B365="","",IF(_xlfn.XLOOKUP($D365&amp;$F365,開講日程一覧!$P$5:$P$1743,開講日程一覧!I$5:I$1743)="","",_xlfn.XLOOKUP($D365&amp;$F365,開講日程一覧!$P$5:$P$1743,開講日程一覧!I$5:I$1743)))</f>
        <v/>
      </c>
      <c r="I365" s="3" t="str">
        <f>IF($B365="","",IF(_xlfn.XLOOKUP($D365&amp;$F365,開講日程一覧!$P$5:$P$1743,開講日程一覧!J$5:J$1743)="","",_xlfn.XLOOKUP($D365&amp;$F365,開講日程一覧!$P$5:$P$1743,開講日程一覧!J$5:J$1743)))</f>
        <v/>
      </c>
      <c r="J365" s="6" t="str">
        <f>IF($B365="","",IF(_xlfn.XLOOKUP($D365&amp;$F365,開講日程一覧!$P$5:$P$1743,開講日程一覧!K$5:K$1743)="","",_xlfn.XLOOKUP($D365&amp;$F365,開講日程一覧!$P$5:$P$1743,開講日程一覧!K$5:K$1743)))</f>
        <v/>
      </c>
      <c r="K365" s="7" t="str">
        <f>IF($B365="","",IF(_xlfn.XLOOKUP($D365&amp;$F365,開講日程一覧!$P$5:$P$1743,開講日程一覧!L$5:L$1743)="","",_xlfn.XLOOKUP($D365&amp;$F365,開講日程一覧!$P$5:$P$1743,開講日程一覧!L$5:L$1743)))</f>
        <v/>
      </c>
      <c r="L365" s="7" t="str">
        <f>IF($B365="","",IF(_xlfn.XLOOKUP($D365&amp;$F365,開講日程一覧!$P$5:$P$1743,開講日程一覧!M$5:M$1743)="","",_xlfn.XLOOKUP($D365&amp;$F365,開講日程一覧!$P$5:$P$1743,開講日程一覧!M$5:M$1743)))</f>
        <v/>
      </c>
    </row>
    <row r="366" spans="7:12" x14ac:dyDescent="0.85">
      <c r="G366" s="52" t="str">
        <f>IF($B366="","",IF(_xlfn.XLOOKUP($D366&amp;$F366,開講日程一覧!$P$5:$P$1743,開講日程一覧!H$5:H$1743)="","",_xlfn.XLOOKUP($D366&amp;$F366,開講日程一覧!$P$5:$P$1743,開講日程一覧!H$5:H$1743)))</f>
        <v/>
      </c>
      <c r="H366" s="6" t="str">
        <f>IF($B366="","",IF(_xlfn.XLOOKUP($D366&amp;$F366,開講日程一覧!$P$5:$P$1743,開講日程一覧!I$5:I$1743)="","",_xlfn.XLOOKUP($D366&amp;$F366,開講日程一覧!$P$5:$P$1743,開講日程一覧!I$5:I$1743)))</f>
        <v/>
      </c>
      <c r="I366" s="3" t="str">
        <f>IF($B366="","",IF(_xlfn.XLOOKUP($D366&amp;$F366,開講日程一覧!$P$5:$P$1743,開講日程一覧!J$5:J$1743)="","",_xlfn.XLOOKUP($D366&amp;$F366,開講日程一覧!$P$5:$P$1743,開講日程一覧!J$5:J$1743)))</f>
        <v/>
      </c>
      <c r="J366" s="6" t="str">
        <f>IF($B366="","",IF(_xlfn.XLOOKUP($D366&amp;$F366,開講日程一覧!$P$5:$P$1743,開講日程一覧!K$5:K$1743)="","",_xlfn.XLOOKUP($D366&amp;$F366,開講日程一覧!$P$5:$P$1743,開講日程一覧!K$5:K$1743)))</f>
        <v/>
      </c>
      <c r="K366" s="7" t="str">
        <f>IF($B366="","",IF(_xlfn.XLOOKUP($D366&amp;$F366,開講日程一覧!$P$5:$P$1743,開講日程一覧!L$5:L$1743)="","",_xlfn.XLOOKUP($D366&amp;$F366,開講日程一覧!$P$5:$P$1743,開講日程一覧!L$5:L$1743)))</f>
        <v/>
      </c>
      <c r="L366" s="7" t="str">
        <f>IF($B366="","",IF(_xlfn.XLOOKUP($D366&amp;$F366,開講日程一覧!$P$5:$P$1743,開講日程一覧!M$5:M$1743)="","",_xlfn.XLOOKUP($D366&amp;$F366,開講日程一覧!$P$5:$P$1743,開講日程一覧!M$5:M$1743)))</f>
        <v/>
      </c>
    </row>
    <row r="367" spans="7:12" x14ac:dyDescent="0.85">
      <c r="G367" s="52" t="str">
        <f>IF($B367="","",IF(_xlfn.XLOOKUP($D367&amp;$F367,開講日程一覧!$P$5:$P$1743,開講日程一覧!H$5:H$1743)="","",_xlfn.XLOOKUP($D367&amp;$F367,開講日程一覧!$P$5:$P$1743,開講日程一覧!H$5:H$1743)))</f>
        <v/>
      </c>
      <c r="H367" s="6" t="str">
        <f>IF($B367="","",IF(_xlfn.XLOOKUP($D367&amp;$F367,開講日程一覧!$P$5:$P$1743,開講日程一覧!I$5:I$1743)="","",_xlfn.XLOOKUP($D367&amp;$F367,開講日程一覧!$P$5:$P$1743,開講日程一覧!I$5:I$1743)))</f>
        <v/>
      </c>
      <c r="I367" s="3" t="str">
        <f>IF($B367="","",IF(_xlfn.XLOOKUP($D367&amp;$F367,開講日程一覧!$P$5:$P$1743,開講日程一覧!J$5:J$1743)="","",_xlfn.XLOOKUP($D367&amp;$F367,開講日程一覧!$P$5:$P$1743,開講日程一覧!J$5:J$1743)))</f>
        <v/>
      </c>
      <c r="J367" s="6" t="str">
        <f>IF($B367="","",IF(_xlfn.XLOOKUP($D367&amp;$F367,開講日程一覧!$P$5:$P$1743,開講日程一覧!K$5:K$1743)="","",_xlfn.XLOOKUP($D367&amp;$F367,開講日程一覧!$P$5:$P$1743,開講日程一覧!K$5:K$1743)))</f>
        <v/>
      </c>
      <c r="K367" s="7" t="str">
        <f>IF($B367="","",IF(_xlfn.XLOOKUP($D367&amp;$F367,開講日程一覧!$P$5:$P$1743,開講日程一覧!L$5:L$1743)="","",_xlfn.XLOOKUP($D367&amp;$F367,開講日程一覧!$P$5:$P$1743,開講日程一覧!L$5:L$1743)))</f>
        <v/>
      </c>
      <c r="L367" s="7" t="str">
        <f>IF($B367="","",IF(_xlfn.XLOOKUP($D367&amp;$F367,開講日程一覧!$P$5:$P$1743,開講日程一覧!M$5:M$1743)="","",_xlfn.XLOOKUP($D367&amp;$F367,開講日程一覧!$P$5:$P$1743,開講日程一覧!M$5:M$1743)))</f>
        <v/>
      </c>
    </row>
    <row r="368" spans="7:12" x14ac:dyDescent="0.85">
      <c r="G368" s="52" t="str">
        <f>IF($B368="","",IF(_xlfn.XLOOKUP($D368&amp;$F368,開講日程一覧!$P$5:$P$1743,開講日程一覧!H$5:H$1743)="","",_xlfn.XLOOKUP($D368&amp;$F368,開講日程一覧!$P$5:$P$1743,開講日程一覧!H$5:H$1743)))</f>
        <v/>
      </c>
      <c r="H368" s="6" t="str">
        <f>IF($B368="","",IF(_xlfn.XLOOKUP($D368&amp;$F368,開講日程一覧!$P$5:$P$1743,開講日程一覧!I$5:I$1743)="","",_xlfn.XLOOKUP($D368&amp;$F368,開講日程一覧!$P$5:$P$1743,開講日程一覧!I$5:I$1743)))</f>
        <v/>
      </c>
      <c r="I368" s="3" t="str">
        <f>IF($B368="","",IF(_xlfn.XLOOKUP($D368&amp;$F368,開講日程一覧!$P$5:$P$1743,開講日程一覧!J$5:J$1743)="","",_xlfn.XLOOKUP($D368&amp;$F368,開講日程一覧!$P$5:$P$1743,開講日程一覧!J$5:J$1743)))</f>
        <v/>
      </c>
      <c r="J368" s="6" t="str">
        <f>IF($B368="","",IF(_xlfn.XLOOKUP($D368&amp;$F368,開講日程一覧!$P$5:$P$1743,開講日程一覧!K$5:K$1743)="","",_xlfn.XLOOKUP($D368&amp;$F368,開講日程一覧!$P$5:$P$1743,開講日程一覧!K$5:K$1743)))</f>
        <v/>
      </c>
      <c r="K368" s="7" t="str">
        <f>IF($B368="","",IF(_xlfn.XLOOKUP($D368&amp;$F368,開講日程一覧!$P$5:$P$1743,開講日程一覧!L$5:L$1743)="","",_xlfn.XLOOKUP($D368&amp;$F368,開講日程一覧!$P$5:$P$1743,開講日程一覧!L$5:L$1743)))</f>
        <v/>
      </c>
      <c r="L368" s="7" t="str">
        <f>IF($B368="","",IF(_xlfn.XLOOKUP($D368&amp;$F368,開講日程一覧!$P$5:$P$1743,開講日程一覧!M$5:M$1743)="","",_xlfn.XLOOKUP($D368&amp;$F368,開講日程一覧!$P$5:$P$1743,開講日程一覧!M$5:M$1743)))</f>
        <v/>
      </c>
    </row>
    <row r="369" spans="7:12" x14ac:dyDescent="0.85">
      <c r="G369" s="52" t="str">
        <f>IF($B369="","",IF(_xlfn.XLOOKUP($D369&amp;$F369,開講日程一覧!$P$5:$P$1743,開講日程一覧!H$5:H$1743)="","",_xlfn.XLOOKUP($D369&amp;$F369,開講日程一覧!$P$5:$P$1743,開講日程一覧!H$5:H$1743)))</f>
        <v/>
      </c>
      <c r="H369" s="6" t="str">
        <f>IF($B369="","",IF(_xlfn.XLOOKUP($D369&amp;$F369,開講日程一覧!$P$5:$P$1743,開講日程一覧!I$5:I$1743)="","",_xlfn.XLOOKUP($D369&amp;$F369,開講日程一覧!$P$5:$P$1743,開講日程一覧!I$5:I$1743)))</f>
        <v/>
      </c>
      <c r="I369" s="3" t="str">
        <f>IF($B369="","",IF(_xlfn.XLOOKUP($D369&amp;$F369,開講日程一覧!$P$5:$P$1743,開講日程一覧!J$5:J$1743)="","",_xlfn.XLOOKUP($D369&amp;$F369,開講日程一覧!$P$5:$P$1743,開講日程一覧!J$5:J$1743)))</f>
        <v/>
      </c>
      <c r="J369" s="6" t="str">
        <f>IF($B369="","",IF(_xlfn.XLOOKUP($D369&amp;$F369,開講日程一覧!$P$5:$P$1743,開講日程一覧!K$5:K$1743)="","",_xlfn.XLOOKUP($D369&amp;$F369,開講日程一覧!$P$5:$P$1743,開講日程一覧!K$5:K$1743)))</f>
        <v/>
      </c>
      <c r="K369" s="7" t="str">
        <f>IF($B369="","",IF(_xlfn.XLOOKUP($D369&amp;$F369,開講日程一覧!$P$5:$P$1743,開講日程一覧!L$5:L$1743)="","",_xlfn.XLOOKUP($D369&amp;$F369,開講日程一覧!$P$5:$P$1743,開講日程一覧!L$5:L$1743)))</f>
        <v/>
      </c>
      <c r="L369" s="7" t="str">
        <f>IF($B369="","",IF(_xlfn.XLOOKUP($D369&amp;$F369,開講日程一覧!$P$5:$P$1743,開講日程一覧!M$5:M$1743)="","",_xlfn.XLOOKUP($D369&amp;$F369,開講日程一覧!$P$5:$P$1743,開講日程一覧!M$5:M$1743)))</f>
        <v/>
      </c>
    </row>
    <row r="370" spans="7:12" x14ac:dyDescent="0.85">
      <c r="G370" s="52" t="str">
        <f>IF($B370="","",IF(_xlfn.XLOOKUP($D370&amp;$F370,開講日程一覧!$P$5:$P$1743,開講日程一覧!H$5:H$1743)="","",_xlfn.XLOOKUP($D370&amp;$F370,開講日程一覧!$P$5:$P$1743,開講日程一覧!H$5:H$1743)))</f>
        <v/>
      </c>
      <c r="H370" s="6" t="str">
        <f>IF($B370="","",IF(_xlfn.XLOOKUP($D370&amp;$F370,開講日程一覧!$P$5:$P$1743,開講日程一覧!I$5:I$1743)="","",_xlfn.XLOOKUP($D370&amp;$F370,開講日程一覧!$P$5:$P$1743,開講日程一覧!I$5:I$1743)))</f>
        <v/>
      </c>
      <c r="I370" s="3" t="str">
        <f>IF($B370="","",IF(_xlfn.XLOOKUP($D370&amp;$F370,開講日程一覧!$P$5:$P$1743,開講日程一覧!J$5:J$1743)="","",_xlfn.XLOOKUP($D370&amp;$F370,開講日程一覧!$P$5:$P$1743,開講日程一覧!J$5:J$1743)))</f>
        <v/>
      </c>
      <c r="J370" s="6" t="str">
        <f>IF($B370="","",IF(_xlfn.XLOOKUP($D370&amp;$F370,開講日程一覧!$P$5:$P$1743,開講日程一覧!K$5:K$1743)="","",_xlfn.XLOOKUP($D370&amp;$F370,開講日程一覧!$P$5:$P$1743,開講日程一覧!K$5:K$1743)))</f>
        <v/>
      </c>
      <c r="K370" s="7" t="str">
        <f>IF($B370="","",IF(_xlfn.XLOOKUP($D370&amp;$F370,開講日程一覧!$P$5:$P$1743,開講日程一覧!L$5:L$1743)="","",_xlfn.XLOOKUP($D370&amp;$F370,開講日程一覧!$P$5:$P$1743,開講日程一覧!L$5:L$1743)))</f>
        <v/>
      </c>
      <c r="L370" s="7" t="str">
        <f>IF($B370="","",IF(_xlfn.XLOOKUP($D370&amp;$F370,開講日程一覧!$P$5:$P$1743,開講日程一覧!M$5:M$1743)="","",_xlfn.XLOOKUP($D370&amp;$F370,開講日程一覧!$P$5:$P$1743,開講日程一覧!M$5:M$1743)))</f>
        <v/>
      </c>
    </row>
    <row r="371" spans="7:12" x14ac:dyDescent="0.85">
      <c r="G371" s="52" t="str">
        <f>IF($B371="","",IF(_xlfn.XLOOKUP($D371&amp;$F371,開講日程一覧!$P$5:$P$1743,開講日程一覧!H$5:H$1743)="","",_xlfn.XLOOKUP($D371&amp;$F371,開講日程一覧!$P$5:$P$1743,開講日程一覧!H$5:H$1743)))</f>
        <v/>
      </c>
      <c r="H371" s="6" t="str">
        <f>IF($B371="","",IF(_xlfn.XLOOKUP($D371&amp;$F371,開講日程一覧!$P$5:$P$1743,開講日程一覧!I$5:I$1743)="","",_xlfn.XLOOKUP($D371&amp;$F371,開講日程一覧!$P$5:$P$1743,開講日程一覧!I$5:I$1743)))</f>
        <v/>
      </c>
      <c r="I371" s="3" t="str">
        <f>IF($B371="","",IF(_xlfn.XLOOKUP($D371&amp;$F371,開講日程一覧!$P$5:$P$1743,開講日程一覧!J$5:J$1743)="","",_xlfn.XLOOKUP($D371&amp;$F371,開講日程一覧!$P$5:$P$1743,開講日程一覧!J$5:J$1743)))</f>
        <v/>
      </c>
      <c r="J371" s="6" t="str">
        <f>IF($B371="","",IF(_xlfn.XLOOKUP($D371&amp;$F371,開講日程一覧!$P$5:$P$1743,開講日程一覧!K$5:K$1743)="","",_xlfn.XLOOKUP($D371&amp;$F371,開講日程一覧!$P$5:$P$1743,開講日程一覧!K$5:K$1743)))</f>
        <v/>
      </c>
      <c r="K371" s="7" t="str">
        <f>IF($B371="","",IF(_xlfn.XLOOKUP($D371&amp;$F371,開講日程一覧!$P$5:$P$1743,開講日程一覧!L$5:L$1743)="","",_xlfn.XLOOKUP($D371&amp;$F371,開講日程一覧!$P$5:$P$1743,開講日程一覧!L$5:L$1743)))</f>
        <v/>
      </c>
      <c r="L371" s="7" t="str">
        <f>IF($B371="","",IF(_xlfn.XLOOKUP($D371&amp;$F371,開講日程一覧!$P$5:$P$1743,開講日程一覧!M$5:M$1743)="","",_xlfn.XLOOKUP($D371&amp;$F371,開講日程一覧!$P$5:$P$1743,開講日程一覧!M$5:M$1743)))</f>
        <v/>
      </c>
    </row>
    <row r="372" spans="7:12" x14ac:dyDescent="0.85">
      <c r="G372" s="52" t="str">
        <f>IF($B372="","",IF(_xlfn.XLOOKUP($D372&amp;$F372,開講日程一覧!$P$5:$P$1743,開講日程一覧!H$5:H$1743)="","",_xlfn.XLOOKUP($D372&amp;$F372,開講日程一覧!$P$5:$P$1743,開講日程一覧!H$5:H$1743)))</f>
        <v/>
      </c>
      <c r="H372" s="6" t="str">
        <f>IF($B372="","",IF(_xlfn.XLOOKUP($D372&amp;$F372,開講日程一覧!$P$5:$P$1743,開講日程一覧!I$5:I$1743)="","",_xlfn.XLOOKUP($D372&amp;$F372,開講日程一覧!$P$5:$P$1743,開講日程一覧!I$5:I$1743)))</f>
        <v/>
      </c>
      <c r="I372" s="3" t="str">
        <f>IF($B372="","",IF(_xlfn.XLOOKUP($D372&amp;$F372,開講日程一覧!$P$5:$P$1743,開講日程一覧!J$5:J$1743)="","",_xlfn.XLOOKUP($D372&amp;$F372,開講日程一覧!$P$5:$P$1743,開講日程一覧!J$5:J$1743)))</f>
        <v/>
      </c>
      <c r="J372" s="6" t="str">
        <f>IF($B372="","",IF(_xlfn.XLOOKUP($D372&amp;$F372,開講日程一覧!$P$5:$P$1743,開講日程一覧!K$5:K$1743)="","",_xlfn.XLOOKUP($D372&amp;$F372,開講日程一覧!$P$5:$P$1743,開講日程一覧!K$5:K$1743)))</f>
        <v/>
      </c>
      <c r="K372" s="7" t="str">
        <f>IF($B372="","",IF(_xlfn.XLOOKUP($D372&amp;$F372,開講日程一覧!$P$5:$P$1743,開講日程一覧!L$5:L$1743)="","",_xlfn.XLOOKUP($D372&amp;$F372,開講日程一覧!$P$5:$P$1743,開講日程一覧!L$5:L$1743)))</f>
        <v/>
      </c>
      <c r="L372" s="7" t="str">
        <f>IF($B372="","",IF(_xlfn.XLOOKUP($D372&amp;$F372,開講日程一覧!$P$5:$P$1743,開講日程一覧!M$5:M$1743)="","",_xlfn.XLOOKUP($D372&amp;$F372,開講日程一覧!$P$5:$P$1743,開講日程一覧!M$5:M$1743)))</f>
        <v/>
      </c>
    </row>
    <row r="373" spans="7:12" x14ac:dyDescent="0.85">
      <c r="G373" s="52" t="str">
        <f>IF($B373="","",IF(_xlfn.XLOOKUP($D373&amp;$F373,開講日程一覧!$P$5:$P$1743,開講日程一覧!H$5:H$1743)="","",_xlfn.XLOOKUP($D373&amp;$F373,開講日程一覧!$P$5:$P$1743,開講日程一覧!H$5:H$1743)))</f>
        <v/>
      </c>
      <c r="H373" s="6" t="str">
        <f>IF($B373="","",IF(_xlfn.XLOOKUP($D373&amp;$F373,開講日程一覧!$P$5:$P$1743,開講日程一覧!I$5:I$1743)="","",_xlfn.XLOOKUP($D373&amp;$F373,開講日程一覧!$P$5:$P$1743,開講日程一覧!I$5:I$1743)))</f>
        <v/>
      </c>
      <c r="I373" s="3" t="str">
        <f>IF($B373="","",IF(_xlfn.XLOOKUP($D373&amp;$F373,開講日程一覧!$P$5:$P$1743,開講日程一覧!J$5:J$1743)="","",_xlfn.XLOOKUP($D373&amp;$F373,開講日程一覧!$P$5:$P$1743,開講日程一覧!J$5:J$1743)))</f>
        <v/>
      </c>
      <c r="J373" s="6" t="str">
        <f>IF($B373="","",IF(_xlfn.XLOOKUP($D373&amp;$F373,開講日程一覧!$P$5:$P$1743,開講日程一覧!K$5:K$1743)="","",_xlfn.XLOOKUP($D373&amp;$F373,開講日程一覧!$P$5:$P$1743,開講日程一覧!K$5:K$1743)))</f>
        <v/>
      </c>
      <c r="K373" s="7" t="str">
        <f>IF($B373="","",IF(_xlfn.XLOOKUP($D373&amp;$F373,開講日程一覧!$P$5:$P$1743,開講日程一覧!L$5:L$1743)="","",_xlfn.XLOOKUP($D373&amp;$F373,開講日程一覧!$P$5:$P$1743,開講日程一覧!L$5:L$1743)))</f>
        <v/>
      </c>
      <c r="L373" s="7" t="str">
        <f>IF($B373="","",IF(_xlfn.XLOOKUP($D373&amp;$F373,開講日程一覧!$P$5:$P$1743,開講日程一覧!M$5:M$1743)="","",_xlfn.XLOOKUP($D373&amp;$F373,開講日程一覧!$P$5:$P$1743,開講日程一覧!M$5:M$1743)))</f>
        <v/>
      </c>
    </row>
    <row r="374" spans="7:12" x14ac:dyDescent="0.85">
      <c r="G374" s="52" t="str">
        <f>IF($B374="","",IF(_xlfn.XLOOKUP($D374&amp;$F374,開講日程一覧!$P$5:$P$1743,開講日程一覧!H$5:H$1743)="","",_xlfn.XLOOKUP($D374&amp;$F374,開講日程一覧!$P$5:$P$1743,開講日程一覧!H$5:H$1743)))</f>
        <v/>
      </c>
      <c r="H374" s="6" t="str">
        <f>IF($B374="","",IF(_xlfn.XLOOKUP($D374&amp;$F374,開講日程一覧!$P$5:$P$1743,開講日程一覧!I$5:I$1743)="","",_xlfn.XLOOKUP($D374&amp;$F374,開講日程一覧!$P$5:$P$1743,開講日程一覧!I$5:I$1743)))</f>
        <v/>
      </c>
      <c r="I374" s="3" t="str">
        <f>IF($B374="","",IF(_xlfn.XLOOKUP($D374&amp;$F374,開講日程一覧!$P$5:$P$1743,開講日程一覧!J$5:J$1743)="","",_xlfn.XLOOKUP($D374&amp;$F374,開講日程一覧!$P$5:$P$1743,開講日程一覧!J$5:J$1743)))</f>
        <v/>
      </c>
      <c r="J374" s="6" t="str">
        <f>IF($B374="","",IF(_xlfn.XLOOKUP($D374&amp;$F374,開講日程一覧!$P$5:$P$1743,開講日程一覧!K$5:K$1743)="","",_xlfn.XLOOKUP($D374&amp;$F374,開講日程一覧!$P$5:$P$1743,開講日程一覧!K$5:K$1743)))</f>
        <v/>
      </c>
      <c r="K374" s="7" t="str">
        <f>IF($B374="","",IF(_xlfn.XLOOKUP($D374&amp;$F374,開講日程一覧!$P$5:$P$1743,開講日程一覧!L$5:L$1743)="","",_xlfn.XLOOKUP($D374&amp;$F374,開講日程一覧!$P$5:$P$1743,開講日程一覧!L$5:L$1743)))</f>
        <v/>
      </c>
      <c r="L374" s="7" t="str">
        <f>IF($B374="","",IF(_xlfn.XLOOKUP($D374&amp;$F374,開講日程一覧!$P$5:$P$1743,開講日程一覧!M$5:M$1743)="","",_xlfn.XLOOKUP($D374&amp;$F374,開講日程一覧!$P$5:$P$1743,開講日程一覧!M$5:M$1743)))</f>
        <v/>
      </c>
    </row>
    <row r="375" spans="7:12" x14ac:dyDescent="0.85">
      <c r="G375" s="52" t="str">
        <f>IF($B375="","",IF(_xlfn.XLOOKUP($D375&amp;$F375,開講日程一覧!$P$5:$P$1743,開講日程一覧!H$5:H$1743)="","",_xlfn.XLOOKUP($D375&amp;$F375,開講日程一覧!$P$5:$P$1743,開講日程一覧!H$5:H$1743)))</f>
        <v/>
      </c>
      <c r="H375" s="6" t="str">
        <f>IF($B375="","",IF(_xlfn.XLOOKUP($D375&amp;$F375,開講日程一覧!$P$5:$P$1743,開講日程一覧!I$5:I$1743)="","",_xlfn.XLOOKUP($D375&amp;$F375,開講日程一覧!$P$5:$P$1743,開講日程一覧!I$5:I$1743)))</f>
        <v/>
      </c>
      <c r="I375" s="3" t="str">
        <f>IF($B375="","",IF(_xlfn.XLOOKUP($D375&amp;$F375,開講日程一覧!$P$5:$P$1743,開講日程一覧!J$5:J$1743)="","",_xlfn.XLOOKUP($D375&amp;$F375,開講日程一覧!$P$5:$P$1743,開講日程一覧!J$5:J$1743)))</f>
        <v/>
      </c>
      <c r="J375" s="6" t="str">
        <f>IF($B375="","",IF(_xlfn.XLOOKUP($D375&amp;$F375,開講日程一覧!$P$5:$P$1743,開講日程一覧!K$5:K$1743)="","",_xlfn.XLOOKUP($D375&amp;$F375,開講日程一覧!$P$5:$P$1743,開講日程一覧!K$5:K$1743)))</f>
        <v/>
      </c>
      <c r="K375" s="7" t="str">
        <f>IF($B375="","",IF(_xlfn.XLOOKUP($D375&amp;$F375,開講日程一覧!$P$5:$P$1743,開講日程一覧!L$5:L$1743)="","",_xlfn.XLOOKUP($D375&amp;$F375,開講日程一覧!$P$5:$P$1743,開講日程一覧!L$5:L$1743)))</f>
        <v/>
      </c>
      <c r="L375" s="7" t="str">
        <f>IF($B375="","",IF(_xlfn.XLOOKUP($D375&amp;$F375,開講日程一覧!$P$5:$P$1743,開講日程一覧!M$5:M$1743)="","",_xlfn.XLOOKUP($D375&amp;$F375,開講日程一覧!$P$5:$P$1743,開講日程一覧!M$5:M$1743)))</f>
        <v/>
      </c>
    </row>
    <row r="376" spans="7:12" x14ac:dyDescent="0.85">
      <c r="G376" s="52" t="str">
        <f>IF($B376="","",IF(_xlfn.XLOOKUP($D376&amp;$F376,開講日程一覧!$P$5:$P$1743,開講日程一覧!H$5:H$1743)="","",_xlfn.XLOOKUP($D376&amp;$F376,開講日程一覧!$P$5:$P$1743,開講日程一覧!H$5:H$1743)))</f>
        <v/>
      </c>
      <c r="H376" s="6" t="str">
        <f>IF($B376="","",IF(_xlfn.XLOOKUP($D376&amp;$F376,開講日程一覧!$P$5:$P$1743,開講日程一覧!I$5:I$1743)="","",_xlfn.XLOOKUP($D376&amp;$F376,開講日程一覧!$P$5:$P$1743,開講日程一覧!I$5:I$1743)))</f>
        <v/>
      </c>
      <c r="I376" s="3" t="str">
        <f>IF($B376="","",IF(_xlfn.XLOOKUP($D376&amp;$F376,開講日程一覧!$P$5:$P$1743,開講日程一覧!J$5:J$1743)="","",_xlfn.XLOOKUP($D376&amp;$F376,開講日程一覧!$P$5:$P$1743,開講日程一覧!J$5:J$1743)))</f>
        <v/>
      </c>
      <c r="J376" s="6" t="str">
        <f>IF($B376="","",IF(_xlfn.XLOOKUP($D376&amp;$F376,開講日程一覧!$P$5:$P$1743,開講日程一覧!K$5:K$1743)="","",_xlfn.XLOOKUP($D376&amp;$F376,開講日程一覧!$P$5:$P$1743,開講日程一覧!K$5:K$1743)))</f>
        <v/>
      </c>
      <c r="K376" s="7" t="str">
        <f>IF($B376="","",IF(_xlfn.XLOOKUP($D376&amp;$F376,開講日程一覧!$P$5:$P$1743,開講日程一覧!L$5:L$1743)="","",_xlfn.XLOOKUP($D376&amp;$F376,開講日程一覧!$P$5:$P$1743,開講日程一覧!L$5:L$1743)))</f>
        <v/>
      </c>
      <c r="L376" s="7" t="str">
        <f>IF($B376="","",IF(_xlfn.XLOOKUP($D376&amp;$F376,開講日程一覧!$P$5:$P$1743,開講日程一覧!M$5:M$1743)="","",_xlfn.XLOOKUP($D376&amp;$F376,開講日程一覧!$P$5:$P$1743,開講日程一覧!M$5:M$1743)))</f>
        <v/>
      </c>
    </row>
    <row r="377" spans="7:12" x14ac:dyDescent="0.85">
      <c r="G377" s="52" t="str">
        <f>IF($B377="","",IF(_xlfn.XLOOKUP($D377&amp;$F377,開講日程一覧!$P$5:$P$1743,開講日程一覧!H$5:H$1743)="","",_xlfn.XLOOKUP($D377&amp;$F377,開講日程一覧!$P$5:$P$1743,開講日程一覧!H$5:H$1743)))</f>
        <v/>
      </c>
      <c r="H377" s="6" t="str">
        <f>IF($B377="","",IF(_xlfn.XLOOKUP($D377&amp;$F377,開講日程一覧!$P$5:$P$1743,開講日程一覧!I$5:I$1743)="","",_xlfn.XLOOKUP($D377&amp;$F377,開講日程一覧!$P$5:$P$1743,開講日程一覧!I$5:I$1743)))</f>
        <v/>
      </c>
      <c r="I377" s="3" t="str">
        <f>IF($B377="","",IF(_xlfn.XLOOKUP($D377&amp;$F377,開講日程一覧!$P$5:$P$1743,開講日程一覧!J$5:J$1743)="","",_xlfn.XLOOKUP($D377&amp;$F377,開講日程一覧!$P$5:$P$1743,開講日程一覧!J$5:J$1743)))</f>
        <v/>
      </c>
      <c r="J377" s="6" t="str">
        <f>IF($B377="","",IF(_xlfn.XLOOKUP($D377&amp;$F377,開講日程一覧!$P$5:$P$1743,開講日程一覧!K$5:K$1743)="","",_xlfn.XLOOKUP($D377&amp;$F377,開講日程一覧!$P$5:$P$1743,開講日程一覧!K$5:K$1743)))</f>
        <v/>
      </c>
      <c r="K377" s="7" t="str">
        <f>IF($B377="","",IF(_xlfn.XLOOKUP($D377&amp;$F377,開講日程一覧!$P$5:$P$1743,開講日程一覧!L$5:L$1743)="","",_xlfn.XLOOKUP($D377&amp;$F377,開講日程一覧!$P$5:$P$1743,開講日程一覧!L$5:L$1743)))</f>
        <v/>
      </c>
      <c r="L377" s="7" t="str">
        <f>IF($B377="","",IF(_xlfn.XLOOKUP($D377&amp;$F377,開講日程一覧!$P$5:$P$1743,開講日程一覧!M$5:M$1743)="","",_xlfn.XLOOKUP($D377&amp;$F377,開講日程一覧!$P$5:$P$1743,開講日程一覧!M$5:M$1743)))</f>
        <v/>
      </c>
    </row>
    <row r="378" spans="7:12" x14ac:dyDescent="0.85">
      <c r="G378" s="52" t="str">
        <f>IF($B378="","",IF(_xlfn.XLOOKUP($D378&amp;$F378,開講日程一覧!$P$5:$P$1743,開講日程一覧!H$5:H$1743)="","",_xlfn.XLOOKUP($D378&amp;$F378,開講日程一覧!$P$5:$P$1743,開講日程一覧!H$5:H$1743)))</f>
        <v/>
      </c>
      <c r="H378" s="6" t="str">
        <f>IF($B378="","",IF(_xlfn.XLOOKUP($D378&amp;$F378,開講日程一覧!$P$5:$P$1743,開講日程一覧!I$5:I$1743)="","",_xlfn.XLOOKUP($D378&amp;$F378,開講日程一覧!$P$5:$P$1743,開講日程一覧!I$5:I$1743)))</f>
        <v/>
      </c>
      <c r="I378" s="3" t="str">
        <f>IF($B378="","",IF(_xlfn.XLOOKUP($D378&amp;$F378,開講日程一覧!$P$5:$P$1743,開講日程一覧!J$5:J$1743)="","",_xlfn.XLOOKUP($D378&amp;$F378,開講日程一覧!$P$5:$P$1743,開講日程一覧!J$5:J$1743)))</f>
        <v/>
      </c>
      <c r="J378" s="6" t="str">
        <f>IF($B378="","",IF(_xlfn.XLOOKUP($D378&amp;$F378,開講日程一覧!$P$5:$P$1743,開講日程一覧!K$5:K$1743)="","",_xlfn.XLOOKUP($D378&amp;$F378,開講日程一覧!$P$5:$P$1743,開講日程一覧!K$5:K$1743)))</f>
        <v/>
      </c>
      <c r="K378" s="7" t="str">
        <f>IF($B378="","",IF(_xlfn.XLOOKUP($D378&amp;$F378,開講日程一覧!$P$5:$P$1743,開講日程一覧!L$5:L$1743)="","",_xlfn.XLOOKUP($D378&amp;$F378,開講日程一覧!$P$5:$P$1743,開講日程一覧!L$5:L$1743)))</f>
        <v/>
      </c>
      <c r="L378" s="7" t="str">
        <f>IF($B378="","",IF(_xlfn.XLOOKUP($D378&amp;$F378,開講日程一覧!$P$5:$P$1743,開講日程一覧!M$5:M$1743)="","",_xlfn.XLOOKUP($D378&amp;$F378,開講日程一覧!$P$5:$P$1743,開講日程一覧!M$5:M$1743)))</f>
        <v/>
      </c>
    </row>
    <row r="379" spans="7:12" x14ac:dyDescent="0.85">
      <c r="G379" s="52" t="str">
        <f>IF($B379="","",IF(_xlfn.XLOOKUP($D379&amp;$F379,開講日程一覧!$P$5:$P$1743,開講日程一覧!H$5:H$1743)="","",_xlfn.XLOOKUP($D379&amp;$F379,開講日程一覧!$P$5:$P$1743,開講日程一覧!H$5:H$1743)))</f>
        <v/>
      </c>
      <c r="H379" s="6" t="str">
        <f>IF($B379="","",IF(_xlfn.XLOOKUP($D379&amp;$F379,開講日程一覧!$P$5:$P$1743,開講日程一覧!I$5:I$1743)="","",_xlfn.XLOOKUP($D379&amp;$F379,開講日程一覧!$P$5:$P$1743,開講日程一覧!I$5:I$1743)))</f>
        <v/>
      </c>
      <c r="I379" s="3" t="str">
        <f>IF($B379="","",IF(_xlfn.XLOOKUP($D379&amp;$F379,開講日程一覧!$P$5:$P$1743,開講日程一覧!J$5:J$1743)="","",_xlfn.XLOOKUP($D379&amp;$F379,開講日程一覧!$P$5:$P$1743,開講日程一覧!J$5:J$1743)))</f>
        <v/>
      </c>
      <c r="J379" s="6" t="str">
        <f>IF($B379="","",IF(_xlfn.XLOOKUP($D379&amp;$F379,開講日程一覧!$P$5:$P$1743,開講日程一覧!K$5:K$1743)="","",_xlfn.XLOOKUP($D379&amp;$F379,開講日程一覧!$P$5:$P$1743,開講日程一覧!K$5:K$1743)))</f>
        <v/>
      </c>
      <c r="K379" s="7" t="str">
        <f>IF($B379="","",IF(_xlfn.XLOOKUP($D379&amp;$F379,開講日程一覧!$P$5:$P$1743,開講日程一覧!L$5:L$1743)="","",_xlfn.XLOOKUP($D379&amp;$F379,開講日程一覧!$P$5:$P$1743,開講日程一覧!L$5:L$1743)))</f>
        <v/>
      </c>
      <c r="L379" s="7" t="str">
        <f>IF($B379="","",IF(_xlfn.XLOOKUP($D379&amp;$F379,開講日程一覧!$P$5:$P$1743,開講日程一覧!M$5:M$1743)="","",_xlfn.XLOOKUP($D379&amp;$F379,開講日程一覧!$P$5:$P$1743,開講日程一覧!M$5:M$1743)))</f>
        <v/>
      </c>
    </row>
    <row r="380" spans="7:12" x14ac:dyDescent="0.85">
      <c r="G380" s="52" t="str">
        <f>IF($B380="","",IF(_xlfn.XLOOKUP($D380&amp;$F380,開講日程一覧!$P$5:$P$1743,開講日程一覧!H$5:H$1743)="","",_xlfn.XLOOKUP($D380&amp;$F380,開講日程一覧!$P$5:$P$1743,開講日程一覧!H$5:H$1743)))</f>
        <v/>
      </c>
      <c r="H380" s="6" t="str">
        <f>IF($B380="","",IF(_xlfn.XLOOKUP($D380&amp;$F380,開講日程一覧!$P$5:$P$1743,開講日程一覧!I$5:I$1743)="","",_xlfn.XLOOKUP($D380&amp;$F380,開講日程一覧!$P$5:$P$1743,開講日程一覧!I$5:I$1743)))</f>
        <v/>
      </c>
      <c r="I380" s="3" t="str">
        <f>IF($B380="","",IF(_xlfn.XLOOKUP($D380&amp;$F380,開講日程一覧!$P$5:$P$1743,開講日程一覧!J$5:J$1743)="","",_xlfn.XLOOKUP($D380&amp;$F380,開講日程一覧!$P$5:$P$1743,開講日程一覧!J$5:J$1743)))</f>
        <v/>
      </c>
      <c r="J380" s="6" t="str">
        <f>IF($B380="","",IF(_xlfn.XLOOKUP($D380&amp;$F380,開講日程一覧!$P$5:$P$1743,開講日程一覧!K$5:K$1743)="","",_xlfn.XLOOKUP($D380&amp;$F380,開講日程一覧!$P$5:$P$1743,開講日程一覧!K$5:K$1743)))</f>
        <v/>
      </c>
      <c r="K380" s="7" t="str">
        <f>IF($B380="","",IF(_xlfn.XLOOKUP($D380&amp;$F380,開講日程一覧!$P$5:$P$1743,開講日程一覧!L$5:L$1743)="","",_xlfn.XLOOKUP($D380&amp;$F380,開講日程一覧!$P$5:$P$1743,開講日程一覧!L$5:L$1743)))</f>
        <v/>
      </c>
      <c r="L380" s="7" t="str">
        <f>IF($B380="","",IF(_xlfn.XLOOKUP($D380&amp;$F380,開講日程一覧!$P$5:$P$1743,開講日程一覧!M$5:M$1743)="","",_xlfn.XLOOKUP($D380&amp;$F380,開講日程一覧!$P$5:$P$1743,開講日程一覧!M$5:M$1743)))</f>
        <v/>
      </c>
    </row>
    <row r="381" spans="7:12" x14ac:dyDescent="0.85">
      <c r="G381" s="52" t="str">
        <f>IF($B381="","",IF(_xlfn.XLOOKUP($D381&amp;$F381,開講日程一覧!$P$5:$P$1743,開講日程一覧!H$5:H$1743)="","",_xlfn.XLOOKUP($D381&amp;$F381,開講日程一覧!$P$5:$P$1743,開講日程一覧!H$5:H$1743)))</f>
        <v/>
      </c>
      <c r="H381" s="6" t="str">
        <f>IF($B381="","",IF(_xlfn.XLOOKUP($D381&amp;$F381,開講日程一覧!$P$5:$P$1743,開講日程一覧!I$5:I$1743)="","",_xlfn.XLOOKUP($D381&amp;$F381,開講日程一覧!$P$5:$P$1743,開講日程一覧!I$5:I$1743)))</f>
        <v/>
      </c>
      <c r="I381" s="3" t="str">
        <f>IF($B381="","",IF(_xlfn.XLOOKUP($D381&amp;$F381,開講日程一覧!$P$5:$P$1743,開講日程一覧!J$5:J$1743)="","",_xlfn.XLOOKUP($D381&amp;$F381,開講日程一覧!$P$5:$P$1743,開講日程一覧!J$5:J$1743)))</f>
        <v/>
      </c>
      <c r="J381" s="6" t="str">
        <f>IF($B381="","",IF(_xlfn.XLOOKUP($D381&amp;$F381,開講日程一覧!$P$5:$P$1743,開講日程一覧!K$5:K$1743)="","",_xlfn.XLOOKUP($D381&amp;$F381,開講日程一覧!$P$5:$P$1743,開講日程一覧!K$5:K$1743)))</f>
        <v/>
      </c>
      <c r="K381" s="7" t="str">
        <f>IF($B381="","",IF(_xlfn.XLOOKUP($D381&amp;$F381,開講日程一覧!$P$5:$P$1743,開講日程一覧!L$5:L$1743)="","",_xlfn.XLOOKUP($D381&amp;$F381,開講日程一覧!$P$5:$P$1743,開講日程一覧!L$5:L$1743)))</f>
        <v/>
      </c>
      <c r="L381" s="7" t="str">
        <f>IF($B381="","",IF(_xlfn.XLOOKUP($D381&amp;$F381,開講日程一覧!$P$5:$P$1743,開講日程一覧!M$5:M$1743)="","",_xlfn.XLOOKUP($D381&amp;$F381,開講日程一覧!$P$5:$P$1743,開講日程一覧!M$5:M$1743)))</f>
        <v/>
      </c>
    </row>
    <row r="382" spans="7:12" x14ac:dyDescent="0.85">
      <c r="G382" s="52" t="str">
        <f>IF($B382="","",IF(_xlfn.XLOOKUP($D382&amp;$F382,開講日程一覧!$P$5:$P$1743,開講日程一覧!H$5:H$1743)="","",_xlfn.XLOOKUP($D382&amp;$F382,開講日程一覧!$P$5:$P$1743,開講日程一覧!H$5:H$1743)))</f>
        <v/>
      </c>
      <c r="H382" s="6" t="str">
        <f>IF($B382="","",IF(_xlfn.XLOOKUP($D382&amp;$F382,開講日程一覧!$P$5:$P$1743,開講日程一覧!I$5:I$1743)="","",_xlfn.XLOOKUP($D382&amp;$F382,開講日程一覧!$P$5:$P$1743,開講日程一覧!I$5:I$1743)))</f>
        <v/>
      </c>
      <c r="I382" s="3" t="str">
        <f>IF($B382="","",IF(_xlfn.XLOOKUP($D382&amp;$F382,開講日程一覧!$P$5:$P$1743,開講日程一覧!J$5:J$1743)="","",_xlfn.XLOOKUP($D382&amp;$F382,開講日程一覧!$P$5:$P$1743,開講日程一覧!J$5:J$1743)))</f>
        <v/>
      </c>
      <c r="J382" s="6" t="str">
        <f>IF($B382="","",IF(_xlfn.XLOOKUP($D382&amp;$F382,開講日程一覧!$P$5:$P$1743,開講日程一覧!K$5:K$1743)="","",_xlfn.XLOOKUP($D382&amp;$F382,開講日程一覧!$P$5:$P$1743,開講日程一覧!K$5:K$1743)))</f>
        <v/>
      </c>
      <c r="K382" s="7" t="str">
        <f>IF($B382="","",IF(_xlfn.XLOOKUP($D382&amp;$F382,開講日程一覧!$P$5:$P$1743,開講日程一覧!L$5:L$1743)="","",_xlfn.XLOOKUP($D382&amp;$F382,開講日程一覧!$P$5:$P$1743,開講日程一覧!L$5:L$1743)))</f>
        <v/>
      </c>
      <c r="L382" s="7" t="str">
        <f>IF($B382="","",IF(_xlfn.XLOOKUP($D382&amp;$F382,開講日程一覧!$P$5:$P$1743,開講日程一覧!M$5:M$1743)="","",_xlfn.XLOOKUP($D382&amp;$F382,開講日程一覧!$P$5:$P$1743,開講日程一覧!M$5:M$1743)))</f>
        <v/>
      </c>
    </row>
    <row r="383" spans="7:12" x14ac:dyDescent="0.85">
      <c r="G383" s="52" t="str">
        <f>IF($B383="","",IF(_xlfn.XLOOKUP($D383&amp;$F383,開講日程一覧!$P$5:$P$1743,開講日程一覧!H$5:H$1743)="","",_xlfn.XLOOKUP($D383&amp;$F383,開講日程一覧!$P$5:$P$1743,開講日程一覧!H$5:H$1743)))</f>
        <v/>
      </c>
      <c r="H383" s="6" t="str">
        <f>IF($B383="","",IF(_xlfn.XLOOKUP($D383&amp;$F383,開講日程一覧!$P$5:$P$1743,開講日程一覧!I$5:I$1743)="","",_xlfn.XLOOKUP($D383&amp;$F383,開講日程一覧!$P$5:$P$1743,開講日程一覧!I$5:I$1743)))</f>
        <v/>
      </c>
      <c r="I383" s="3" t="str">
        <f>IF($B383="","",IF(_xlfn.XLOOKUP($D383&amp;$F383,開講日程一覧!$P$5:$P$1743,開講日程一覧!J$5:J$1743)="","",_xlfn.XLOOKUP($D383&amp;$F383,開講日程一覧!$P$5:$P$1743,開講日程一覧!J$5:J$1743)))</f>
        <v/>
      </c>
      <c r="J383" s="6" t="str">
        <f>IF($B383="","",IF(_xlfn.XLOOKUP($D383&amp;$F383,開講日程一覧!$P$5:$P$1743,開講日程一覧!K$5:K$1743)="","",_xlfn.XLOOKUP($D383&amp;$F383,開講日程一覧!$P$5:$P$1743,開講日程一覧!K$5:K$1743)))</f>
        <v/>
      </c>
      <c r="K383" s="7" t="str">
        <f>IF($B383="","",IF(_xlfn.XLOOKUP($D383&amp;$F383,開講日程一覧!$P$5:$P$1743,開講日程一覧!L$5:L$1743)="","",_xlfn.XLOOKUP($D383&amp;$F383,開講日程一覧!$P$5:$P$1743,開講日程一覧!L$5:L$1743)))</f>
        <v/>
      </c>
      <c r="L383" s="7" t="str">
        <f>IF($B383="","",IF(_xlfn.XLOOKUP($D383&amp;$F383,開講日程一覧!$P$5:$P$1743,開講日程一覧!M$5:M$1743)="","",_xlfn.XLOOKUP($D383&amp;$F383,開講日程一覧!$P$5:$P$1743,開講日程一覧!M$5:M$1743)))</f>
        <v/>
      </c>
    </row>
    <row r="384" spans="7:12" x14ac:dyDescent="0.85">
      <c r="G384" s="52" t="str">
        <f>IF($B384="","",IF(_xlfn.XLOOKUP($D384&amp;$F384,開講日程一覧!$P$5:$P$1743,開講日程一覧!H$5:H$1743)="","",_xlfn.XLOOKUP($D384&amp;$F384,開講日程一覧!$P$5:$P$1743,開講日程一覧!H$5:H$1743)))</f>
        <v/>
      </c>
      <c r="H384" s="6" t="str">
        <f>IF($B384="","",IF(_xlfn.XLOOKUP($D384&amp;$F384,開講日程一覧!$P$5:$P$1743,開講日程一覧!I$5:I$1743)="","",_xlfn.XLOOKUP($D384&amp;$F384,開講日程一覧!$P$5:$P$1743,開講日程一覧!I$5:I$1743)))</f>
        <v/>
      </c>
      <c r="I384" s="3" t="str">
        <f>IF($B384="","",IF(_xlfn.XLOOKUP($D384&amp;$F384,開講日程一覧!$P$5:$P$1743,開講日程一覧!J$5:J$1743)="","",_xlfn.XLOOKUP($D384&amp;$F384,開講日程一覧!$P$5:$P$1743,開講日程一覧!J$5:J$1743)))</f>
        <v/>
      </c>
      <c r="J384" s="6" t="str">
        <f>IF($B384="","",IF(_xlfn.XLOOKUP($D384&amp;$F384,開講日程一覧!$P$5:$P$1743,開講日程一覧!K$5:K$1743)="","",_xlfn.XLOOKUP($D384&amp;$F384,開講日程一覧!$P$5:$P$1743,開講日程一覧!K$5:K$1743)))</f>
        <v/>
      </c>
      <c r="K384" s="7" t="str">
        <f>IF($B384="","",IF(_xlfn.XLOOKUP($D384&amp;$F384,開講日程一覧!$P$5:$P$1743,開講日程一覧!L$5:L$1743)="","",_xlfn.XLOOKUP($D384&amp;$F384,開講日程一覧!$P$5:$P$1743,開講日程一覧!L$5:L$1743)))</f>
        <v/>
      </c>
      <c r="L384" s="7" t="str">
        <f>IF($B384="","",IF(_xlfn.XLOOKUP($D384&amp;$F384,開講日程一覧!$P$5:$P$1743,開講日程一覧!M$5:M$1743)="","",_xlfn.XLOOKUP($D384&amp;$F384,開講日程一覧!$P$5:$P$1743,開講日程一覧!M$5:M$1743)))</f>
        <v/>
      </c>
    </row>
    <row r="385" spans="7:12" x14ac:dyDescent="0.85">
      <c r="G385" s="52" t="str">
        <f>IF($B385="","",IF(_xlfn.XLOOKUP($D385&amp;$F385,開講日程一覧!$P$5:$P$1743,開講日程一覧!H$5:H$1743)="","",_xlfn.XLOOKUP($D385&amp;$F385,開講日程一覧!$P$5:$P$1743,開講日程一覧!H$5:H$1743)))</f>
        <v/>
      </c>
      <c r="H385" s="6" t="str">
        <f>IF($B385="","",IF(_xlfn.XLOOKUP($D385&amp;$F385,開講日程一覧!$P$5:$P$1743,開講日程一覧!I$5:I$1743)="","",_xlfn.XLOOKUP($D385&amp;$F385,開講日程一覧!$P$5:$P$1743,開講日程一覧!I$5:I$1743)))</f>
        <v/>
      </c>
      <c r="I385" s="3" t="str">
        <f>IF($B385="","",IF(_xlfn.XLOOKUP($D385&amp;$F385,開講日程一覧!$P$5:$P$1743,開講日程一覧!J$5:J$1743)="","",_xlfn.XLOOKUP($D385&amp;$F385,開講日程一覧!$P$5:$P$1743,開講日程一覧!J$5:J$1743)))</f>
        <v/>
      </c>
      <c r="J385" s="6" t="str">
        <f>IF($B385="","",IF(_xlfn.XLOOKUP($D385&amp;$F385,開講日程一覧!$P$5:$P$1743,開講日程一覧!K$5:K$1743)="","",_xlfn.XLOOKUP($D385&amp;$F385,開講日程一覧!$P$5:$P$1743,開講日程一覧!K$5:K$1743)))</f>
        <v/>
      </c>
      <c r="K385" s="7" t="str">
        <f>IF($B385="","",IF(_xlfn.XLOOKUP($D385&amp;$F385,開講日程一覧!$P$5:$P$1743,開講日程一覧!L$5:L$1743)="","",_xlfn.XLOOKUP($D385&amp;$F385,開講日程一覧!$P$5:$P$1743,開講日程一覧!L$5:L$1743)))</f>
        <v/>
      </c>
      <c r="L385" s="7" t="str">
        <f>IF($B385="","",IF(_xlfn.XLOOKUP($D385&amp;$F385,開講日程一覧!$P$5:$P$1743,開講日程一覧!M$5:M$1743)="","",_xlfn.XLOOKUP($D385&amp;$F385,開講日程一覧!$P$5:$P$1743,開講日程一覧!M$5:M$1743)))</f>
        <v/>
      </c>
    </row>
    <row r="386" spans="7:12" x14ac:dyDescent="0.85">
      <c r="G386" s="52" t="str">
        <f>IF($B386="","",IF(_xlfn.XLOOKUP($D386&amp;$F386,開講日程一覧!$P$5:$P$1743,開講日程一覧!H$5:H$1743)="","",_xlfn.XLOOKUP($D386&amp;$F386,開講日程一覧!$P$5:$P$1743,開講日程一覧!H$5:H$1743)))</f>
        <v/>
      </c>
      <c r="H386" s="6" t="str">
        <f>IF($B386="","",IF(_xlfn.XLOOKUP($D386&amp;$F386,開講日程一覧!$P$5:$P$1743,開講日程一覧!I$5:I$1743)="","",_xlfn.XLOOKUP($D386&amp;$F386,開講日程一覧!$P$5:$P$1743,開講日程一覧!I$5:I$1743)))</f>
        <v/>
      </c>
      <c r="I386" s="3" t="str">
        <f>IF($B386="","",IF(_xlfn.XLOOKUP($D386&amp;$F386,開講日程一覧!$P$5:$P$1743,開講日程一覧!J$5:J$1743)="","",_xlfn.XLOOKUP($D386&amp;$F386,開講日程一覧!$P$5:$P$1743,開講日程一覧!J$5:J$1743)))</f>
        <v/>
      </c>
      <c r="J386" s="6" t="str">
        <f>IF($B386="","",IF(_xlfn.XLOOKUP($D386&amp;$F386,開講日程一覧!$P$5:$P$1743,開講日程一覧!K$5:K$1743)="","",_xlfn.XLOOKUP($D386&amp;$F386,開講日程一覧!$P$5:$P$1743,開講日程一覧!K$5:K$1743)))</f>
        <v/>
      </c>
      <c r="K386" s="7" t="str">
        <f>IF($B386="","",IF(_xlfn.XLOOKUP($D386&amp;$F386,開講日程一覧!$P$5:$P$1743,開講日程一覧!L$5:L$1743)="","",_xlfn.XLOOKUP($D386&amp;$F386,開講日程一覧!$P$5:$P$1743,開講日程一覧!L$5:L$1743)))</f>
        <v/>
      </c>
      <c r="L386" s="7" t="str">
        <f>IF($B386="","",IF(_xlfn.XLOOKUP($D386&amp;$F386,開講日程一覧!$P$5:$P$1743,開講日程一覧!M$5:M$1743)="","",_xlfn.XLOOKUP($D386&amp;$F386,開講日程一覧!$P$5:$P$1743,開講日程一覧!M$5:M$1743)))</f>
        <v/>
      </c>
    </row>
    <row r="387" spans="7:12" x14ac:dyDescent="0.85">
      <c r="G387" s="52" t="str">
        <f>IF($B387="","",IF(_xlfn.XLOOKUP($D387&amp;$F387,開講日程一覧!$P$5:$P$1743,開講日程一覧!H$5:H$1743)="","",_xlfn.XLOOKUP($D387&amp;$F387,開講日程一覧!$P$5:$P$1743,開講日程一覧!H$5:H$1743)))</f>
        <v/>
      </c>
      <c r="H387" s="6" t="str">
        <f>IF($B387="","",IF(_xlfn.XLOOKUP($D387&amp;$F387,開講日程一覧!$P$5:$P$1743,開講日程一覧!I$5:I$1743)="","",_xlfn.XLOOKUP($D387&amp;$F387,開講日程一覧!$P$5:$P$1743,開講日程一覧!I$5:I$1743)))</f>
        <v/>
      </c>
      <c r="I387" s="3" t="str">
        <f>IF($B387="","",IF(_xlfn.XLOOKUP($D387&amp;$F387,開講日程一覧!$P$5:$P$1743,開講日程一覧!J$5:J$1743)="","",_xlfn.XLOOKUP($D387&amp;$F387,開講日程一覧!$P$5:$P$1743,開講日程一覧!J$5:J$1743)))</f>
        <v/>
      </c>
      <c r="J387" s="6" t="str">
        <f>IF($B387="","",IF(_xlfn.XLOOKUP($D387&amp;$F387,開講日程一覧!$P$5:$P$1743,開講日程一覧!K$5:K$1743)="","",_xlfn.XLOOKUP($D387&amp;$F387,開講日程一覧!$P$5:$P$1743,開講日程一覧!K$5:K$1743)))</f>
        <v/>
      </c>
      <c r="K387" s="7" t="str">
        <f>IF($B387="","",IF(_xlfn.XLOOKUP($D387&amp;$F387,開講日程一覧!$P$5:$P$1743,開講日程一覧!L$5:L$1743)="","",_xlfn.XLOOKUP($D387&amp;$F387,開講日程一覧!$P$5:$P$1743,開講日程一覧!L$5:L$1743)))</f>
        <v/>
      </c>
      <c r="L387" s="7" t="str">
        <f>IF($B387="","",IF(_xlfn.XLOOKUP($D387&amp;$F387,開講日程一覧!$P$5:$P$1743,開講日程一覧!M$5:M$1743)="","",_xlfn.XLOOKUP($D387&amp;$F387,開講日程一覧!$P$5:$P$1743,開講日程一覧!M$5:M$1743)))</f>
        <v/>
      </c>
    </row>
    <row r="388" spans="7:12" x14ac:dyDescent="0.85">
      <c r="G388" s="52" t="str">
        <f>IF($B388="","",IF(_xlfn.XLOOKUP($D388&amp;$F388,開講日程一覧!$P$5:$P$1743,開講日程一覧!H$5:H$1743)="","",_xlfn.XLOOKUP($D388&amp;$F388,開講日程一覧!$P$5:$P$1743,開講日程一覧!H$5:H$1743)))</f>
        <v/>
      </c>
      <c r="H388" s="6" t="str">
        <f>IF($B388="","",IF(_xlfn.XLOOKUP($D388&amp;$F388,開講日程一覧!$P$5:$P$1743,開講日程一覧!I$5:I$1743)="","",_xlfn.XLOOKUP($D388&amp;$F388,開講日程一覧!$P$5:$P$1743,開講日程一覧!I$5:I$1743)))</f>
        <v/>
      </c>
      <c r="I388" s="3" t="str">
        <f>IF($B388="","",IF(_xlfn.XLOOKUP($D388&amp;$F388,開講日程一覧!$P$5:$P$1743,開講日程一覧!J$5:J$1743)="","",_xlfn.XLOOKUP($D388&amp;$F388,開講日程一覧!$P$5:$P$1743,開講日程一覧!J$5:J$1743)))</f>
        <v/>
      </c>
      <c r="J388" s="6" t="str">
        <f>IF($B388="","",IF(_xlfn.XLOOKUP($D388&amp;$F388,開講日程一覧!$P$5:$P$1743,開講日程一覧!K$5:K$1743)="","",_xlfn.XLOOKUP($D388&amp;$F388,開講日程一覧!$P$5:$P$1743,開講日程一覧!K$5:K$1743)))</f>
        <v/>
      </c>
      <c r="K388" s="7" t="str">
        <f>IF($B388="","",IF(_xlfn.XLOOKUP($D388&amp;$F388,開講日程一覧!$P$5:$P$1743,開講日程一覧!L$5:L$1743)="","",_xlfn.XLOOKUP($D388&amp;$F388,開講日程一覧!$P$5:$P$1743,開講日程一覧!L$5:L$1743)))</f>
        <v/>
      </c>
      <c r="L388" s="7" t="str">
        <f>IF($B388="","",IF(_xlfn.XLOOKUP($D388&amp;$F388,開講日程一覧!$P$5:$P$1743,開講日程一覧!M$5:M$1743)="","",_xlfn.XLOOKUP($D388&amp;$F388,開講日程一覧!$P$5:$P$1743,開講日程一覧!M$5:M$1743)))</f>
        <v/>
      </c>
    </row>
    <row r="389" spans="7:12" x14ac:dyDescent="0.85">
      <c r="G389" s="52" t="str">
        <f>IF($B389="","",IF(_xlfn.XLOOKUP($D389&amp;$F389,開講日程一覧!$P$5:$P$1743,開講日程一覧!H$5:H$1743)="","",_xlfn.XLOOKUP($D389&amp;$F389,開講日程一覧!$P$5:$P$1743,開講日程一覧!H$5:H$1743)))</f>
        <v/>
      </c>
      <c r="H389" s="6" t="str">
        <f>IF($B389="","",IF(_xlfn.XLOOKUP($D389&amp;$F389,開講日程一覧!$P$5:$P$1743,開講日程一覧!I$5:I$1743)="","",_xlfn.XLOOKUP($D389&amp;$F389,開講日程一覧!$P$5:$P$1743,開講日程一覧!I$5:I$1743)))</f>
        <v/>
      </c>
      <c r="I389" s="3" t="str">
        <f>IF($B389="","",IF(_xlfn.XLOOKUP($D389&amp;$F389,開講日程一覧!$P$5:$P$1743,開講日程一覧!J$5:J$1743)="","",_xlfn.XLOOKUP($D389&amp;$F389,開講日程一覧!$P$5:$P$1743,開講日程一覧!J$5:J$1743)))</f>
        <v/>
      </c>
      <c r="J389" s="6" t="str">
        <f>IF($B389="","",IF(_xlfn.XLOOKUP($D389&amp;$F389,開講日程一覧!$P$5:$P$1743,開講日程一覧!K$5:K$1743)="","",_xlfn.XLOOKUP($D389&amp;$F389,開講日程一覧!$P$5:$P$1743,開講日程一覧!K$5:K$1743)))</f>
        <v/>
      </c>
      <c r="K389" s="7" t="str">
        <f>IF($B389="","",IF(_xlfn.XLOOKUP($D389&amp;$F389,開講日程一覧!$P$5:$P$1743,開講日程一覧!L$5:L$1743)="","",_xlfn.XLOOKUP($D389&amp;$F389,開講日程一覧!$P$5:$P$1743,開講日程一覧!L$5:L$1743)))</f>
        <v/>
      </c>
      <c r="L389" s="7" t="str">
        <f>IF($B389="","",IF(_xlfn.XLOOKUP($D389&amp;$F389,開講日程一覧!$P$5:$P$1743,開講日程一覧!M$5:M$1743)="","",_xlfn.XLOOKUP($D389&amp;$F389,開講日程一覧!$P$5:$P$1743,開講日程一覧!M$5:M$1743)))</f>
        <v/>
      </c>
    </row>
    <row r="390" spans="7:12" x14ac:dyDescent="0.85">
      <c r="G390" s="52" t="str">
        <f>IF($B390="","",IF(_xlfn.XLOOKUP($D390&amp;$F390,開講日程一覧!$P$5:$P$1743,開講日程一覧!H$5:H$1743)="","",_xlfn.XLOOKUP($D390&amp;$F390,開講日程一覧!$P$5:$P$1743,開講日程一覧!H$5:H$1743)))</f>
        <v/>
      </c>
      <c r="H390" s="6" t="str">
        <f>IF($B390="","",IF(_xlfn.XLOOKUP($D390&amp;$F390,開講日程一覧!$P$5:$P$1743,開講日程一覧!I$5:I$1743)="","",_xlfn.XLOOKUP($D390&amp;$F390,開講日程一覧!$P$5:$P$1743,開講日程一覧!I$5:I$1743)))</f>
        <v/>
      </c>
      <c r="I390" s="3" t="str">
        <f>IF($B390="","",IF(_xlfn.XLOOKUP($D390&amp;$F390,開講日程一覧!$P$5:$P$1743,開講日程一覧!J$5:J$1743)="","",_xlfn.XLOOKUP($D390&amp;$F390,開講日程一覧!$P$5:$P$1743,開講日程一覧!J$5:J$1743)))</f>
        <v/>
      </c>
      <c r="J390" s="6" t="str">
        <f>IF($B390="","",IF(_xlfn.XLOOKUP($D390&amp;$F390,開講日程一覧!$P$5:$P$1743,開講日程一覧!K$5:K$1743)="","",_xlfn.XLOOKUP($D390&amp;$F390,開講日程一覧!$P$5:$P$1743,開講日程一覧!K$5:K$1743)))</f>
        <v/>
      </c>
      <c r="K390" s="7" t="str">
        <f>IF($B390="","",IF(_xlfn.XLOOKUP($D390&amp;$F390,開講日程一覧!$P$5:$P$1743,開講日程一覧!L$5:L$1743)="","",_xlfn.XLOOKUP($D390&amp;$F390,開講日程一覧!$P$5:$P$1743,開講日程一覧!L$5:L$1743)))</f>
        <v/>
      </c>
      <c r="L390" s="7" t="str">
        <f>IF($B390="","",IF(_xlfn.XLOOKUP($D390&amp;$F390,開講日程一覧!$P$5:$P$1743,開講日程一覧!M$5:M$1743)="","",_xlfn.XLOOKUP($D390&amp;$F390,開講日程一覧!$P$5:$P$1743,開講日程一覧!M$5:M$1743)))</f>
        <v/>
      </c>
    </row>
    <row r="391" spans="7:12" x14ac:dyDescent="0.85">
      <c r="G391" s="52" t="str">
        <f>IF($B391="","",IF(_xlfn.XLOOKUP($D391&amp;$F391,開講日程一覧!$P$5:$P$1743,開講日程一覧!H$5:H$1743)="","",_xlfn.XLOOKUP($D391&amp;$F391,開講日程一覧!$P$5:$P$1743,開講日程一覧!H$5:H$1743)))</f>
        <v/>
      </c>
      <c r="H391" s="6" t="str">
        <f>IF($B391="","",IF(_xlfn.XLOOKUP($D391&amp;$F391,開講日程一覧!$P$5:$P$1743,開講日程一覧!I$5:I$1743)="","",_xlfn.XLOOKUP($D391&amp;$F391,開講日程一覧!$P$5:$P$1743,開講日程一覧!I$5:I$1743)))</f>
        <v/>
      </c>
      <c r="I391" s="3" t="str">
        <f>IF($B391="","",IF(_xlfn.XLOOKUP($D391&amp;$F391,開講日程一覧!$P$5:$P$1743,開講日程一覧!J$5:J$1743)="","",_xlfn.XLOOKUP($D391&amp;$F391,開講日程一覧!$P$5:$P$1743,開講日程一覧!J$5:J$1743)))</f>
        <v/>
      </c>
      <c r="J391" s="6" t="str">
        <f>IF($B391="","",IF(_xlfn.XLOOKUP($D391&amp;$F391,開講日程一覧!$P$5:$P$1743,開講日程一覧!K$5:K$1743)="","",_xlfn.XLOOKUP($D391&amp;$F391,開講日程一覧!$P$5:$P$1743,開講日程一覧!K$5:K$1743)))</f>
        <v/>
      </c>
      <c r="K391" s="7" t="str">
        <f>IF($B391="","",IF(_xlfn.XLOOKUP($D391&amp;$F391,開講日程一覧!$P$5:$P$1743,開講日程一覧!L$5:L$1743)="","",_xlfn.XLOOKUP($D391&amp;$F391,開講日程一覧!$P$5:$P$1743,開講日程一覧!L$5:L$1743)))</f>
        <v/>
      </c>
      <c r="L391" s="7" t="str">
        <f>IF($B391="","",IF(_xlfn.XLOOKUP($D391&amp;$F391,開講日程一覧!$P$5:$P$1743,開講日程一覧!M$5:M$1743)="","",_xlfn.XLOOKUP($D391&amp;$F391,開講日程一覧!$P$5:$P$1743,開講日程一覧!M$5:M$1743)))</f>
        <v/>
      </c>
    </row>
    <row r="392" spans="7:12" x14ac:dyDescent="0.85">
      <c r="G392" s="52" t="str">
        <f>IF($B392="","",IF(_xlfn.XLOOKUP($D392&amp;$F392,開講日程一覧!$P$5:$P$1743,開講日程一覧!H$5:H$1743)="","",_xlfn.XLOOKUP($D392&amp;$F392,開講日程一覧!$P$5:$P$1743,開講日程一覧!H$5:H$1743)))</f>
        <v/>
      </c>
      <c r="H392" s="6" t="str">
        <f>IF($B392="","",IF(_xlfn.XLOOKUP($D392&amp;$F392,開講日程一覧!$P$5:$P$1743,開講日程一覧!I$5:I$1743)="","",_xlfn.XLOOKUP($D392&amp;$F392,開講日程一覧!$P$5:$P$1743,開講日程一覧!I$5:I$1743)))</f>
        <v/>
      </c>
      <c r="I392" s="3" t="str">
        <f>IF($B392="","",IF(_xlfn.XLOOKUP($D392&amp;$F392,開講日程一覧!$P$5:$P$1743,開講日程一覧!J$5:J$1743)="","",_xlfn.XLOOKUP($D392&amp;$F392,開講日程一覧!$P$5:$P$1743,開講日程一覧!J$5:J$1743)))</f>
        <v/>
      </c>
      <c r="J392" s="6" t="str">
        <f>IF($B392="","",IF(_xlfn.XLOOKUP($D392&amp;$F392,開講日程一覧!$P$5:$P$1743,開講日程一覧!K$5:K$1743)="","",_xlfn.XLOOKUP($D392&amp;$F392,開講日程一覧!$P$5:$P$1743,開講日程一覧!K$5:K$1743)))</f>
        <v/>
      </c>
      <c r="K392" s="7" t="str">
        <f>IF($B392="","",IF(_xlfn.XLOOKUP($D392&amp;$F392,開講日程一覧!$P$5:$P$1743,開講日程一覧!L$5:L$1743)="","",_xlfn.XLOOKUP($D392&amp;$F392,開講日程一覧!$P$5:$P$1743,開講日程一覧!L$5:L$1743)))</f>
        <v/>
      </c>
      <c r="L392" s="7" t="str">
        <f>IF($B392="","",IF(_xlfn.XLOOKUP($D392&amp;$F392,開講日程一覧!$P$5:$P$1743,開講日程一覧!M$5:M$1743)="","",_xlfn.XLOOKUP($D392&amp;$F392,開講日程一覧!$P$5:$P$1743,開講日程一覧!M$5:M$1743)))</f>
        <v/>
      </c>
    </row>
    <row r="393" spans="7:12" x14ac:dyDescent="0.85">
      <c r="G393" s="52" t="str">
        <f>IF($B393="","",IF(_xlfn.XLOOKUP($D393&amp;$F393,開講日程一覧!$P$5:$P$1743,開講日程一覧!H$5:H$1743)="","",_xlfn.XLOOKUP($D393&amp;$F393,開講日程一覧!$P$5:$P$1743,開講日程一覧!H$5:H$1743)))</f>
        <v/>
      </c>
      <c r="H393" s="6" t="str">
        <f>IF($B393="","",IF(_xlfn.XLOOKUP($D393&amp;$F393,開講日程一覧!$P$5:$P$1743,開講日程一覧!I$5:I$1743)="","",_xlfn.XLOOKUP($D393&amp;$F393,開講日程一覧!$P$5:$P$1743,開講日程一覧!I$5:I$1743)))</f>
        <v/>
      </c>
      <c r="I393" s="3" t="str">
        <f>IF($B393="","",IF(_xlfn.XLOOKUP($D393&amp;$F393,開講日程一覧!$P$5:$P$1743,開講日程一覧!J$5:J$1743)="","",_xlfn.XLOOKUP($D393&amp;$F393,開講日程一覧!$P$5:$P$1743,開講日程一覧!J$5:J$1743)))</f>
        <v/>
      </c>
      <c r="J393" s="6" t="str">
        <f>IF($B393="","",IF(_xlfn.XLOOKUP($D393&amp;$F393,開講日程一覧!$P$5:$P$1743,開講日程一覧!K$5:K$1743)="","",_xlfn.XLOOKUP($D393&amp;$F393,開講日程一覧!$P$5:$P$1743,開講日程一覧!K$5:K$1743)))</f>
        <v/>
      </c>
      <c r="K393" s="7" t="str">
        <f>IF($B393="","",IF(_xlfn.XLOOKUP($D393&amp;$F393,開講日程一覧!$P$5:$P$1743,開講日程一覧!L$5:L$1743)="","",_xlfn.XLOOKUP($D393&amp;$F393,開講日程一覧!$P$5:$P$1743,開講日程一覧!L$5:L$1743)))</f>
        <v/>
      </c>
      <c r="L393" s="7" t="str">
        <f>IF($B393="","",IF(_xlfn.XLOOKUP($D393&amp;$F393,開講日程一覧!$P$5:$P$1743,開講日程一覧!M$5:M$1743)="","",_xlfn.XLOOKUP($D393&amp;$F393,開講日程一覧!$P$5:$P$1743,開講日程一覧!M$5:M$1743)))</f>
        <v/>
      </c>
    </row>
    <row r="394" spans="7:12" x14ac:dyDescent="0.85">
      <c r="G394" s="52" t="str">
        <f>IF($B394="","",IF(_xlfn.XLOOKUP($D394&amp;$F394,開講日程一覧!$P$5:$P$1743,開講日程一覧!H$5:H$1743)="","",_xlfn.XLOOKUP($D394&amp;$F394,開講日程一覧!$P$5:$P$1743,開講日程一覧!H$5:H$1743)))</f>
        <v/>
      </c>
      <c r="H394" s="6" t="str">
        <f>IF($B394="","",IF(_xlfn.XLOOKUP($D394&amp;$F394,開講日程一覧!$P$5:$P$1743,開講日程一覧!I$5:I$1743)="","",_xlfn.XLOOKUP($D394&amp;$F394,開講日程一覧!$P$5:$P$1743,開講日程一覧!I$5:I$1743)))</f>
        <v/>
      </c>
      <c r="I394" s="3" t="str">
        <f>IF($B394="","",IF(_xlfn.XLOOKUP($D394&amp;$F394,開講日程一覧!$P$5:$P$1743,開講日程一覧!J$5:J$1743)="","",_xlfn.XLOOKUP($D394&amp;$F394,開講日程一覧!$P$5:$P$1743,開講日程一覧!J$5:J$1743)))</f>
        <v/>
      </c>
      <c r="J394" s="6" t="str">
        <f>IF($B394="","",IF(_xlfn.XLOOKUP($D394&amp;$F394,開講日程一覧!$P$5:$P$1743,開講日程一覧!K$5:K$1743)="","",_xlfn.XLOOKUP($D394&amp;$F394,開講日程一覧!$P$5:$P$1743,開講日程一覧!K$5:K$1743)))</f>
        <v/>
      </c>
      <c r="K394" s="7" t="str">
        <f>IF($B394="","",IF(_xlfn.XLOOKUP($D394&amp;$F394,開講日程一覧!$P$5:$P$1743,開講日程一覧!L$5:L$1743)="","",_xlfn.XLOOKUP($D394&amp;$F394,開講日程一覧!$P$5:$P$1743,開講日程一覧!L$5:L$1743)))</f>
        <v/>
      </c>
      <c r="L394" s="7" t="str">
        <f>IF($B394="","",IF(_xlfn.XLOOKUP($D394&amp;$F394,開講日程一覧!$P$5:$P$1743,開講日程一覧!M$5:M$1743)="","",_xlfn.XLOOKUP($D394&amp;$F394,開講日程一覧!$P$5:$P$1743,開講日程一覧!M$5:M$1743)))</f>
        <v/>
      </c>
    </row>
    <row r="395" spans="7:12" x14ac:dyDescent="0.85">
      <c r="G395" s="52" t="str">
        <f>IF($B395="","",IF(_xlfn.XLOOKUP($D395&amp;$F395,開講日程一覧!$P$5:$P$1743,開講日程一覧!H$5:H$1743)="","",_xlfn.XLOOKUP($D395&amp;$F395,開講日程一覧!$P$5:$P$1743,開講日程一覧!H$5:H$1743)))</f>
        <v/>
      </c>
      <c r="H395" s="6" t="str">
        <f>IF($B395="","",IF(_xlfn.XLOOKUP($D395&amp;$F395,開講日程一覧!$P$5:$P$1743,開講日程一覧!I$5:I$1743)="","",_xlfn.XLOOKUP($D395&amp;$F395,開講日程一覧!$P$5:$P$1743,開講日程一覧!I$5:I$1743)))</f>
        <v/>
      </c>
      <c r="I395" s="3" t="str">
        <f>IF($B395="","",IF(_xlfn.XLOOKUP($D395&amp;$F395,開講日程一覧!$P$5:$P$1743,開講日程一覧!J$5:J$1743)="","",_xlfn.XLOOKUP($D395&amp;$F395,開講日程一覧!$P$5:$P$1743,開講日程一覧!J$5:J$1743)))</f>
        <v/>
      </c>
      <c r="J395" s="6" t="str">
        <f>IF($B395="","",IF(_xlfn.XLOOKUP($D395&amp;$F395,開講日程一覧!$P$5:$P$1743,開講日程一覧!K$5:K$1743)="","",_xlfn.XLOOKUP($D395&amp;$F395,開講日程一覧!$P$5:$P$1743,開講日程一覧!K$5:K$1743)))</f>
        <v/>
      </c>
      <c r="K395" s="7" t="str">
        <f>IF($B395="","",IF(_xlfn.XLOOKUP($D395&amp;$F395,開講日程一覧!$P$5:$P$1743,開講日程一覧!L$5:L$1743)="","",_xlfn.XLOOKUP($D395&amp;$F395,開講日程一覧!$P$5:$P$1743,開講日程一覧!L$5:L$1743)))</f>
        <v/>
      </c>
      <c r="L395" s="7" t="str">
        <f>IF($B395="","",IF(_xlfn.XLOOKUP($D395&amp;$F395,開講日程一覧!$P$5:$P$1743,開講日程一覧!M$5:M$1743)="","",_xlfn.XLOOKUP($D395&amp;$F395,開講日程一覧!$P$5:$P$1743,開講日程一覧!M$5:M$1743)))</f>
        <v/>
      </c>
    </row>
    <row r="396" spans="7:12" x14ac:dyDescent="0.85">
      <c r="G396" s="52" t="str">
        <f>IF($B396="","",IF(_xlfn.XLOOKUP($D396&amp;$F396,開講日程一覧!$P$5:$P$1743,開講日程一覧!H$5:H$1743)="","",_xlfn.XLOOKUP($D396&amp;$F396,開講日程一覧!$P$5:$P$1743,開講日程一覧!H$5:H$1743)))</f>
        <v/>
      </c>
      <c r="H396" s="6" t="str">
        <f>IF($B396="","",IF(_xlfn.XLOOKUP($D396&amp;$F396,開講日程一覧!$P$5:$P$1743,開講日程一覧!I$5:I$1743)="","",_xlfn.XLOOKUP($D396&amp;$F396,開講日程一覧!$P$5:$P$1743,開講日程一覧!I$5:I$1743)))</f>
        <v/>
      </c>
      <c r="I396" s="3" t="str">
        <f>IF($B396="","",IF(_xlfn.XLOOKUP($D396&amp;$F396,開講日程一覧!$P$5:$P$1743,開講日程一覧!J$5:J$1743)="","",_xlfn.XLOOKUP($D396&amp;$F396,開講日程一覧!$P$5:$P$1743,開講日程一覧!J$5:J$1743)))</f>
        <v/>
      </c>
      <c r="J396" s="6" t="str">
        <f>IF($B396="","",IF(_xlfn.XLOOKUP($D396&amp;$F396,開講日程一覧!$P$5:$P$1743,開講日程一覧!K$5:K$1743)="","",_xlfn.XLOOKUP($D396&amp;$F396,開講日程一覧!$P$5:$P$1743,開講日程一覧!K$5:K$1743)))</f>
        <v/>
      </c>
      <c r="K396" s="7" t="str">
        <f>IF($B396="","",IF(_xlfn.XLOOKUP($D396&amp;$F396,開講日程一覧!$P$5:$P$1743,開講日程一覧!L$5:L$1743)="","",_xlfn.XLOOKUP($D396&amp;$F396,開講日程一覧!$P$5:$P$1743,開講日程一覧!L$5:L$1743)))</f>
        <v/>
      </c>
      <c r="L396" s="7" t="str">
        <f>IF($B396="","",IF(_xlfn.XLOOKUP($D396&amp;$F396,開講日程一覧!$P$5:$P$1743,開講日程一覧!M$5:M$1743)="","",_xlfn.XLOOKUP($D396&amp;$F396,開講日程一覧!$P$5:$P$1743,開講日程一覧!M$5:M$1743)))</f>
        <v/>
      </c>
    </row>
    <row r="397" spans="7:12" x14ac:dyDescent="0.85">
      <c r="G397" s="52" t="str">
        <f>IF($B397="","",IF(_xlfn.XLOOKUP($D397&amp;$F397,開講日程一覧!$P$5:$P$1743,開講日程一覧!H$5:H$1743)="","",_xlfn.XLOOKUP($D397&amp;$F397,開講日程一覧!$P$5:$P$1743,開講日程一覧!H$5:H$1743)))</f>
        <v/>
      </c>
      <c r="H397" s="6" t="str">
        <f>IF($B397="","",IF(_xlfn.XLOOKUP($D397&amp;$F397,開講日程一覧!$P$5:$P$1743,開講日程一覧!I$5:I$1743)="","",_xlfn.XLOOKUP($D397&amp;$F397,開講日程一覧!$P$5:$P$1743,開講日程一覧!I$5:I$1743)))</f>
        <v/>
      </c>
      <c r="I397" s="3" t="str">
        <f>IF($B397="","",IF(_xlfn.XLOOKUP($D397&amp;$F397,開講日程一覧!$P$5:$P$1743,開講日程一覧!J$5:J$1743)="","",_xlfn.XLOOKUP($D397&amp;$F397,開講日程一覧!$P$5:$P$1743,開講日程一覧!J$5:J$1743)))</f>
        <v/>
      </c>
      <c r="J397" s="6" t="str">
        <f>IF($B397="","",IF(_xlfn.XLOOKUP($D397&amp;$F397,開講日程一覧!$P$5:$P$1743,開講日程一覧!K$5:K$1743)="","",_xlfn.XLOOKUP($D397&amp;$F397,開講日程一覧!$P$5:$P$1743,開講日程一覧!K$5:K$1743)))</f>
        <v/>
      </c>
      <c r="K397" s="7" t="str">
        <f>IF($B397="","",IF(_xlfn.XLOOKUP($D397&amp;$F397,開講日程一覧!$P$5:$P$1743,開講日程一覧!L$5:L$1743)="","",_xlfn.XLOOKUP($D397&amp;$F397,開講日程一覧!$P$5:$P$1743,開講日程一覧!L$5:L$1743)))</f>
        <v/>
      </c>
      <c r="L397" s="7" t="str">
        <f>IF($B397="","",IF(_xlfn.XLOOKUP($D397&amp;$F397,開講日程一覧!$P$5:$P$1743,開講日程一覧!M$5:M$1743)="","",_xlfn.XLOOKUP($D397&amp;$F397,開講日程一覧!$P$5:$P$1743,開講日程一覧!M$5:M$1743)))</f>
        <v/>
      </c>
    </row>
    <row r="398" spans="7:12" x14ac:dyDescent="0.85">
      <c r="G398" s="52" t="str">
        <f>IF($B398="","",IF(_xlfn.XLOOKUP($D398&amp;$F398,開講日程一覧!$P$5:$P$1743,開講日程一覧!H$5:H$1743)="","",_xlfn.XLOOKUP($D398&amp;$F398,開講日程一覧!$P$5:$P$1743,開講日程一覧!H$5:H$1743)))</f>
        <v/>
      </c>
      <c r="H398" s="6" t="str">
        <f>IF($B398="","",IF(_xlfn.XLOOKUP($D398&amp;$F398,開講日程一覧!$P$5:$P$1743,開講日程一覧!I$5:I$1743)="","",_xlfn.XLOOKUP($D398&amp;$F398,開講日程一覧!$P$5:$P$1743,開講日程一覧!I$5:I$1743)))</f>
        <v/>
      </c>
      <c r="I398" s="3" t="str">
        <f>IF($B398="","",IF(_xlfn.XLOOKUP($D398&amp;$F398,開講日程一覧!$P$5:$P$1743,開講日程一覧!J$5:J$1743)="","",_xlfn.XLOOKUP($D398&amp;$F398,開講日程一覧!$P$5:$P$1743,開講日程一覧!J$5:J$1743)))</f>
        <v/>
      </c>
      <c r="J398" s="6" t="str">
        <f>IF($B398="","",IF(_xlfn.XLOOKUP($D398&amp;$F398,開講日程一覧!$P$5:$P$1743,開講日程一覧!K$5:K$1743)="","",_xlfn.XLOOKUP($D398&amp;$F398,開講日程一覧!$P$5:$P$1743,開講日程一覧!K$5:K$1743)))</f>
        <v/>
      </c>
      <c r="K398" s="7" t="str">
        <f>IF($B398="","",IF(_xlfn.XLOOKUP($D398&amp;$F398,開講日程一覧!$P$5:$P$1743,開講日程一覧!L$5:L$1743)="","",_xlfn.XLOOKUP($D398&amp;$F398,開講日程一覧!$P$5:$P$1743,開講日程一覧!L$5:L$1743)))</f>
        <v/>
      </c>
      <c r="L398" s="7" t="str">
        <f>IF($B398="","",IF(_xlfn.XLOOKUP($D398&amp;$F398,開講日程一覧!$P$5:$P$1743,開講日程一覧!M$5:M$1743)="","",_xlfn.XLOOKUP($D398&amp;$F398,開講日程一覧!$P$5:$P$1743,開講日程一覧!M$5:M$1743)))</f>
        <v/>
      </c>
    </row>
    <row r="399" spans="7:12" x14ac:dyDescent="0.85">
      <c r="G399" s="52" t="str">
        <f>IF($B399="","",IF(_xlfn.XLOOKUP($D399&amp;$F399,開講日程一覧!$P$5:$P$1743,開講日程一覧!H$5:H$1743)="","",_xlfn.XLOOKUP($D399&amp;$F399,開講日程一覧!$P$5:$P$1743,開講日程一覧!H$5:H$1743)))</f>
        <v/>
      </c>
      <c r="H399" s="6" t="str">
        <f>IF($B399="","",IF(_xlfn.XLOOKUP($D399&amp;$F399,開講日程一覧!$P$5:$P$1743,開講日程一覧!I$5:I$1743)="","",_xlfn.XLOOKUP($D399&amp;$F399,開講日程一覧!$P$5:$P$1743,開講日程一覧!I$5:I$1743)))</f>
        <v/>
      </c>
      <c r="I399" s="3" t="str">
        <f>IF($B399="","",IF(_xlfn.XLOOKUP($D399&amp;$F399,開講日程一覧!$P$5:$P$1743,開講日程一覧!J$5:J$1743)="","",_xlfn.XLOOKUP($D399&amp;$F399,開講日程一覧!$P$5:$P$1743,開講日程一覧!J$5:J$1743)))</f>
        <v/>
      </c>
      <c r="J399" s="6" t="str">
        <f>IF($B399="","",IF(_xlfn.XLOOKUP($D399&amp;$F399,開講日程一覧!$P$5:$P$1743,開講日程一覧!K$5:K$1743)="","",_xlfn.XLOOKUP($D399&amp;$F399,開講日程一覧!$P$5:$P$1743,開講日程一覧!K$5:K$1743)))</f>
        <v/>
      </c>
      <c r="K399" s="7" t="str">
        <f>IF($B399="","",IF(_xlfn.XLOOKUP($D399&amp;$F399,開講日程一覧!$P$5:$P$1743,開講日程一覧!L$5:L$1743)="","",_xlfn.XLOOKUP($D399&amp;$F399,開講日程一覧!$P$5:$P$1743,開講日程一覧!L$5:L$1743)))</f>
        <v/>
      </c>
      <c r="L399" s="7" t="str">
        <f>IF($B399="","",IF(_xlfn.XLOOKUP($D399&amp;$F399,開講日程一覧!$P$5:$P$1743,開講日程一覧!M$5:M$1743)="","",_xlfn.XLOOKUP($D399&amp;$F399,開講日程一覧!$P$5:$P$1743,開講日程一覧!M$5:M$1743)))</f>
        <v/>
      </c>
    </row>
    <row r="400" spans="7:12" x14ac:dyDescent="0.85">
      <c r="G400" s="52" t="str">
        <f>IF($B400="","",IF(_xlfn.XLOOKUP($D400&amp;$F400,開講日程一覧!$P$5:$P$1743,開講日程一覧!H$5:H$1743)="","",_xlfn.XLOOKUP($D400&amp;$F400,開講日程一覧!$P$5:$P$1743,開講日程一覧!H$5:H$1743)))</f>
        <v/>
      </c>
      <c r="H400" s="6" t="str">
        <f>IF($B400="","",IF(_xlfn.XLOOKUP($D400&amp;$F400,開講日程一覧!$P$5:$P$1743,開講日程一覧!I$5:I$1743)="","",_xlfn.XLOOKUP($D400&amp;$F400,開講日程一覧!$P$5:$P$1743,開講日程一覧!I$5:I$1743)))</f>
        <v/>
      </c>
      <c r="I400" s="3" t="str">
        <f>IF($B400="","",IF(_xlfn.XLOOKUP($D400&amp;$F400,開講日程一覧!$P$5:$P$1743,開講日程一覧!J$5:J$1743)="","",_xlfn.XLOOKUP($D400&amp;$F400,開講日程一覧!$P$5:$P$1743,開講日程一覧!J$5:J$1743)))</f>
        <v/>
      </c>
      <c r="J400" s="6" t="str">
        <f>IF($B400="","",IF(_xlfn.XLOOKUP($D400&amp;$F400,開講日程一覧!$P$5:$P$1743,開講日程一覧!K$5:K$1743)="","",_xlfn.XLOOKUP($D400&amp;$F400,開講日程一覧!$P$5:$P$1743,開講日程一覧!K$5:K$1743)))</f>
        <v/>
      </c>
      <c r="K400" s="7" t="str">
        <f>IF($B400="","",IF(_xlfn.XLOOKUP($D400&amp;$F400,開講日程一覧!$P$5:$P$1743,開講日程一覧!L$5:L$1743)="","",_xlfn.XLOOKUP($D400&amp;$F400,開講日程一覧!$P$5:$P$1743,開講日程一覧!L$5:L$1743)))</f>
        <v/>
      </c>
      <c r="L400" s="7" t="str">
        <f>IF($B400="","",IF(_xlfn.XLOOKUP($D400&amp;$F400,開講日程一覧!$P$5:$P$1743,開講日程一覧!M$5:M$1743)="","",_xlfn.XLOOKUP($D400&amp;$F400,開講日程一覧!$P$5:$P$1743,開講日程一覧!M$5:M$1743)))</f>
        <v/>
      </c>
    </row>
    <row r="401" spans="7:12" x14ac:dyDescent="0.85">
      <c r="G401" s="52" t="str">
        <f>IF($B401="","",IF(_xlfn.XLOOKUP($D401&amp;$F401,開講日程一覧!$P$5:$P$1743,開講日程一覧!H$5:H$1743)="","",_xlfn.XLOOKUP($D401&amp;$F401,開講日程一覧!$P$5:$P$1743,開講日程一覧!H$5:H$1743)))</f>
        <v/>
      </c>
      <c r="H401" s="6" t="str">
        <f>IF($B401="","",IF(_xlfn.XLOOKUP($D401&amp;$F401,開講日程一覧!$P$5:$P$1743,開講日程一覧!I$5:I$1743)="","",_xlfn.XLOOKUP($D401&amp;$F401,開講日程一覧!$P$5:$P$1743,開講日程一覧!I$5:I$1743)))</f>
        <v/>
      </c>
      <c r="I401" s="3" t="str">
        <f>IF($B401="","",IF(_xlfn.XLOOKUP($D401&amp;$F401,開講日程一覧!$P$5:$P$1743,開講日程一覧!J$5:J$1743)="","",_xlfn.XLOOKUP($D401&amp;$F401,開講日程一覧!$P$5:$P$1743,開講日程一覧!J$5:J$1743)))</f>
        <v/>
      </c>
      <c r="J401" s="6" t="str">
        <f>IF($B401="","",IF(_xlfn.XLOOKUP($D401&amp;$F401,開講日程一覧!$P$5:$P$1743,開講日程一覧!K$5:K$1743)="","",_xlfn.XLOOKUP($D401&amp;$F401,開講日程一覧!$P$5:$P$1743,開講日程一覧!K$5:K$1743)))</f>
        <v/>
      </c>
      <c r="K401" s="7" t="str">
        <f>IF($B401="","",IF(_xlfn.XLOOKUP($D401&amp;$F401,開講日程一覧!$P$5:$P$1743,開講日程一覧!L$5:L$1743)="","",_xlfn.XLOOKUP($D401&amp;$F401,開講日程一覧!$P$5:$P$1743,開講日程一覧!L$5:L$1743)))</f>
        <v/>
      </c>
      <c r="L401" s="7" t="str">
        <f>IF($B401="","",IF(_xlfn.XLOOKUP($D401&amp;$F401,開講日程一覧!$P$5:$P$1743,開講日程一覧!M$5:M$1743)="","",_xlfn.XLOOKUP($D401&amp;$F401,開講日程一覧!$P$5:$P$1743,開講日程一覧!M$5:M$1743)))</f>
        <v/>
      </c>
    </row>
    <row r="402" spans="7:12" x14ac:dyDescent="0.85">
      <c r="G402" s="52" t="str">
        <f>IF($B402="","",IF(_xlfn.XLOOKUP($D402&amp;$F402,開講日程一覧!$P$5:$P$1743,開講日程一覧!H$5:H$1743)="","",_xlfn.XLOOKUP($D402&amp;$F402,開講日程一覧!$P$5:$P$1743,開講日程一覧!H$5:H$1743)))</f>
        <v/>
      </c>
      <c r="H402" s="6" t="str">
        <f>IF($B402="","",IF(_xlfn.XLOOKUP($D402&amp;$F402,開講日程一覧!$P$5:$P$1743,開講日程一覧!I$5:I$1743)="","",_xlfn.XLOOKUP($D402&amp;$F402,開講日程一覧!$P$5:$P$1743,開講日程一覧!I$5:I$1743)))</f>
        <v/>
      </c>
      <c r="I402" s="3" t="str">
        <f>IF($B402="","",IF(_xlfn.XLOOKUP($D402&amp;$F402,開講日程一覧!$P$5:$P$1743,開講日程一覧!J$5:J$1743)="","",_xlfn.XLOOKUP($D402&amp;$F402,開講日程一覧!$P$5:$P$1743,開講日程一覧!J$5:J$1743)))</f>
        <v/>
      </c>
      <c r="J402" s="6" t="str">
        <f>IF($B402="","",IF(_xlfn.XLOOKUP($D402&amp;$F402,開講日程一覧!$P$5:$P$1743,開講日程一覧!K$5:K$1743)="","",_xlfn.XLOOKUP($D402&amp;$F402,開講日程一覧!$P$5:$P$1743,開講日程一覧!K$5:K$1743)))</f>
        <v/>
      </c>
      <c r="K402" s="7" t="str">
        <f>IF($B402="","",IF(_xlfn.XLOOKUP($D402&amp;$F402,開講日程一覧!$P$5:$P$1743,開講日程一覧!L$5:L$1743)="","",_xlfn.XLOOKUP($D402&amp;$F402,開講日程一覧!$P$5:$P$1743,開講日程一覧!L$5:L$1743)))</f>
        <v/>
      </c>
      <c r="L402" s="7" t="str">
        <f>IF($B402="","",IF(_xlfn.XLOOKUP($D402&amp;$F402,開講日程一覧!$P$5:$P$1743,開講日程一覧!M$5:M$1743)="","",_xlfn.XLOOKUP($D402&amp;$F402,開講日程一覧!$P$5:$P$1743,開講日程一覧!M$5:M$1743)))</f>
        <v/>
      </c>
    </row>
    <row r="403" spans="7:12" x14ac:dyDescent="0.85">
      <c r="G403" s="52" t="str">
        <f>IF($B403="","",IF(_xlfn.XLOOKUP($D403&amp;$F403,開講日程一覧!$P$5:$P$1743,開講日程一覧!H$5:H$1743)="","",_xlfn.XLOOKUP($D403&amp;$F403,開講日程一覧!$P$5:$P$1743,開講日程一覧!H$5:H$1743)))</f>
        <v/>
      </c>
      <c r="H403" s="6" t="str">
        <f>IF($B403="","",IF(_xlfn.XLOOKUP($D403&amp;$F403,開講日程一覧!$P$5:$P$1743,開講日程一覧!I$5:I$1743)="","",_xlfn.XLOOKUP($D403&amp;$F403,開講日程一覧!$P$5:$P$1743,開講日程一覧!I$5:I$1743)))</f>
        <v/>
      </c>
      <c r="I403" s="3" t="str">
        <f>IF($B403="","",IF(_xlfn.XLOOKUP($D403&amp;$F403,開講日程一覧!$P$5:$P$1743,開講日程一覧!J$5:J$1743)="","",_xlfn.XLOOKUP($D403&amp;$F403,開講日程一覧!$P$5:$P$1743,開講日程一覧!J$5:J$1743)))</f>
        <v/>
      </c>
      <c r="J403" s="6" t="str">
        <f>IF($B403="","",IF(_xlfn.XLOOKUP($D403&amp;$F403,開講日程一覧!$P$5:$P$1743,開講日程一覧!K$5:K$1743)="","",_xlfn.XLOOKUP($D403&amp;$F403,開講日程一覧!$P$5:$P$1743,開講日程一覧!K$5:K$1743)))</f>
        <v/>
      </c>
      <c r="K403" s="7" t="str">
        <f>IF($B403="","",IF(_xlfn.XLOOKUP($D403&amp;$F403,開講日程一覧!$P$5:$P$1743,開講日程一覧!L$5:L$1743)="","",_xlfn.XLOOKUP($D403&amp;$F403,開講日程一覧!$P$5:$P$1743,開講日程一覧!L$5:L$1743)))</f>
        <v/>
      </c>
      <c r="L403" s="7" t="str">
        <f>IF($B403="","",IF(_xlfn.XLOOKUP($D403&amp;$F403,開講日程一覧!$P$5:$P$1743,開講日程一覧!M$5:M$1743)="","",_xlfn.XLOOKUP($D403&amp;$F403,開講日程一覧!$P$5:$P$1743,開講日程一覧!M$5:M$1743)))</f>
        <v/>
      </c>
    </row>
    <row r="404" spans="7:12" x14ac:dyDescent="0.85">
      <c r="G404" s="52" t="str">
        <f>IF($B404="","",IF(_xlfn.XLOOKUP($D404&amp;$F404,開講日程一覧!$P$5:$P$1743,開講日程一覧!H$5:H$1743)="","",_xlfn.XLOOKUP($D404&amp;$F404,開講日程一覧!$P$5:$P$1743,開講日程一覧!H$5:H$1743)))</f>
        <v/>
      </c>
      <c r="H404" s="6" t="str">
        <f>IF($B404="","",IF(_xlfn.XLOOKUP($D404&amp;$F404,開講日程一覧!$P$5:$P$1743,開講日程一覧!I$5:I$1743)="","",_xlfn.XLOOKUP($D404&amp;$F404,開講日程一覧!$P$5:$P$1743,開講日程一覧!I$5:I$1743)))</f>
        <v/>
      </c>
      <c r="I404" s="3" t="str">
        <f>IF($B404="","",IF(_xlfn.XLOOKUP($D404&amp;$F404,開講日程一覧!$P$5:$P$1743,開講日程一覧!J$5:J$1743)="","",_xlfn.XLOOKUP($D404&amp;$F404,開講日程一覧!$P$5:$P$1743,開講日程一覧!J$5:J$1743)))</f>
        <v/>
      </c>
      <c r="J404" s="6" t="str">
        <f>IF($B404="","",IF(_xlfn.XLOOKUP($D404&amp;$F404,開講日程一覧!$P$5:$P$1743,開講日程一覧!K$5:K$1743)="","",_xlfn.XLOOKUP($D404&amp;$F404,開講日程一覧!$P$5:$P$1743,開講日程一覧!K$5:K$1743)))</f>
        <v/>
      </c>
      <c r="K404" s="7" t="str">
        <f>IF($B404="","",IF(_xlfn.XLOOKUP($D404&amp;$F404,開講日程一覧!$P$5:$P$1743,開講日程一覧!L$5:L$1743)="","",_xlfn.XLOOKUP($D404&amp;$F404,開講日程一覧!$P$5:$P$1743,開講日程一覧!L$5:L$1743)))</f>
        <v/>
      </c>
      <c r="L404" s="7" t="str">
        <f>IF($B404="","",IF(_xlfn.XLOOKUP($D404&amp;$F404,開講日程一覧!$P$5:$P$1743,開講日程一覧!M$5:M$1743)="","",_xlfn.XLOOKUP($D404&amp;$F404,開講日程一覧!$P$5:$P$1743,開講日程一覧!M$5:M$1743)))</f>
        <v/>
      </c>
    </row>
    <row r="405" spans="7:12" x14ac:dyDescent="0.85">
      <c r="G405" s="52" t="str">
        <f>IF($B405="","",IF(_xlfn.XLOOKUP($D405&amp;$F405,開講日程一覧!$P$5:$P$1743,開講日程一覧!H$5:H$1743)="","",_xlfn.XLOOKUP($D405&amp;$F405,開講日程一覧!$P$5:$P$1743,開講日程一覧!H$5:H$1743)))</f>
        <v/>
      </c>
      <c r="H405" s="6" t="str">
        <f>IF($B405="","",IF(_xlfn.XLOOKUP($D405&amp;$F405,開講日程一覧!$P$5:$P$1743,開講日程一覧!I$5:I$1743)="","",_xlfn.XLOOKUP($D405&amp;$F405,開講日程一覧!$P$5:$P$1743,開講日程一覧!I$5:I$1743)))</f>
        <v/>
      </c>
      <c r="I405" s="3" t="str">
        <f>IF($B405="","",IF(_xlfn.XLOOKUP($D405&amp;$F405,開講日程一覧!$P$5:$P$1743,開講日程一覧!J$5:J$1743)="","",_xlfn.XLOOKUP($D405&amp;$F405,開講日程一覧!$P$5:$P$1743,開講日程一覧!J$5:J$1743)))</f>
        <v/>
      </c>
      <c r="J405" s="6" t="str">
        <f>IF($B405="","",IF(_xlfn.XLOOKUP($D405&amp;$F405,開講日程一覧!$P$5:$P$1743,開講日程一覧!K$5:K$1743)="","",_xlfn.XLOOKUP($D405&amp;$F405,開講日程一覧!$P$5:$P$1743,開講日程一覧!K$5:K$1743)))</f>
        <v/>
      </c>
      <c r="K405" s="7" t="str">
        <f>IF($B405="","",IF(_xlfn.XLOOKUP($D405&amp;$F405,開講日程一覧!$P$5:$P$1743,開講日程一覧!L$5:L$1743)="","",_xlfn.XLOOKUP($D405&amp;$F405,開講日程一覧!$P$5:$P$1743,開講日程一覧!L$5:L$1743)))</f>
        <v/>
      </c>
      <c r="L405" s="7" t="str">
        <f>IF($B405="","",IF(_xlfn.XLOOKUP($D405&amp;$F405,開講日程一覧!$P$5:$P$1743,開講日程一覧!M$5:M$1743)="","",_xlfn.XLOOKUP($D405&amp;$F405,開講日程一覧!$P$5:$P$1743,開講日程一覧!M$5:M$1743)))</f>
        <v/>
      </c>
    </row>
    <row r="406" spans="7:12" x14ac:dyDescent="0.85">
      <c r="G406" s="52" t="str">
        <f>IF($B406="","",IF(_xlfn.XLOOKUP($D406&amp;$F406,開講日程一覧!$P$5:$P$1743,開講日程一覧!H$5:H$1743)="","",_xlfn.XLOOKUP($D406&amp;$F406,開講日程一覧!$P$5:$P$1743,開講日程一覧!H$5:H$1743)))</f>
        <v/>
      </c>
      <c r="H406" s="6" t="str">
        <f>IF($B406="","",IF(_xlfn.XLOOKUP($D406&amp;$F406,開講日程一覧!$P$5:$P$1743,開講日程一覧!I$5:I$1743)="","",_xlfn.XLOOKUP($D406&amp;$F406,開講日程一覧!$P$5:$P$1743,開講日程一覧!I$5:I$1743)))</f>
        <v/>
      </c>
      <c r="I406" s="3" t="str">
        <f>IF($B406="","",IF(_xlfn.XLOOKUP($D406&amp;$F406,開講日程一覧!$P$5:$P$1743,開講日程一覧!J$5:J$1743)="","",_xlfn.XLOOKUP($D406&amp;$F406,開講日程一覧!$P$5:$P$1743,開講日程一覧!J$5:J$1743)))</f>
        <v/>
      </c>
      <c r="J406" s="6" t="str">
        <f>IF($B406="","",IF(_xlfn.XLOOKUP($D406&amp;$F406,開講日程一覧!$P$5:$P$1743,開講日程一覧!K$5:K$1743)="","",_xlfn.XLOOKUP($D406&amp;$F406,開講日程一覧!$P$5:$P$1743,開講日程一覧!K$5:K$1743)))</f>
        <v/>
      </c>
      <c r="K406" s="7" t="str">
        <f>IF($B406="","",IF(_xlfn.XLOOKUP($D406&amp;$F406,開講日程一覧!$P$5:$P$1743,開講日程一覧!L$5:L$1743)="","",_xlfn.XLOOKUP($D406&amp;$F406,開講日程一覧!$P$5:$P$1743,開講日程一覧!L$5:L$1743)))</f>
        <v/>
      </c>
      <c r="L406" s="7" t="str">
        <f>IF($B406="","",IF(_xlfn.XLOOKUP($D406&amp;$F406,開講日程一覧!$P$5:$P$1743,開講日程一覧!M$5:M$1743)="","",_xlfn.XLOOKUP($D406&amp;$F406,開講日程一覧!$P$5:$P$1743,開講日程一覧!M$5:M$1743)))</f>
        <v/>
      </c>
    </row>
    <row r="407" spans="7:12" x14ac:dyDescent="0.85">
      <c r="G407" s="52" t="str">
        <f>IF($B407="","",IF(_xlfn.XLOOKUP($D407&amp;$F407,開講日程一覧!$P$5:$P$1743,開講日程一覧!H$5:H$1743)="","",_xlfn.XLOOKUP($D407&amp;$F407,開講日程一覧!$P$5:$P$1743,開講日程一覧!H$5:H$1743)))</f>
        <v/>
      </c>
      <c r="H407" s="6" t="str">
        <f>IF($B407="","",IF(_xlfn.XLOOKUP($D407&amp;$F407,開講日程一覧!$P$5:$P$1743,開講日程一覧!I$5:I$1743)="","",_xlfn.XLOOKUP($D407&amp;$F407,開講日程一覧!$P$5:$P$1743,開講日程一覧!I$5:I$1743)))</f>
        <v/>
      </c>
      <c r="I407" s="3" t="str">
        <f>IF($B407="","",IF(_xlfn.XLOOKUP($D407&amp;$F407,開講日程一覧!$P$5:$P$1743,開講日程一覧!J$5:J$1743)="","",_xlfn.XLOOKUP($D407&amp;$F407,開講日程一覧!$P$5:$P$1743,開講日程一覧!J$5:J$1743)))</f>
        <v/>
      </c>
      <c r="J407" s="6" t="str">
        <f>IF($B407="","",IF(_xlfn.XLOOKUP($D407&amp;$F407,開講日程一覧!$P$5:$P$1743,開講日程一覧!K$5:K$1743)="","",_xlfn.XLOOKUP($D407&amp;$F407,開講日程一覧!$P$5:$P$1743,開講日程一覧!K$5:K$1743)))</f>
        <v/>
      </c>
      <c r="K407" s="7" t="str">
        <f>IF($B407="","",IF(_xlfn.XLOOKUP($D407&amp;$F407,開講日程一覧!$P$5:$P$1743,開講日程一覧!L$5:L$1743)="","",_xlfn.XLOOKUP($D407&amp;$F407,開講日程一覧!$P$5:$P$1743,開講日程一覧!L$5:L$1743)))</f>
        <v/>
      </c>
      <c r="L407" s="7" t="str">
        <f>IF($B407="","",IF(_xlfn.XLOOKUP($D407&amp;$F407,開講日程一覧!$P$5:$P$1743,開講日程一覧!M$5:M$1743)="","",_xlfn.XLOOKUP($D407&amp;$F407,開講日程一覧!$P$5:$P$1743,開講日程一覧!M$5:M$1743)))</f>
        <v/>
      </c>
    </row>
    <row r="408" spans="7:12" x14ac:dyDescent="0.85">
      <c r="G408" s="52" t="str">
        <f>IF($B408="","",IF(_xlfn.XLOOKUP($D408&amp;$F408,開講日程一覧!$P$5:$P$1743,開講日程一覧!H$5:H$1743)="","",_xlfn.XLOOKUP($D408&amp;$F408,開講日程一覧!$P$5:$P$1743,開講日程一覧!H$5:H$1743)))</f>
        <v/>
      </c>
      <c r="H408" s="6" t="str">
        <f>IF($B408="","",IF(_xlfn.XLOOKUP($D408&amp;$F408,開講日程一覧!$P$5:$P$1743,開講日程一覧!I$5:I$1743)="","",_xlfn.XLOOKUP($D408&amp;$F408,開講日程一覧!$P$5:$P$1743,開講日程一覧!I$5:I$1743)))</f>
        <v/>
      </c>
      <c r="I408" s="3" t="str">
        <f>IF($B408="","",IF(_xlfn.XLOOKUP($D408&amp;$F408,開講日程一覧!$P$5:$P$1743,開講日程一覧!J$5:J$1743)="","",_xlfn.XLOOKUP($D408&amp;$F408,開講日程一覧!$P$5:$P$1743,開講日程一覧!J$5:J$1743)))</f>
        <v/>
      </c>
      <c r="J408" s="6" t="str">
        <f>IF($B408="","",IF(_xlfn.XLOOKUP($D408&amp;$F408,開講日程一覧!$P$5:$P$1743,開講日程一覧!K$5:K$1743)="","",_xlfn.XLOOKUP($D408&amp;$F408,開講日程一覧!$P$5:$P$1743,開講日程一覧!K$5:K$1743)))</f>
        <v/>
      </c>
      <c r="K408" s="7" t="str">
        <f>IF($B408="","",IF(_xlfn.XLOOKUP($D408&amp;$F408,開講日程一覧!$P$5:$P$1743,開講日程一覧!L$5:L$1743)="","",_xlfn.XLOOKUP($D408&amp;$F408,開講日程一覧!$P$5:$P$1743,開講日程一覧!L$5:L$1743)))</f>
        <v/>
      </c>
      <c r="L408" s="7" t="str">
        <f>IF($B408="","",IF(_xlfn.XLOOKUP($D408&amp;$F408,開講日程一覧!$P$5:$P$1743,開講日程一覧!M$5:M$1743)="","",_xlfn.XLOOKUP($D408&amp;$F408,開講日程一覧!$P$5:$P$1743,開講日程一覧!M$5:M$1743)))</f>
        <v/>
      </c>
    </row>
    <row r="409" spans="7:12" x14ac:dyDescent="0.85">
      <c r="G409" s="52" t="str">
        <f>IF($B409="","",IF(_xlfn.XLOOKUP($D409&amp;$F409,開講日程一覧!$P$5:$P$1743,開講日程一覧!H$5:H$1743)="","",_xlfn.XLOOKUP($D409&amp;$F409,開講日程一覧!$P$5:$P$1743,開講日程一覧!H$5:H$1743)))</f>
        <v/>
      </c>
      <c r="H409" s="6" t="str">
        <f>IF($B409="","",IF(_xlfn.XLOOKUP($D409&amp;$F409,開講日程一覧!$P$5:$P$1743,開講日程一覧!I$5:I$1743)="","",_xlfn.XLOOKUP($D409&amp;$F409,開講日程一覧!$P$5:$P$1743,開講日程一覧!I$5:I$1743)))</f>
        <v/>
      </c>
      <c r="I409" s="3" t="str">
        <f>IF($B409="","",IF(_xlfn.XLOOKUP($D409&amp;$F409,開講日程一覧!$P$5:$P$1743,開講日程一覧!J$5:J$1743)="","",_xlfn.XLOOKUP($D409&amp;$F409,開講日程一覧!$P$5:$P$1743,開講日程一覧!J$5:J$1743)))</f>
        <v/>
      </c>
      <c r="J409" s="6" t="str">
        <f>IF($B409="","",IF(_xlfn.XLOOKUP($D409&amp;$F409,開講日程一覧!$P$5:$P$1743,開講日程一覧!K$5:K$1743)="","",_xlfn.XLOOKUP($D409&amp;$F409,開講日程一覧!$P$5:$P$1743,開講日程一覧!K$5:K$1743)))</f>
        <v/>
      </c>
      <c r="K409" s="7" t="str">
        <f>IF($B409="","",IF(_xlfn.XLOOKUP($D409&amp;$F409,開講日程一覧!$P$5:$P$1743,開講日程一覧!L$5:L$1743)="","",_xlfn.XLOOKUP($D409&amp;$F409,開講日程一覧!$P$5:$P$1743,開講日程一覧!L$5:L$1743)))</f>
        <v/>
      </c>
      <c r="L409" s="7" t="str">
        <f>IF($B409="","",IF(_xlfn.XLOOKUP($D409&amp;$F409,開講日程一覧!$P$5:$P$1743,開講日程一覧!M$5:M$1743)="","",_xlfn.XLOOKUP($D409&amp;$F409,開講日程一覧!$P$5:$P$1743,開講日程一覧!M$5:M$1743)))</f>
        <v/>
      </c>
    </row>
    <row r="410" spans="7:12" x14ac:dyDescent="0.85">
      <c r="G410" s="52" t="str">
        <f>IF($B410="","",IF(_xlfn.XLOOKUP($D410&amp;$F410,開講日程一覧!$P$5:$P$1743,開講日程一覧!H$5:H$1743)="","",_xlfn.XLOOKUP($D410&amp;$F410,開講日程一覧!$P$5:$P$1743,開講日程一覧!H$5:H$1743)))</f>
        <v/>
      </c>
      <c r="H410" s="6" t="str">
        <f>IF($B410="","",IF(_xlfn.XLOOKUP($D410&amp;$F410,開講日程一覧!$P$5:$P$1743,開講日程一覧!I$5:I$1743)="","",_xlfn.XLOOKUP($D410&amp;$F410,開講日程一覧!$P$5:$P$1743,開講日程一覧!I$5:I$1743)))</f>
        <v/>
      </c>
      <c r="I410" s="3" t="str">
        <f>IF($B410="","",IF(_xlfn.XLOOKUP($D410&amp;$F410,開講日程一覧!$P$5:$P$1743,開講日程一覧!J$5:J$1743)="","",_xlfn.XLOOKUP($D410&amp;$F410,開講日程一覧!$P$5:$P$1743,開講日程一覧!J$5:J$1743)))</f>
        <v/>
      </c>
      <c r="J410" s="6" t="str">
        <f>IF($B410="","",IF(_xlfn.XLOOKUP($D410&amp;$F410,開講日程一覧!$P$5:$P$1743,開講日程一覧!K$5:K$1743)="","",_xlfn.XLOOKUP($D410&amp;$F410,開講日程一覧!$P$5:$P$1743,開講日程一覧!K$5:K$1743)))</f>
        <v/>
      </c>
      <c r="K410" s="7" t="str">
        <f>IF($B410="","",IF(_xlfn.XLOOKUP($D410&amp;$F410,開講日程一覧!$P$5:$P$1743,開講日程一覧!L$5:L$1743)="","",_xlfn.XLOOKUP($D410&amp;$F410,開講日程一覧!$P$5:$P$1743,開講日程一覧!L$5:L$1743)))</f>
        <v/>
      </c>
      <c r="L410" s="7" t="str">
        <f>IF($B410="","",IF(_xlfn.XLOOKUP($D410&amp;$F410,開講日程一覧!$P$5:$P$1743,開講日程一覧!M$5:M$1743)="","",_xlfn.XLOOKUP($D410&amp;$F410,開講日程一覧!$P$5:$P$1743,開講日程一覧!M$5:M$1743)))</f>
        <v/>
      </c>
    </row>
    <row r="411" spans="7:12" x14ac:dyDescent="0.85">
      <c r="G411" s="52" t="str">
        <f>IF($B411="","",IF(_xlfn.XLOOKUP($D411&amp;$F411,開講日程一覧!$P$5:$P$1743,開講日程一覧!H$5:H$1743)="","",_xlfn.XLOOKUP($D411&amp;$F411,開講日程一覧!$P$5:$P$1743,開講日程一覧!H$5:H$1743)))</f>
        <v/>
      </c>
      <c r="H411" s="6" t="str">
        <f>IF($B411="","",IF(_xlfn.XLOOKUP($D411&amp;$F411,開講日程一覧!$P$5:$P$1743,開講日程一覧!I$5:I$1743)="","",_xlfn.XLOOKUP($D411&amp;$F411,開講日程一覧!$P$5:$P$1743,開講日程一覧!I$5:I$1743)))</f>
        <v/>
      </c>
      <c r="I411" s="3" t="str">
        <f>IF($B411="","",IF(_xlfn.XLOOKUP($D411&amp;$F411,開講日程一覧!$P$5:$P$1743,開講日程一覧!J$5:J$1743)="","",_xlfn.XLOOKUP($D411&amp;$F411,開講日程一覧!$P$5:$P$1743,開講日程一覧!J$5:J$1743)))</f>
        <v/>
      </c>
      <c r="J411" s="6" t="str">
        <f>IF($B411="","",IF(_xlfn.XLOOKUP($D411&amp;$F411,開講日程一覧!$P$5:$P$1743,開講日程一覧!K$5:K$1743)="","",_xlfn.XLOOKUP($D411&amp;$F411,開講日程一覧!$P$5:$P$1743,開講日程一覧!K$5:K$1743)))</f>
        <v/>
      </c>
      <c r="K411" s="7" t="str">
        <f>IF($B411="","",IF(_xlfn.XLOOKUP($D411&amp;$F411,開講日程一覧!$P$5:$P$1743,開講日程一覧!L$5:L$1743)="","",_xlfn.XLOOKUP($D411&amp;$F411,開講日程一覧!$P$5:$P$1743,開講日程一覧!L$5:L$1743)))</f>
        <v/>
      </c>
      <c r="L411" s="7" t="str">
        <f>IF($B411="","",IF(_xlfn.XLOOKUP($D411&amp;$F411,開講日程一覧!$P$5:$P$1743,開講日程一覧!M$5:M$1743)="","",_xlfn.XLOOKUP($D411&amp;$F411,開講日程一覧!$P$5:$P$1743,開講日程一覧!M$5:M$1743)))</f>
        <v/>
      </c>
    </row>
    <row r="412" spans="7:12" x14ac:dyDescent="0.85">
      <c r="G412" s="52" t="str">
        <f>IF($B412="","",IF(_xlfn.XLOOKUP($D412&amp;$F412,開講日程一覧!$P$5:$P$1743,開講日程一覧!H$5:H$1743)="","",_xlfn.XLOOKUP($D412&amp;$F412,開講日程一覧!$P$5:$P$1743,開講日程一覧!H$5:H$1743)))</f>
        <v/>
      </c>
      <c r="H412" s="6" t="str">
        <f>IF($B412="","",IF(_xlfn.XLOOKUP($D412&amp;$F412,開講日程一覧!$P$5:$P$1743,開講日程一覧!I$5:I$1743)="","",_xlfn.XLOOKUP($D412&amp;$F412,開講日程一覧!$P$5:$P$1743,開講日程一覧!I$5:I$1743)))</f>
        <v/>
      </c>
      <c r="I412" s="3" t="str">
        <f>IF($B412="","",IF(_xlfn.XLOOKUP($D412&amp;$F412,開講日程一覧!$P$5:$P$1743,開講日程一覧!J$5:J$1743)="","",_xlfn.XLOOKUP($D412&amp;$F412,開講日程一覧!$P$5:$P$1743,開講日程一覧!J$5:J$1743)))</f>
        <v/>
      </c>
      <c r="J412" s="6" t="str">
        <f>IF($B412="","",IF(_xlfn.XLOOKUP($D412&amp;$F412,開講日程一覧!$P$5:$P$1743,開講日程一覧!K$5:K$1743)="","",_xlfn.XLOOKUP($D412&amp;$F412,開講日程一覧!$P$5:$P$1743,開講日程一覧!K$5:K$1743)))</f>
        <v/>
      </c>
      <c r="K412" s="7" t="str">
        <f>IF($B412="","",IF(_xlfn.XLOOKUP($D412&amp;$F412,開講日程一覧!$P$5:$P$1743,開講日程一覧!L$5:L$1743)="","",_xlfn.XLOOKUP($D412&amp;$F412,開講日程一覧!$P$5:$P$1743,開講日程一覧!L$5:L$1743)))</f>
        <v/>
      </c>
      <c r="L412" s="7" t="str">
        <f>IF($B412="","",IF(_xlfn.XLOOKUP($D412&amp;$F412,開講日程一覧!$P$5:$P$1743,開講日程一覧!M$5:M$1743)="","",_xlfn.XLOOKUP($D412&amp;$F412,開講日程一覧!$P$5:$P$1743,開講日程一覧!M$5:M$1743)))</f>
        <v/>
      </c>
    </row>
    <row r="413" spans="7:12" x14ac:dyDescent="0.85">
      <c r="G413" s="52" t="str">
        <f>IF($B413="","",IF(_xlfn.XLOOKUP($D413&amp;$F413,開講日程一覧!$P$5:$P$1743,開講日程一覧!H$5:H$1743)="","",_xlfn.XLOOKUP($D413&amp;$F413,開講日程一覧!$P$5:$P$1743,開講日程一覧!H$5:H$1743)))</f>
        <v/>
      </c>
      <c r="H413" s="6" t="str">
        <f>IF($B413="","",IF(_xlfn.XLOOKUP($D413&amp;$F413,開講日程一覧!$P$5:$P$1743,開講日程一覧!I$5:I$1743)="","",_xlfn.XLOOKUP($D413&amp;$F413,開講日程一覧!$P$5:$P$1743,開講日程一覧!I$5:I$1743)))</f>
        <v/>
      </c>
      <c r="I413" s="3" t="str">
        <f>IF($B413="","",IF(_xlfn.XLOOKUP($D413&amp;$F413,開講日程一覧!$P$5:$P$1743,開講日程一覧!J$5:J$1743)="","",_xlfn.XLOOKUP($D413&amp;$F413,開講日程一覧!$P$5:$P$1743,開講日程一覧!J$5:J$1743)))</f>
        <v/>
      </c>
      <c r="J413" s="6" t="str">
        <f>IF($B413="","",IF(_xlfn.XLOOKUP($D413&amp;$F413,開講日程一覧!$P$5:$P$1743,開講日程一覧!K$5:K$1743)="","",_xlfn.XLOOKUP($D413&amp;$F413,開講日程一覧!$P$5:$P$1743,開講日程一覧!K$5:K$1743)))</f>
        <v/>
      </c>
      <c r="K413" s="7" t="str">
        <f>IF($B413="","",IF(_xlfn.XLOOKUP($D413&amp;$F413,開講日程一覧!$P$5:$P$1743,開講日程一覧!L$5:L$1743)="","",_xlfn.XLOOKUP($D413&amp;$F413,開講日程一覧!$P$5:$P$1743,開講日程一覧!L$5:L$1743)))</f>
        <v/>
      </c>
      <c r="L413" s="7" t="str">
        <f>IF($B413="","",IF(_xlfn.XLOOKUP($D413&amp;$F413,開講日程一覧!$P$5:$P$1743,開講日程一覧!M$5:M$1743)="","",_xlfn.XLOOKUP($D413&amp;$F413,開講日程一覧!$P$5:$P$1743,開講日程一覧!M$5:M$1743)))</f>
        <v/>
      </c>
    </row>
    <row r="414" spans="7:12" x14ac:dyDescent="0.85">
      <c r="G414" s="52" t="str">
        <f>IF($B414="","",IF(_xlfn.XLOOKUP($D414&amp;$F414,開講日程一覧!$P$5:$P$1743,開講日程一覧!H$5:H$1743)="","",_xlfn.XLOOKUP($D414&amp;$F414,開講日程一覧!$P$5:$P$1743,開講日程一覧!H$5:H$1743)))</f>
        <v/>
      </c>
      <c r="H414" s="6" t="str">
        <f>IF($B414="","",IF(_xlfn.XLOOKUP($D414&amp;$F414,開講日程一覧!$P$5:$P$1743,開講日程一覧!I$5:I$1743)="","",_xlfn.XLOOKUP($D414&amp;$F414,開講日程一覧!$P$5:$P$1743,開講日程一覧!I$5:I$1743)))</f>
        <v/>
      </c>
      <c r="I414" s="3" t="str">
        <f>IF($B414="","",IF(_xlfn.XLOOKUP($D414&amp;$F414,開講日程一覧!$P$5:$P$1743,開講日程一覧!J$5:J$1743)="","",_xlfn.XLOOKUP($D414&amp;$F414,開講日程一覧!$P$5:$P$1743,開講日程一覧!J$5:J$1743)))</f>
        <v/>
      </c>
      <c r="J414" s="6" t="str">
        <f>IF($B414="","",IF(_xlfn.XLOOKUP($D414&amp;$F414,開講日程一覧!$P$5:$P$1743,開講日程一覧!K$5:K$1743)="","",_xlfn.XLOOKUP($D414&amp;$F414,開講日程一覧!$P$5:$P$1743,開講日程一覧!K$5:K$1743)))</f>
        <v/>
      </c>
      <c r="K414" s="7" t="str">
        <f>IF($B414="","",IF(_xlfn.XLOOKUP($D414&amp;$F414,開講日程一覧!$P$5:$P$1743,開講日程一覧!L$5:L$1743)="","",_xlfn.XLOOKUP($D414&amp;$F414,開講日程一覧!$P$5:$P$1743,開講日程一覧!L$5:L$1743)))</f>
        <v/>
      </c>
      <c r="L414" s="7" t="str">
        <f>IF($B414="","",IF(_xlfn.XLOOKUP($D414&amp;$F414,開講日程一覧!$P$5:$P$1743,開講日程一覧!M$5:M$1743)="","",_xlfn.XLOOKUP($D414&amp;$F414,開講日程一覧!$P$5:$P$1743,開講日程一覧!M$5:M$1743)))</f>
        <v/>
      </c>
    </row>
    <row r="415" spans="7:12" x14ac:dyDescent="0.85">
      <c r="G415" s="52" t="str">
        <f>IF($B415="","",IF(_xlfn.XLOOKUP($D415&amp;$F415,開講日程一覧!$P$5:$P$1743,開講日程一覧!H$5:H$1743)="","",_xlfn.XLOOKUP($D415&amp;$F415,開講日程一覧!$P$5:$P$1743,開講日程一覧!H$5:H$1743)))</f>
        <v/>
      </c>
      <c r="H415" s="6" t="str">
        <f>IF($B415="","",IF(_xlfn.XLOOKUP($D415&amp;$F415,開講日程一覧!$P$5:$P$1743,開講日程一覧!I$5:I$1743)="","",_xlfn.XLOOKUP($D415&amp;$F415,開講日程一覧!$P$5:$P$1743,開講日程一覧!I$5:I$1743)))</f>
        <v/>
      </c>
      <c r="I415" s="3" t="str">
        <f>IF($B415="","",IF(_xlfn.XLOOKUP($D415&amp;$F415,開講日程一覧!$P$5:$P$1743,開講日程一覧!J$5:J$1743)="","",_xlfn.XLOOKUP($D415&amp;$F415,開講日程一覧!$P$5:$P$1743,開講日程一覧!J$5:J$1743)))</f>
        <v/>
      </c>
      <c r="J415" s="6" t="str">
        <f>IF($B415="","",IF(_xlfn.XLOOKUP($D415&amp;$F415,開講日程一覧!$P$5:$P$1743,開講日程一覧!K$5:K$1743)="","",_xlfn.XLOOKUP($D415&amp;$F415,開講日程一覧!$P$5:$P$1743,開講日程一覧!K$5:K$1743)))</f>
        <v/>
      </c>
      <c r="K415" s="7" t="str">
        <f>IF($B415="","",IF(_xlfn.XLOOKUP($D415&amp;$F415,開講日程一覧!$P$5:$P$1743,開講日程一覧!L$5:L$1743)="","",_xlfn.XLOOKUP($D415&amp;$F415,開講日程一覧!$P$5:$P$1743,開講日程一覧!L$5:L$1743)))</f>
        <v/>
      </c>
      <c r="L415" s="7" t="str">
        <f>IF($B415="","",IF(_xlfn.XLOOKUP($D415&amp;$F415,開講日程一覧!$P$5:$P$1743,開講日程一覧!M$5:M$1743)="","",_xlfn.XLOOKUP($D415&amp;$F415,開講日程一覧!$P$5:$P$1743,開講日程一覧!M$5:M$1743)))</f>
        <v/>
      </c>
    </row>
    <row r="416" spans="7:12" x14ac:dyDescent="0.85">
      <c r="G416" s="52" t="str">
        <f>IF($B416="","",IF(_xlfn.XLOOKUP($D416&amp;$F416,開講日程一覧!$P$5:$P$1743,開講日程一覧!H$5:H$1743)="","",_xlfn.XLOOKUP($D416&amp;$F416,開講日程一覧!$P$5:$P$1743,開講日程一覧!H$5:H$1743)))</f>
        <v/>
      </c>
      <c r="H416" s="6" t="str">
        <f>IF($B416="","",IF(_xlfn.XLOOKUP($D416&amp;$F416,開講日程一覧!$P$5:$P$1743,開講日程一覧!I$5:I$1743)="","",_xlfn.XLOOKUP($D416&amp;$F416,開講日程一覧!$P$5:$P$1743,開講日程一覧!I$5:I$1743)))</f>
        <v/>
      </c>
      <c r="I416" s="3" t="str">
        <f>IF($B416="","",IF(_xlfn.XLOOKUP($D416&amp;$F416,開講日程一覧!$P$5:$P$1743,開講日程一覧!J$5:J$1743)="","",_xlfn.XLOOKUP($D416&amp;$F416,開講日程一覧!$P$5:$P$1743,開講日程一覧!J$5:J$1743)))</f>
        <v/>
      </c>
      <c r="J416" s="6" t="str">
        <f>IF($B416="","",IF(_xlfn.XLOOKUP($D416&amp;$F416,開講日程一覧!$P$5:$P$1743,開講日程一覧!K$5:K$1743)="","",_xlfn.XLOOKUP($D416&amp;$F416,開講日程一覧!$P$5:$P$1743,開講日程一覧!K$5:K$1743)))</f>
        <v/>
      </c>
      <c r="K416" s="7" t="str">
        <f>IF($B416="","",IF(_xlfn.XLOOKUP($D416&amp;$F416,開講日程一覧!$P$5:$P$1743,開講日程一覧!L$5:L$1743)="","",_xlfn.XLOOKUP($D416&amp;$F416,開講日程一覧!$P$5:$P$1743,開講日程一覧!L$5:L$1743)))</f>
        <v/>
      </c>
      <c r="L416" s="7" t="str">
        <f>IF($B416="","",IF(_xlfn.XLOOKUP($D416&amp;$F416,開講日程一覧!$P$5:$P$1743,開講日程一覧!M$5:M$1743)="","",_xlfn.XLOOKUP($D416&amp;$F416,開講日程一覧!$P$5:$P$1743,開講日程一覧!M$5:M$1743)))</f>
        <v/>
      </c>
    </row>
    <row r="417" spans="7:12" x14ac:dyDescent="0.85">
      <c r="G417" s="52" t="str">
        <f>IF($B417="","",IF(_xlfn.XLOOKUP($D417&amp;$F417,開講日程一覧!$P$5:$P$1743,開講日程一覧!H$5:H$1743)="","",_xlfn.XLOOKUP($D417&amp;$F417,開講日程一覧!$P$5:$P$1743,開講日程一覧!H$5:H$1743)))</f>
        <v/>
      </c>
      <c r="H417" s="6" t="str">
        <f>IF($B417="","",IF(_xlfn.XLOOKUP($D417&amp;$F417,開講日程一覧!$P$5:$P$1743,開講日程一覧!I$5:I$1743)="","",_xlfn.XLOOKUP($D417&amp;$F417,開講日程一覧!$P$5:$P$1743,開講日程一覧!I$5:I$1743)))</f>
        <v/>
      </c>
      <c r="I417" s="3" t="str">
        <f>IF($B417="","",IF(_xlfn.XLOOKUP($D417&amp;$F417,開講日程一覧!$P$5:$P$1743,開講日程一覧!J$5:J$1743)="","",_xlfn.XLOOKUP($D417&amp;$F417,開講日程一覧!$P$5:$P$1743,開講日程一覧!J$5:J$1743)))</f>
        <v/>
      </c>
      <c r="J417" s="6" t="str">
        <f>IF($B417="","",IF(_xlfn.XLOOKUP($D417&amp;$F417,開講日程一覧!$P$5:$P$1743,開講日程一覧!K$5:K$1743)="","",_xlfn.XLOOKUP($D417&amp;$F417,開講日程一覧!$P$5:$P$1743,開講日程一覧!K$5:K$1743)))</f>
        <v/>
      </c>
      <c r="K417" s="7" t="str">
        <f>IF($B417="","",IF(_xlfn.XLOOKUP($D417&amp;$F417,開講日程一覧!$P$5:$P$1743,開講日程一覧!L$5:L$1743)="","",_xlfn.XLOOKUP($D417&amp;$F417,開講日程一覧!$P$5:$P$1743,開講日程一覧!L$5:L$1743)))</f>
        <v/>
      </c>
      <c r="L417" s="7" t="str">
        <f>IF($B417="","",IF(_xlfn.XLOOKUP($D417&amp;$F417,開講日程一覧!$P$5:$P$1743,開講日程一覧!M$5:M$1743)="","",_xlfn.XLOOKUP($D417&amp;$F417,開講日程一覧!$P$5:$P$1743,開講日程一覧!M$5:M$1743)))</f>
        <v/>
      </c>
    </row>
    <row r="418" spans="7:12" x14ac:dyDescent="0.85">
      <c r="G418" s="52" t="str">
        <f>IF($B418="","",IF(_xlfn.XLOOKUP($D418&amp;$F418,開講日程一覧!$P$5:$P$1743,開講日程一覧!H$5:H$1743)="","",_xlfn.XLOOKUP($D418&amp;$F418,開講日程一覧!$P$5:$P$1743,開講日程一覧!H$5:H$1743)))</f>
        <v/>
      </c>
      <c r="H418" s="6" t="str">
        <f>IF($B418="","",IF(_xlfn.XLOOKUP($D418&amp;$F418,開講日程一覧!$P$5:$P$1743,開講日程一覧!I$5:I$1743)="","",_xlfn.XLOOKUP($D418&amp;$F418,開講日程一覧!$P$5:$P$1743,開講日程一覧!I$5:I$1743)))</f>
        <v/>
      </c>
      <c r="I418" s="3" t="str">
        <f>IF($B418="","",IF(_xlfn.XLOOKUP($D418&amp;$F418,開講日程一覧!$P$5:$P$1743,開講日程一覧!J$5:J$1743)="","",_xlfn.XLOOKUP($D418&amp;$F418,開講日程一覧!$P$5:$P$1743,開講日程一覧!J$5:J$1743)))</f>
        <v/>
      </c>
      <c r="J418" s="6" t="str">
        <f>IF($B418="","",IF(_xlfn.XLOOKUP($D418&amp;$F418,開講日程一覧!$P$5:$P$1743,開講日程一覧!K$5:K$1743)="","",_xlfn.XLOOKUP($D418&amp;$F418,開講日程一覧!$P$5:$P$1743,開講日程一覧!K$5:K$1743)))</f>
        <v/>
      </c>
      <c r="K418" s="7" t="str">
        <f>IF($B418="","",IF(_xlfn.XLOOKUP($D418&amp;$F418,開講日程一覧!$P$5:$P$1743,開講日程一覧!L$5:L$1743)="","",_xlfn.XLOOKUP($D418&amp;$F418,開講日程一覧!$P$5:$P$1743,開講日程一覧!L$5:L$1743)))</f>
        <v/>
      </c>
      <c r="L418" s="7" t="str">
        <f>IF($B418="","",IF(_xlfn.XLOOKUP($D418&amp;$F418,開講日程一覧!$P$5:$P$1743,開講日程一覧!M$5:M$1743)="","",_xlfn.XLOOKUP($D418&amp;$F418,開講日程一覧!$P$5:$P$1743,開講日程一覧!M$5:M$1743)))</f>
        <v/>
      </c>
    </row>
    <row r="419" spans="7:12" x14ac:dyDescent="0.85">
      <c r="G419" s="52" t="str">
        <f>IF($B419="","",IF(_xlfn.XLOOKUP($D419&amp;$F419,開講日程一覧!$P$5:$P$1743,開講日程一覧!H$5:H$1743)="","",_xlfn.XLOOKUP($D419&amp;$F419,開講日程一覧!$P$5:$P$1743,開講日程一覧!H$5:H$1743)))</f>
        <v/>
      </c>
      <c r="H419" s="6" t="str">
        <f>IF($B419="","",IF(_xlfn.XLOOKUP($D419&amp;$F419,開講日程一覧!$P$5:$P$1743,開講日程一覧!I$5:I$1743)="","",_xlfn.XLOOKUP($D419&amp;$F419,開講日程一覧!$P$5:$P$1743,開講日程一覧!I$5:I$1743)))</f>
        <v/>
      </c>
      <c r="I419" s="3" t="str">
        <f>IF($B419="","",IF(_xlfn.XLOOKUP($D419&amp;$F419,開講日程一覧!$P$5:$P$1743,開講日程一覧!J$5:J$1743)="","",_xlfn.XLOOKUP($D419&amp;$F419,開講日程一覧!$P$5:$P$1743,開講日程一覧!J$5:J$1743)))</f>
        <v/>
      </c>
      <c r="J419" s="6" t="str">
        <f>IF($B419="","",IF(_xlfn.XLOOKUP($D419&amp;$F419,開講日程一覧!$P$5:$P$1743,開講日程一覧!K$5:K$1743)="","",_xlfn.XLOOKUP($D419&amp;$F419,開講日程一覧!$P$5:$P$1743,開講日程一覧!K$5:K$1743)))</f>
        <v/>
      </c>
      <c r="K419" s="7" t="str">
        <f>IF($B419="","",IF(_xlfn.XLOOKUP($D419&amp;$F419,開講日程一覧!$P$5:$P$1743,開講日程一覧!L$5:L$1743)="","",_xlfn.XLOOKUP($D419&amp;$F419,開講日程一覧!$P$5:$P$1743,開講日程一覧!L$5:L$1743)))</f>
        <v/>
      </c>
      <c r="L419" s="7" t="str">
        <f>IF($B419="","",IF(_xlfn.XLOOKUP($D419&amp;$F419,開講日程一覧!$P$5:$P$1743,開講日程一覧!M$5:M$1743)="","",_xlfn.XLOOKUP($D419&amp;$F419,開講日程一覧!$P$5:$P$1743,開講日程一覧!M$5:M$1743)))</f>
        <v/>
      </c>
    </row>
    <row r="420" spans="7:12" x14ac:dyDescent="0.85">
      <c r="G420" s="52" t="str">
        <f>IF($B420="","",IF(_xlfn.XLOOKUP($D420&amp;$F420,開講日程一覧!$P$5:$P$1743,開講日程一覧!H$5:H$1743)="","",_xlfn.XLOOKUP($D420&amp;$F420,開講日程一覧!$P$5:$P$1743,開講日程一覧!H$5:H$1743)))</f>
        <v/>
      </c>
      <c r="H420" s="6" t="str">
        <f>IF($B420="","",IF(_xlfn.XLOOKUP($D420&amp;$F420,開講日程一覧!$P$5:$P$1743,開講日程一覧!I$5:I$1743)="","",_xlfn.XLOOKUP($D420&amp;$F420,開講日程一覧!$P$5:$P$1743,開講日程一覧!I$5:I$1743)))</f>
        <v/>
      </c>
      <c r="I420" s="3" t="str">
        <f>IF($B420="","",IF(_xlfn.XLOOKUP($D420&amp;$F420,開講日程一覧!$P$5:$P$1743,開講日程一覧!J$5:J$1743)="","",_xlfn.XLOOKUP($D420&amp;$F420,開講日程一覧!$P$5:$P$1743,開講日程一覧!J$5:J$1743)))</f>
        <v/>
      </c>
      <c r="J420" s="6" t="str">
        <f>IF($B420="","",IF(_xlfn.XLOOKUP($D420&amp;$F420,開講日程一覧!$P$5:$P$1743,開講日程一覧!K$5:K$1743)="","",_xlfn.XLOOKUP($D420&amp;$F420,開講日程一覧!$P$5:$P$1743,開講日程一覧!K$5:K$1743)))</f>
        <v/>
      </c>
      <c r="K420" s="7" t="str">
        <f>IF($B420="","",IF(_xlfn.XLOOKUP($D420&amp;$F420,開講日程一覧!$P$5:$P$1743,開講日程一覧!L$5:L$1743)="","",_xlfn.XLOOKUP($D420&amp;$F420,開講日程一覧!$P$5:$P$1743,開講日程一覧!L$5:L$1743)))</f>
        <v/>
      </c>
      <c r="L420" s="7" t="str">
        <f>IF($B420="","",IF(_xlfn.XLOOKUP($D420&amp;$F420,開講日程一覧!$P$5:$P$1743,開講日程一覧!M$5:M$1743)="","",_xlfn.XLOOKUP($D420&amp;$F420,開講日程一覧!$P$5:$P$1743,開講日程一覧!M$5:M$1743)))</f>
        <v/>
      </c>
    </row>
    <row r="421" spans="7:12" x14ac:dyDescent="0.85">
      <c r="G421" s="52" t="str">
        <f>IF($B421="","",IF(_xlfn.XLOOKUP($D421&amp;$F421,開講日程一覧!$P$5:$P$1743,開講日程一覧!H$5:H$1743)="","",_xlfn.XLOOKUP($D421&amp;$F421,開講日程一覧!$P$5:$P$1743,開講日程一覧!H$5:H$1743)))</f>
        <v/>
      </c>
      <c r="H421" s="6" t="str">
        <f>IF($B421="","",IF(_xlfn.XLOOKUP($D421&amp;$F421,開講日程一覧!$P$5:$P$1743,開講日程一覧!I$5:I$1743)="","",_xlfn.XLOOKUP($D421&amp;$F421,開講日程一覧!$P$5:$P$1743,開講日程一覧!I$5:I$1743)))</f>
        <v/>
      </c>
      <c r="I421" s="3" t="str">
        <f>IF($B421="","",IF(_xlfn.XLOOKUP($D421&amp;$F421,開講日程一覧!$P$5:$P$1743,開講日程一覧!J$5:J$1743)="","",_xlfn.XLOOKUP($D421&amp;$F421,開講日程一覧!$P$5:$P$1743,開講日程一覧!J$5:J$1743)))</f>
        <v/>
      </c>
      <c r="J421" s="6" t="str">
        <f>IF($B421="","",IF(_xlfn.XLOOKUP($D421&amp;$F421,開講日程一覧!$P$5:$P$1743,開講日程一覧!K$5:K$1743)="","",_xlfn.XLOOKUP($D421&amp;$F421,開講日程一覧!$P$5:$P$1743,開講日程一覧!K$5:K$1743)))</f>
        <v/>
      </c>
      <c r="K421" s="7" t="str">
        <f>IF($B421="","",IF(_xlfn.XLOOKUP($D421&amp;$F421,開講日程一覧!$P$5:$P$1743,開講日程一覧!L$5:L$1743)="","",_xlfn.XLOOKUP($D421&amp;$F421,開講日程一覧!$P$5:$P$1743,開講日程一覧!L$5:L$1743)))</f>
        <v/>
      </c>
      <c r="L421" s="7" t="str">
        <f>IF($B421="","",IF(_xlfn.XLOOKUP($D421&amp;$F421,開講日程一覧!$P$5:$P$1743,開講日程一覧!M$5:M$1743)="","",_xlfn.XLOOKUP($D421&amp;$F421,開講日程一覧!$P$5:$P$1743,開講日程一覧!M$5:M$1743)))</f>
        <v/>
      </c>
    </row>
    <row r="422" spans="7:12" x14ac:dyDescent="0.85">
      <c r="G422" s="52" t="str">
        <f>IF($B422="","",IF(_xlfn.XLOOKUP($D422&amp;$F422,開講日程一覧!$P$5:$P$1743,開講日程一覧!H$5:H$1743)="","",_xlfn.XLOOKUP($D422&amp;$F422,開講日程一覧!$P$5:$P$1743,開講日程一覧!H$5:H$1743)))</f>
        <v/>
      </c>
      <c r="H422" s="6" t="str">
        <f>IF($B422="","",IF(_xlfn.XLOOKUP($D422&amp;$F422,開講日程一覧!$P$5:$P$1743,開講日程一覧!I$5:I$1743)="","",_xlfn.XLOOKUP($D422&amp;$F422,開講日程一覧!$P$5:$P$1743,開講日程一覧!I$5:I$1743)))</f>
        <v/>
      </c>
      <c r="I422" s="3" t="str">
        <f>IF($B422="","",IF(_xlfn.XLOOKUP($D422&amp;$F422,開講日程一覧!$P$5:$P$1743,開講日程一覧!J$5:J$1743)="","",_xlfn.XLOOKUP($D422&amp;$F422,開講日程一覧!$P$5:$P$1743,開講日程一覧!J$5:J$1743)))</f>
        <v/>
      </c>
      <c r="J422" s="6" t="str">
        <f>IF($B422="","",IF(_xlfn.XLOOKUP($D422&amp;$F422,開講日程一覧!$P$5:$P$1743,開講日程一覧!K$5:K$1743)="","",_xlfn.XLOOKUP($D422&amp;$F422,開講日程一覧!$P$5:$P$1743,開講日程一覧!K$5:K$1743)))</f>
        <v/>
      </c>
      <c r="K422" s="7" t="str">
        <f>IF($B422="","",IF(_xlfn.XLOOKUP($D422&amp;$F422,開講日程一覧!$P$5:$P$1743,開講日程一覧!L$5:L$1743)="","",_xlfn.XLOOKUP($D422&amp;$F422,開講日程一覧!$P$5:$P$1743,開講日程一覧!L$5:L$1743)))</f>
        <v/>
      </c>
      <c r="L422" s="7" t="str">
        <f>IF($B422="","",IF(_xlfn.XLOOKUP($D422&amp;$F422,開講日程一覧!$P$5:$P$1743,開講日程一覧!M$5:M$1743)="","",_xlfn.XLOOKUP($D422&amp;$F422,開講日程一覧!$P$5:$P$1743,開講日程一覧!M$5:M$1743)))</f>
        <v/>
      </c>
    </row>
    <row r="423" spans="7:12" x14ac:dyDescent="0.85">
      <c r="G423" s="52" t="str">
        <f>IF($B423="","",IF(_xlfn.XLOOKUP($D423&amp;$F423,開講日程一覧!$P$5:$P$1743,開講日程一覧!H$5:H$1743)="","",_xlfn.XLOOKUP($D423&amp;$F423,開講日程一覧!$P$5:$P$1743,開講日程一覧!H$5:H$1743)))</f>
        <v/>
      </c>
      <c r="H423" s="6" t="str">
        <f>IF($B423="","",IF(_xlfn.XLOOKUP($D423&amp;$F423,開講日程一覧!$P$5:$P$1743,開講日程一覧!I$5:I$1743)="","",_xlfn.XLOOKUP($D423&amp;$F423,開講日程一覧!$P$5:$P$1743,開講日程一覧!I$5:I$1743)))</f>
        <v/>
      </c>
      <c r="I423" s="3" t="str">
        <f>IF($B423="","",IF(_xlfn.XLOOKUP($D423&amp;$F423,開講日程一覧!$P$5:$P$1743,開講日程一覧!J$5:J$1743)="","",_xlfn.XLOOKUP($D423&amp;$F423,開講日程一覧!$P$5:$P$1743,開講日程一覧!J$5:J$1743)))</f>
        <v/>
      </c>
      <c r="J423" s="6" t="str">
        <f>IF($B423="","",IF(_xlfn.XLOOKUP($D423&amp;$F423,開講日程一覧!$P$5:$P$1743,開講日程一覧!K$5:K$1743)="","",_xlfn.XLOOKUP($D423&amp;$F423,開講日程一覧!$P$5:$P$1743,開講日程一覧!K$5:K$1743)))</f>
        <v/>
      </c>
      <c r="K423" s="7" t="str">
        <f>IF($B423="","",IF(_xlfn.XLOOKUP($D423&amp;$F423,開講日程一覧!$P$5:$P$1743,開講日程一覧!L$5:L$1743)="","",_xlfn.XLOOKUP($D423&amp;$F423,開講日程一覧!$P$5:$P$1743,開講日程一覧!L$5:L$1743)))</f>
        <v/>
      </c>
      <c r="L423" s="7" t="str">
        <f>IF($B423="","",IF(_xlfn.XLOOKUP($D423&amp;$F423,開講日程一覧!$P$5:$P$1743,開講日程一覧!M$5:M$1743)="","",_xlfn.XLOOKUP($D423&amp;$F423,開講日程一覧!$P$5:$P$1743,開講日程一覧!M$5:M$1743)))</f>
        <v/>
      </c>
    </row>
    <row r="424" spans="7:12" x14ac:dyDescent="0.85">
      <c r="G424" s="52" t="str">
        <f>IF($B424="","",IF(_xlfn.XLOOKUP($D424&amp;$F424,開講日程一覧!$P$5:$P$1743,開講日程一覧!H$5:H$1743)="","",_xlfn.XLOOKUP($D424&amp;$F424,開講日程一覧!$P$5:$P$1743,開講日程一覧!H$5:H$1743)))</f>
        <v/>
      </c>
      <c r="H424" s="6" t="str">
        <f>IF($B424="","",IF(_xlfn.XLOOKUP($D424&amp;$F424,開講日程一覧!$P$5:$P$1743,開講日程一覧!I$5:I$1743)="","",_xlfn.XLOOKUP($D424&amp;$F424,開講日程一覧!$P$5:$P$1743,開講日程一覧!I$5:I$1743)))</f>
        <v/>
      </c>
      <c r="I424" s="3" t="str">
        <f>IF($B424="","",IF(_xlfn.XLOOKUP($D424&amp;$F424,開講日程一覧!$P$5:$P$1743,開講日程一覧!J$5:J$1743)="","",_xlfn.XLOOKUP($D424&amp;$F424,開講日程一覧!$P$5:$P$1743,開講日程一覧!J$5:J$1743)))</f>
        <v/>
      </c>
      <c r="J424" s="6" t="str">
        <f>IF($B424="","",IF(_xlfn.XLOOKUP($D424&amp;$F424,開講日程一覧!$P$5:$P$1743,開講日程一覧!K$5:K$1743)="","",_xlfn.XLOOKUP($D424&amp;$F424,開講日程一覧!$P$5:$P$1743,開講日程一覧!K$5:K$1743)))</f>
        <v/>
      </c>
      <c r="K424" s="7" t="str">
        <f>IF($B424="","",IF(_xlfn.XLOOKUP($D424&amp;$F424,開講日程一覧!$P$5:$P$1743,開講日程一覧!L$5:L$1743)="","",_xlfn.XLOOKUP($D424&amp;$F424,開講日程一覧!$P$5:$P$1743,開講日程一覧!L$5:L$1743)))</f>
        <v/>
      </c>
      <c r="L424" s="7" t="str">
        <f>IF($B424="","",IF(_xlfn.XLOOKUP($D424&amp;$F424,開講日程一覧!$P$5:$P$1743,開講日程一覧!M$5:M$1743)="","",_xlfn.XLOOKUP($D424&amp;$F424,開講日程一覧!$P$5:$P$1743,開講日程一覧!M$5:M$1743)))</f>
        <v/>
      </c>
    </row>
    <row r="425" spans="7:12" x14ac:dyDescent="0.85">
      <c r="G425" s="52" t="str">
        <f>IF($B425="","",IF(_xlfn.XLOOKUP($D425&amp;$F425,開講日程一覧!$P$5:$P$1743,開講日程一覧!H$5:H$1743)="","",_xlfn.XLOOKUP($D425&amp;$F425,開講日程一覧!$P$5:$P$1743,開講日程一覧!H$5:H$1743)))</f>
        <v/>
      </c>
      <c r="H425" s="6" t="str">
        <f>IF($B425="","",IF(_xlfn.XLOOKUP($D425&amp;$F425,開講日程一覧!$P$5:$P$1743,開講日程一覧!I$5:I$1743)="","",_xlfn.XLOOKUP($D425&amp;$F425,開講日程一覧!$P$5:$P$1743,開講日程一覧!I$5:I$1743)))</f>
        <v/>
      </c>
      <c r="I425" s="3" t="str">
        <f>IF($B425="","",IF(_xlfn.XLOOKUP($D425&amp;$F425,開講日程一覧!$P$5:$P$1743,開講日程一覧!J$5:J$1743)="","",_xlfn.XLOOKUP($D425&amp;$F425,開講日程一覧!$P$5:$P$1743,開講日程一覧!J$5:J$1743)))</f>
        <v/>
      </c>
      <c r="J425" s="6" t="str">
        <f>IF($B425="","",IF(_xlfn.XLOOKUP($D425&amp;$F425,開講日程一覧!$P$5:$P$1743,開講日程一覧!K$5:K$1743)="","",_xlfn.XLOOKUP($D425&amp;$F425,開講日程一覧!$P$5:$P$1743,開講日程一覧!K$5:K$1743)))</f>
        <v/>
      </c>
      <c r="K425" s="7" t="str">
        <f>IF($B425="","",IF(_xlfn.XLOOKUP($D425&amp;$F425,開講日程一覧!$P$5:$P$1743,開講日程一覧!L$5:L$1743)="","",_xlfn.XLOOKUP($D425&amp;$F425,開講日程一覧!$P$5:$P$1743,開講日程一覧!L$5:L$1743)))</f>
        <v/>
      </c>
      <c r="L425" s="7" t="str">
        <f>IF($B425="","",IF(_xlfn.XLOOKUP($D425&amp;$F425,開講日程一覧!$P$5:$P$1743,開講日程一覧!M$5:M$1743)="","",_xlfn.XLOOKUP($D425&amp;$F425,開講日程一覧!$P$5:$P$1743,開講日程一覧!M$5:M$1743)))</f>
        <v/>
      </c>
    </row>
    <row r="426" spans="7:12" x14ac:dyDescent="0.85">
      <c r="G426" s="52" t="str">
        <f>IF($B426="","",IF(_xlfn.XLOOKUP($D426&amp;$F426,開講日程一覧!$P$5:$P$1743,開講日程一覧!H$5:H$1743)="","",_xlfn.XLOOKUP($D426&amp;$F426,開講日程一覧!$P$5:$P$1743,開講日程一覧!H$5:H$1743)))</f>
        <v/>
      </c>
      <c r="H426" s="6" t="str">
        <f>IF($B426="","",IF(_xlfn.XLOOKUP($D426&amp;$F426,開講日程一覧!$P$5:$P$1743,開講日程一覧!I$5:I$1743)="","",_xlfn.XLOOKUP($D426&amp;$F426,開講日程一覧!$P$5:$P$1743,開講日程一覧!I$5:I$1743)))</f>
        <v/>
      </c>
      <c r="I426" s="3" t="str">
        <f>IF($B426="","",IF(_xlfn.XLOOKUP($D426&amp;$F426,開講日程一覧!$P$5:$P$1743,開講日程一覧!J$5:J$1743)="","",_xlfn.XLOOKUP($D426&amp;$F426,開講日程一覧!$P$5:$P$1743,開講日程一覧!J$5:J$1743)))</f>
        <v/>
      </c>
      <c r="J426" s="6" t="str">
        <f>IF($B426="","",IF(_xlfn.XLOOKUP($D426&amp;$F426,開講日程一覧!$P$5:$P$1743,開講日程一覧!K$5:K$1743)="","",_xlfn.XLOOKUP($D426&amp;$F426,開講日程一覧!$P$5:$P$1743,開講日程一覧!K$5:K$1743)))</f>
        <v/>
      </c>
      <c r="K426" s="7" t="str">
        <f>IF($B426="","",IF(_xlfn.XLOOKUP($D426&amp;$F426,開講日程一覧!$P$5:$P$1743,開講日程一覧!L$5:L$1743)="","",_xlfn.XLOOKUP($D426&amp;$F426,開講日程一覧!$P$5:$P$1743,開講日程一覧!L$5:L$1743)))</f>
        <v/>
      </c>
      <c r="L426" s="7" t="str">
        <f>IF($B426="","",IF(_xlfn.XLOOKUP($D426&amp;$F426,開講日程一覧!$P$5:$P$1743,開講日程一覧!M$5:M$1743)="","",_xlfn.XLOOKUP($D426&amp;$F426,開講日程一覧!$P$5:$P$1743,開講日程一覧!M$5:M$1743)))</f>
        <v/>
      </c>
    </row>
    <row r="427" spans="7:12" x14ac:dyDescent="0.85">
      <c r="G427" s="52" t="str">
        <f>IF($B427="","",IF(_xlfn.XLOOKUP($D427&amp;$F427,開講日程一覧!$P$5:$P$1743,開講日程一覧!H$5:H$1743)="","",_xlfn.XLOOKUP($D427&amp;$F427,開講日程一覧!$P$5:$P$1743,開講日程一覧!H$5:H$1743)))</f>
        <v/>
      </c>
      <c r="H427" s="6" t="str">
        <f>IF($B427="","",IF(_xlfn.XLOOKUP($D427&amp;$F427,開講日程一覧!$P$5:$P$1743,開講日程一覧!I$5:I$1743)="","",_xlfn.XLOOKUP($D427&amp;$F427,開講日程一覧!$P$5:$P$1743,開講日程一覧!I$5:I$1743)))</f>
        <v/>
      </c>
      <c r="I427" s="3" t="str">
        <f>IF($B427="","",IF(_xlfn.XLOOKUP($D427&amp;$F427,開講日程一覧!$P$5:$P$1743,開講日程一覧!J$5:J$1743)="","",_xlfn.XLOOKUP($D427&amp;$F427,開講日程一覧!$P$5:$P$1743,開講日程一覧!J$5:J$1743)))</f>
        <v/>
      </c>
      <c r="J427" s="6" t="str">
        <f>IF($B427="","",IF(_xlfn.XLOOKUP($D427&amp;$F427,開講日程一覧!$P$5:$P$1743,開講日程一覧!K$5:K$1743)="","",_xlfn.XLOOKUP($D427&amp;$F427,開講日程一覧!$P$5:$P$1743,開講日程一覧!K$5:K$1743)))</f>
        <v/>
      </c>
      <c r="K427" s="7" t="str">
        <f>IF($B427="","",IF(_xlfn.XLOOKUP($D427&amp;$F427,開講日程一覧!$P$5:$P$1743,開講日程一覧!L$5:L$1743)="","",_xlfn.XLOOKUP($D427&amp;$F427,開講日程一覧!$P$5:$P$1743,開講日程一覧!L$5:L$1743)))</f>
        <v/>
      </c>
      <c r="L427" s="7" t="str">
        <f>IF($B427="","",IF(_xlfn.XLOOKUP($D427&amp;$F427,開講日程一覧!$P$5:$P$1743,開講日程一覧!M$5:M$1743)="","",_xlfn.XLOOKUP($D427&amp;$F427,開講日程一覧!$P$5:$P$1743,開講日程一覧!M$5:M$1743)))</f>
        <v/>
      </c>
    </row>
    <row r="428" spans="7:12" x14ac:dyDescent="0.85">
      <c r="G428" s="52" t="str">
        <f>IF($B428="","",IF(_xlfn.XLOOKUP($D428&amp;$F428,開講日程一覧!$P$5:$P$1743,開講日程一覧!H$5:H$1743)="","",_xlfn.XLOOKUP($D428&amp;$F428,開講日程一覧!$P$5:$P$1743,開講日程一覧!H$5:H$1743)))</f>
        <v/>
      </c>
      <c r="H428" s="6" t="str">
        <f>IF($B428="","",IF(_xlfn.XLOOKUP($D428&amp;$F428,開講日程一覧!$P$5:$P$1743,開講日程一覧!I$5:I$1743)="","",_xlfn.XLOOKUP($D428&amp;$F428,開講日程一覧!$P$5:$P$1743,開講日程一覧!I$5:I$1743)))</f>
        <v/>
      </c>
      <c r="I428" s="3" t="str">
        <f>IF($B428="","",IF(_xlfn.XLOOKUP($D428&amp;$F428,開講日程一覧!$P$5:$P$1743,開講日程一覧!J$5:J$1743)="","",_xlfn.XLOOKUP($D428&amp;$F428,開講日程一覧!$P$5:$P$1743,開講日程一覧!J$5:J$1743)))</f>
        <v/>
      </c>
      <c r="J428" s="6" t="str">
        <f>IF($B428="","",IF(_xlfn.XLOOKUP($D428&amp;$F428,開講日程一覧!$P$5:$P$1743,開講日程一覧!K$5:K$1743)="","",_xlfn.XLOOKUP($D428&amp;$F428,開講日程一覧!$P$5:$P$1743,開講日程一覧!K$5:K$1743)))</f>
        <v/>
      </c>
      <c r="K428" s="7" t="str">
        <f>IF($B428="","",IF(_xlfn.XLOOKUP($D428&amp;$F428,開講日程一覧!$P$5:$P$1743,開講日程一覧!L$5:L$1743)="","",_xlfn.XLOOKUP($D428&amp;$F428,開講日程一覧!$P$5:$P$1743,開講日程一覧!L$5:L$1743)))</f>
        <v/>
      </c>
      <c r="L428" s="7" t="str">
        <f>IF($B428="","",IF(_xlfn.XLOOKUP($D428&amp;$F428,開講日程一覧!$P$5:$P$1743,開講日程一覧!M$5:M$1743)="","",_xlfn.XLOOKUP($D428&amp;$F428,開講日程一覧!$P$5:$P$1743,開講日程一覧!M$5:M$1743)))</f>
        <v/>
      </c>
    </row>
    <row r="429" spans="7:12" x14ac:dyDescent="0.85">
      <c r="G429" s="52" t="str">
        <f>IF($B429="","",IF(_xlfn.XLOOKUP($D429&amp;$F429,開講日程一覧!$P$5:$P$1743,開講日程一覧!H$5:H$1743)="","",_xlfn.XLOOKUP($D429&amp;$F429,開講日程一覧!$P$5:$P$1743,開講日程一覧!H$5:H$1743)))</f>
        <v/>
      </c>
      <c r="H429" s="6" t="str">
        <f>IF($B429="","",IF(_xlfn.XLOOKUP($D429&amp;$F429,開講日程一覧!$P$5:$P$1743,開講日程一覧!I$5:I$1743)="","",_xlfn.XLOOKUP($D429&amp;$F429,開講日程一覧!$P$5:$P$1743,開講日程一覧!I$5:I$1743)))</f>
        <v/>
      </c>
      <c r="I429" s="3" t="str">
        <f>IF($B429="","",IF(_xlfn.XLOOKUP($D429&amp;$F429,開講日程一覧!$P$5:$P$1743,開講日程一覧!J$5:J$1743)="","",_xlfn.XLOOKUP($D429&amp;$F429,開講日程一覧!$P$5:$P$1743,開講日程一覧!J$5:J$1743)))</f>
        <v/>
      </c>
      <c r="J429" s="6" t="str">
        <f>IF($B429="","",IF(_xlfn.XLOOKUP($D429&amp;$F429,開講日程一覧!$P$5:$P$1743,開講日程一覧!K$5:K$1743)="","",_xlfn.XLOOKUP($D429&amp;$F429,開講日程一覧!$P$5:$P$1743,開講日程一覧!K$5:K$1743)))</f>
        <v/>
      </c>
      <c r="K429" s="7" t="str">
        <f>IF($B429="","",IF(_xlfn.XLOOKUP($D429&amp;$F429,開講日程一覧!$P$5:$P$1743,開講日程一覧!L$5:L$1743)="","",_xlfn.XLOOKUP($D429&amp;$F429,開講日程一覧!$P$5:$P$1743,開講日程一覧!L$5:L$1743)))</f>
        <v/>
      </c>
      <c r="L429" s="7" t="str">
        <f>IF($B429="","",IF(_xlfn.XLOOKUP($D429&amp;$F429,開講日程一覧!$P$5:$P$1743,開講日程一覧!M$5:M$1743)="","",_xlfn.XLOOKUP($D429&amp;$F429,開講日程一覧!$P$5:$P$1743,開講日程一覧!M$5:M$1743)))</f>
        <v/>
      </c>
    </row>
    <row r="430" spans="7:12" x14ac:dyDescent="0.85">
      <c r="G430" s="52" t="str">
        <f>IF($B430="","",IF(_xlfn.XLOOKUP($D430&amp;$F430,開講日程一覧!$P$5:$P$1743,開講日程一覧!H$5:H$1743)="","",_xlfn.XLOOKUP($D430&amp;$F430,開講日程一覧!$P$5:$P$1743,開講日程一覧!H$5:H$1743)))</f>
        <v/>
      </c>
      <c r="H430" s="6" t="str">
        <f>IF($B430="","",IF(_xlfn.XLOOKUP($D430&amp;$F430,開講日程一覧!$P$5:$P$1743,開講日程一覧!I$5:I$1743)="","",_xlfn.XLOOKUP($D430&amp;$F430,開講日程一覧!$P$5:$P$1743,開講日程一覧!I$5:I$1743)))</f>
        <v/>
      </c>
      <c r="I430" s="3" t="str">
        <f>IF($B430="","",IF(_xlfn.XLOOKUP($D430&amp;$F430,開講日程一覧!$P$5:$P$1743,開講日程一覧!J$5:J$1743)="","",_xlfn.XLOOKUP($D430&amp;$F430,開講日程一覧!$P$5:$P$1743,開講日程一覧!J$5:J$1743)))</f>
        <v/>
      </c>
      <c r="J430" s="6" t="str">
        <f>IF($B430="","",IF(_xlfn.XLOOKUP($D430&amp;$F430,開講日程一覧!$P$5:$P$1743,開講日程一覧!K$5:K$1743)="","",_xlfn.XLOOKUP($D430&amp;$F430,開講日程一覧!$P$5:$P$1743,開講日程一覧!K$5:K$1743)))</f>
        <v/>
      </c>
      <c r="K430" s="7" t="str">
        <f>IF($B430="","",IF(_xlfn.XLOOKUP($D430&amp;$F430,開講日程一覧!$P$5:$P$1743,開講日程一覧!L$5:L$1743)="","",_xlfn.XLOOKUP($D430&amp;$F430,開講日程一覧!$P$5:$P$1743,開講日程一覧!L$5:L$1743)))</f>
        <v/>
      </c>
      <c r="L430" s="7" t="str">
        <f>IF($B430="","",IF(_xlfn.XLOOKUP($D430&amp;$F430,開講日程一覧!$P$5:$P$1743,開講日程一覧!M$5:M$1743)="","",_xlfn.XLOOKUP($D430&amp;$F430,開講日程一覧!$P$5:$P$1743,開講日程一覧!M$5:M$1743)))</f>
        <v/>
      </c>
    </row>
    <row r="431" spans="7:12" x14ac:dyDescent="0.85">
      <c r="G431" s="52" t="str">
        <f>IF($B431="","",IF(_xlfn.XLOOKUP($D431&amp;$F431,開講日程一覧!$P$5:$P$1743,開講日程一覧!H$5:H$1743)="","",_xlfn.XLOOKUP($D431&amp;$F431,開講日程一覧!$P$5:$P$1743,開講日程一覧!H$5:H$1743)))</f>
        <v/>
      </c>
      <c r="H431" s="6" t="str">
        <f>IF($B431="","",IF(_xlfn.XLOOKUP($D431&amp;$F431,開講日程一覧!$P$5:$P$1743,開講日程一覧!I$5:I$1743)="","",_xlfn.XLOOKUP($D431&amp;$F431,開講日程一覧!$P$5:$P$1743,開講日程一覧!I$5:I$1743)))</f>
        <v/>
      </c>
      <c r="I431" s="3" t="str">
        <f>IF($B431="","",IF(_xlfn.XLOOKUP($D431&amp;$F431,開講日程一覧!$P$5:$P$1743,開講日程一覧!J$5:J$1743)="","",_xlfn.XLOOKUP($D431&amp;$F431,開講日程一覧!$P$5:$P$1743,開講日程一覧!J$5:J$1743)))</f>
        <v/>
      </c>
      <c r="J431" s="6" t="str">
        <f>IF($B431="","",IF(_xlfn.XLOOKUP($D431&amp;$F431,開講日程一覧!$P$5:$P$1743,開講日程一覧!K$5:K$1743)="","",_xlfn.XLOOKUP($D431&amp;$F431,開講日程一覧!$P$5:$P$1743,開講日程一覧!K$5:K$1743)))</f>
        <v/>
      </c>
      <c r="K431" s="7" t="str">
        <f>IF($B431="","",IF(_xlfn.XLOOKUP($D431&amp;$F431,開講日程一覧!$P$5:$P$1743,開講日程一覧!L$5:L$1743)="","",_xlfn.XLOOKUP($D431&amp;$F431,開講日程一覧!$P$5:$P$1743,開講日程一覧!L$5:L$1743)))</f>
        <v/>
      </c>
      <c r="L431" s="7" t="str">
        <f>IF($B431="","",IF(_xlfn.XLOOKUP($D431&amp;$F431,開講日程一覧!$P$5:$P$1743,開講日程一覧!M$5:M$1743)="","",_xlfn.XLOOKUP($D431&amp;$F431,開講日程一覧!$P$5:$P$1743,開講日程一覧!M$5:M$1743)))</f>
        <v/>
      </c>
    </row>
    <row r="432" spans="7:12" x14ac:dyDescent="0.85">
      <c r="G432" s="52" t="str">
        <f>IF($B432="","",IF(_xlfn.XLOOKUP($D432&amp;$F432,開講日程一覧!$P$5:$P$1743,開講日程一覧!H$5:H$1743)="","",_xlfn.XLOOKUP($D432&amp;$F432,開講日程一覧!$P$5:$P$1743,開講日程一覧!H$5:H$1743)))</f>
        <v/>
      </c>
      <c r="H432" s="6" t="str">
        <f>IF($B432="","",IF(_xlfn.XLOOKUP($D432&amp;$F432,開講日程一覧!$P$5:$P$1743,開講日程一覧!I$5:I$1743)="","",_xlfn.XLOOKUP($D432&amp;$F432,開講日程一覧!$P$5:$P$1743,開講日程一覧!I$5:I$1743)))</f>
        <v/>
      </c>
      <c r="I432" s="3" t="str">
        <f>IF($B432="","",IF(_xlfn.XLOOKUP($D432&amp;$F432,開講日程一覧!$P$5:$P$1743,開講日程一覧!J$5:J$1743)="","",_xlfn.XLOOKUP($D432&amp;$F432,開講日程一覧!$P$5:$P$1743,開講日程一覧!J$5:J$1743)))</f>
        <v/>
      </c>
      <c r="J432" s="6" t="str">
        <f>IF($B432="","",IF(_xlfn.XLOOKUP($D432&amp;$F432,開講日程一覧!$P$5:$P$1743,開講日程一覧!K$5:K$1743)="","",_xlfn.XLOOKUP($D432&amp;$F432,開講日程一覧!$P$5:$P$1743,開講日程一覧!K$5:K$1743)))</f>
        <v/>
      </c>
      <c r="K432" s="7" t="str">
        <f>IF($B432="","",IF(_xlfn.XLOOKUP($D432&amp;$F432,開講日程一覧!$P$5:$P$1743,開講日程一覧!L$5:L$1743)="","",_xlfn.XLOOKUP($D432&amp;$F432,開講日程一覧!$P$5:$P$1743,開講日程一覧!L$5:L$1743)))</f>
        <v/>
      </c>
      <c r="L432" s="7" t="str">
        <f>IF($B432="","",IF(_xlfn.XLOOKUP($D432&amp;$F432,開講日程一覧!$P$5:$P$1743,開講日程一覧!M$5:M$1743)="","",_xlfn.XLOOKUP($D432&amp;$F432,開講日程一覧!$P$5:$P$1743,開講日程一覧!M$5:M$1743)))</f>
        <v/>
      </c>
    </row>
    <row r="433" spans="7:12" x14ac:dyDescent="0.85">
      <c r="G433" s="52" t="str">
        <f>IF($B433="","",IF(_xlfn.XLOOKUP($D433&amp;$F433,開講日程一覧!$P$5:$P$1743,開講日程一覧!H$5:H$1743)="","",_xlfn.XLOOKUP($D433&amp;$F433,開講日程一覧!$P$5:$P$1743,開講日程一覧!H$5:H$1743)))</f>
        <v/>
      </c>
      <c r="H433" s="6" t="str">
        <f>IF($B433="","",IF(_xlfn.XLOOKUP($D433&amp;$F433,開講日程一覧!$P$5:$P$1743,開講日程一覧!I$5:I$1743)="","",_xlfn.XLOOKUP($D433&amp;$F433,開講日程一覧!$P$5:$P$1743,開講日程一覧!I$5:I$1743)))</f>
        <v/>
      </c>
      <c r="I433" s="3" t="str">
        <f>IF($B433="","",IF(_xlfn.XLOOKUP($D433&amp;$F433,開講日程一覧!$P$5:$P$1743,開講日程一覧!J$5:J$1743)="","",_xlfn.XLOOKUP($D433&amp;$F433,開講日程一覧!$P$5:$P$1743,開講日程一覧!J$5:J$1743)))</f>
        <v/>
      </c>
      <c r="J433" s="6" t="str">
        <f>IF($B433="","",IF(_xlfn.XLOOKUP($D433&amp;$F433,開講日程一覧!$P$5:$P$1743,開講日程一覧!K$5:K$1743)="","",_xlfn.XLOOKUP($D433&amp;$F433,開講日程一覧!$P$5:$P$1743,開講日程一覧!K$5:K$1743)))</f>
        <v/>
      </c>
      <c r="K433" s="7" t="str">
        <f>IF($B433="","",IF(_xlfn.XLOOKUP($D433&amp;$F433,開講日程一覧!$P$5:$P$1743,開講日程一覧!L$5:L$1743)="","",_xlfn.XLOOKUP($D433&amp;$F433,開講日程一覧!$P$5:$P$1743,開講日程一覧!L$5:L$1743)))</f>
        <v/>
      </c>
      <c r="L433" s="7" t="str">
        <f>IF($B433="","",IF(_xlfn.XLOOKUP($D433&amp;$F433,開講日程一覧!$P$5:$P$1743,開講日程一覧!M$5:M$1743)="","",_xlfn.XLOOKUP($D433&amp;$F433,開講日程一覧!$P$5:$P$1743,開講日程一覧!M$5:M$1743)))</f>
        <v/>
      </c>
    </row>
    <row r="434" spans="7:12" x14ac:dyDescent="0.85">
      <c r="G434" s="52" t="str">
        <f>IF($B434="","",IF(_xlfn.XLOOKUP($D434&amp;$F434,開講日程一覧!$P$5:$P$1743,開講日程一覧!H$5:H$1743)="","",_xlfn.XLOOKUP($D434&amp;$F434,開講日程一覧!$P$5:$P$1743,開講日程一覧!H$5:H$1743)))</f>
        <v/>
      </c>
      <c r="H434" s="6" t="str">
        <f>IF($B434="","",IF(_xlfn.XLOOKUP($D434&amp;$F434,開講日程一覧!$P$5:$P$1743,開講日程一覧!I$5:I$1743)="","",_xlfn.XLOOKUP($D434&amp;$F434,開講日程一覧!$P$5:$P$1743,開講日程一覧!I$5:I$1743)))</f>
        <v/>
      </c>
      <c r="I434" s="3" t="str">
        <f>IF($B434="","",IF(_xlfn.XLOOKUP($D434&amp;$F434,開講日程一覧!$P$5:$P$1743,開講日程一覧!J$5:J$1743)="","",_xlfn.XLOOKUP($D434&amp;$F434,開講日程一覧!$P$5:$P$1743,開講日程一覧!J$5:J$1743)))</f>
        <v/>
      </c>
      <c r="J434" s="6" t="str">
        <f>IF($B434="","",IF(_xlfn.XLOOKUP($D434&amp;$F434,開講日程一覧!$P$5:$P$1743,開講日程一覧!K$5:K$1743)="","",_xlfn.XLOOKUP($D434&amp;$F434,開講日程一覧!$P$5:$P$1743,開講日程一覧!K$5:K$1743)))</f>
        <v/>
      </c>
      <c r="K434" s="7" t="str">
        <f>IF($B434="","",IF(_xlfn.XLOOKUP($D434&amp;$F434,開講日程一覧!$P$5:$P$1743,開講日程一覧!L$5:L$1743)="","",_xlfn.XLOOKUP($D434&amp;$F434,開講日程一覧!$P$5:$P$1743,開講日程一覧!L$5:L$1743)))</f>
        <v/>
      </c>
      <c r="L434" s="7" t="str">
        <f>IF($B434="","",IF(_xlfn.XLOOKUP($D434&amp;$F434,開講日程一覧!$P$5:$P$1743,開講日程一覧!M$5:M$1743)="","",_xlfn.XLOOKUP($D434&amp;$F434,開講日程一覧!$P$5:$P$1743,開講日程一覧!M$5:M$1743)))</f>
        <v/>
      </c>
    </row>
    <row r="435" spans="7:12" x14ac:dyDescent="0.85">
      <c r="G435" s="52" t="str">
        <f>IF($B435="","",IF(_xlfn.XLOOKUP($D435&amp;$F435,開講日程一覧!$P$5:$P$1743,開講日程一覧!H$5:H$1743)="","",_xlfn.XLOOKUP($D435&amp;$F435,開講日程一覧!$P$5:$P$1743,開講日程一覧!H$5:H$1743)))</f>
        <v/>
      </c>
      <c r="H435" s="6" t="str">
        <f>IF($B435="","",IF(_xlfn.XLOOKUP($D435&amp;$F435,開講日程一覧!$P$5:$P$1743,開講日程一覧!I$5:I$1743)="","",_xlfn.XLOOKUP($D435&amp;$F435,開講日程一覧!$P$5:$P$1743,開講日程一覧!I$5:I$1743)))</f>
        <v/>
      </c>
      <c r="I435" s="3" t="str">
        <f>IF($B435="","",IF(_xlfn.XLOOKUP($D435&amp;$F435,開講日程一覧!$P$5:$P$1743,開講日程一覧!J$5:J$1743)="","",_xlfn.XLOOKUP($D435&amp;$F435,開講日程一覧!$P$5:$P$1743,開講日程一覧!J$5:J$1743)))</f>
        <v/>
      </c>
      <c r="J435" s="6" t="str">
        <f>IF($B435="","",IF(_xlfn.XLOOKUP($D435&amp;$F435,開講日程一覧!$P$5:$P$1743,開講日程一覧!K$5:K$1743)="","",_xlfn.XLOOKUP($D435&amp;$F435,開講日程一覧!$P$5:$P$1743,開講日程一覧!K$5:K$1743)))</f>
        <v/>
      </c>
      <c r="K435" s="7" t="str">
        <f>IF($B435="","",IF(_xlfn.XLOOKUP($D435&amp;$F435,開講日程一覧!$P$5:$P$1743,開講日程一覧!L$5:L$1743)="","",_xlfn.XLOOKUP($D435&amp;$F435,開講日程一覧!$P$5:$P$1743,開講日程一覧!L$5:L$1743)))</f>
        <v/>
      </c>
      <c r="L435" s="7" t="str">
        <f>IF($B435="","",IF(_xlfn.XLOOKUP($D435&amp;$F435,開講日程一覧!$P$5:$P$1743,開講日程一覧!M$5:M$1743)="","",_xlfn.XLOOKUP($D435&amp;$F435,開講日程一覧!$P$5:$P$1743,開講日程一覧!M$5:M$1743)))</f>
        <v/>
      </c>
    </row>
    <row r="436" spans="7:12" x14ac:dyDescent="0.85">
      <c r="G436" s="52" t="str">
        <f>IF($B436="","",IF(_xlfn.XLOOKUP($D436&amp;$F436,開講日程一覧!$P$5:$P$1743,開講日程一覧!H$5:H$1743)="","",_xlfn.XLOOKUP($D436&amp;$F436,開講日程一覧!$P$5:$P$1743,開講日程一覧!H$5:H$1743)))</f>
        <v/>
      </c>
      <c r="H436" s="6" t="str">
        <f>IF($B436="","",IF(_xlfn.XLOOKUP($D436&amp;$F436,開講日程一覧!$P$5:$P$1743,開講日程一覧!I$5:I$1743)="","",_xlfn.XLOOKUP($D436&amp;$F436,開講日程一覧!$P$5:$P$1743,開講日程一覧!I$5:I$1743)))</f>
        <v/>
      </c>
      <c r="I436" s="3" t="str">
        <f>IF($B436="","",IF(_xlfn.XLOOKUP($D436&amp;$F436,開講日程一覧!$P$5:$P$1743,開講日程一覧!J$5:J$1743)="","",_xlfn.XLOOKUP($D436&amp;$F436,開講日程一覧!$P$5:$P$1743,開講日程一覧!J$5:J$1743)))</f>
        <v/>
      </c>
      <c r="J436" s="6" t="str">
        <f>IF($B436="","",IF(_xlfn.XLOOKUP($D436&amp;$F436,開講日程一覧!$P$5:$P$1743,開講日程一覧!K$5:K$1743)="","",_xlfn.XLOOKUP($D436&amp;$F436,開講日程一覧!$P$5:$P$1743,開講日程一覧!K$5:K$1743)))</f>
        <v/>
      </c>
      <c r="K436" s="7" t="str">
        <f>IF($B436="","",IF(_xlfn.XLOOKUP($D436&amp;$F436,開講日程一覧!$P$5:$P$1743,開講日程一覧!L$5:L$1743)="","",_xlfn.XLOOKUP($D436&amp;$F436,開講日程一覧!$P$5:$P$1743,開講日程一覧!L$5:L$1743)))</f>
        <v/>
      </c>
      <c r="L436" s="7" t="str">
        <f>IF($B436="","",IF(_xlfn.XLOOKUP($D436&amp;$F436,開講日程一覧!$P$5:$P$1743,開講日程一覧!M$5:M$1743)="","",_xlfn.XLOOKUP($D436&amp;$F436,開講日程一覧!$P$5:$P$1743,開講日程一覧!M$5:M$1743)))</f>
        <v/>
      </c>
    </row>
    <row r="437" spans="7:12" x14ac:dyDescent="0.85">
      <c r="G437" s="52" t="str">
        <f>IF($B437="","",IF(_xlfn.XLOOKUP($D437&amp;$F437,開講日程一覧!$P$5:$P$1743,開講日程一覧!H$5:H$1743)="","",_xlfn.XLOOKUP($D437&amp;$F437,開講日程一覧!$P$5:$P$1743,開講日程一覧!H$5:H$1743)))</f>
        <v/>
      </c>
      <c r="H437" s="6" t="str">
        <f>IF($B437="","",IF(_xlfn.XLOOKUP($D437&amp;$F437,開講日程一覧!$P$5:$P$1743,開講日程一覧!I$5:I$1743)="","",_xlfn.XLOOKUP($D437&amp;$F437,開講日程一覧!$P$5:$P$1743,開講日程一覧!I$5:I$1743)))</f>
        <v/>
      </c>
      <c r="I437" s="3" t="str">
        <f>IF($B437="","",IF(_xlfn.XLOOKUP($D437&amp;$F437,開講日程一覧!$P$5:$P$1743,開講日程一覧!J$5:J$1743)="","",_xlfn.XLOOKUP($D437&amp;$F437,開講日程一覧!$P$5:$P$1743,開講日程一覧!J$5:J$1743)))</f>
        <v/>
      </c>
      <c r="J437" s="6" t="str">
        <f>IF($B437="","",IF(_xlfn.XLOOKUP($D437&amp;$F437,開講日程一覧!$P$5:$P$1743,開講日程一覧!K$5:K$1743)="","",_xlfn.XLOOKUP($D437&amp;$F437,開講日程一覧!$P$5:$P$1743,開講日程一覧!K$5:K$1743)))</f>
        <v/>
      </c>
      <c r="K437" s="7" t="str">
        <f>IF($B437="","",IF(_xlfn.XLOOKUP($D437&amp;$F437,開講日程一覧!$P$5:$P$1743,開講日程一覧!L$5:L$1743)="","",_xlfn.XLOOKUP($D437&amp;$F437,開講日程一覧!$P$5:$P$1743,開講日程一覧!L$5:L$1743)))</f>
        <v/>
      </c>
      <c r="L437" s="7" t="str">
        <f>IF($B437="","",IF(_xlfn.XLOOKUP($D437&amp;$F437,開講日程一覧!$P$5:$P$1743,開講日程一覧!M$5:M$1743)="","",_xlfn.XLOOKUP($D437&amp;$F437,開講日程一覧!$P$5:$P$1743,開講日程一覧!M$5:M$1743)))</f>
        <v/>
      </c>
    </row>
    <row r="438" spans="7:12" x14ac:dyDescent="0.85">
      <c r="G438" s="52" t="str">
        <f>IF($B438="","",IF(_xlfn.XLOOKUP($D438&amp;$F438,開講日程一覧!$P$5:$P$1743,開講日程一覧!H$5:H$1743)="","",_xlfn.XLOOKUP($D438&amp;$F438,開講日程一覧!$P$5:$P$1743,開講日程一覧!H$5:H$1743)))</f>
        <v/>
      </c>
      <c r="H438" s="6" t="str">
        <f>IF($B438="","",IF(_xlfn.XLOOKUP($D438&amp;$F438,開講日程一覧!$P$5:$P$1743,開講日程一覧!I$5:I$1743)="","",_xlfn.XLOOKUP($D438&amp;$F438,開講日程一覧!$P$5:$P$1743,開講日程一覧!I$5:I$1743)))</f>
        <v/>
      </c>
      <c r="I438" s="3" t="str">
        <f>IF($B438="","",IF(_xlfn.XLOOKUP($D438&amp;$F438,開講日程一覧!$P$5:$P$1743,開講日程一覧!J$5:J$1743)="","",_xlfn.XLOOKUP($D438&amp;$F438,開講日程一覧!$P$5:$P$1743,開講日程一覧!J$5:J$1743)))</f>
        <v/>
      </c>
      <c r="J438" s="6" t="str">
        <f>IF($B438="","",IF(_xlfn.XLOOKUP($D438&amp;$F438,開講日程一覧!$P$5:$P$1743,開講日程一覧!K$5:K$1743)="","",_xlfn.XLOOKUP($D438&amp;$F438,開講日程一覧!$P$5:$P$1743,開講日程一覧!K$5:K$1743)))</f>
        <v/>
      </c>
      <c r="K438" s="7" t="str">
        <f>IF($B438="","",IF(_xlfn.XLOOKUP($D438&amp;$F438,開講日程一覧!$P$5:$P$1743,開講日程一覧!L$5:L$1743)="","",_xlfn.XLOOKUP($D438&amp;$F438,開講日程一覧!$P$5:$P$1743,開講日程一覧!L$5:L$1743)))</f>
        <v/>
      </c>
      <c r="L438" s="7" t="str">
        <f>IF($B438="","",IF(_xlfn.XLOOKUP($D438&amp;$F438,開講日程一覧!$P$5:$P$1743,開講日程一覧!M$5:M$1743)="","",_xlfn.XLOOKUP($D438&amp;$F438,開講日程一覧!$P$5:$P$1743,開講日程一覧!M$5:M$1743)))</f>
        <v/>
      </c>
    </row>
    <row r="439" spans="7:12" x14ac:dyDescent="0.85">
      <c r="G439" s="52" t="str">
        <f>IF($B439="","",IF(_xlfn.XLOOKUP($D439&amp;$F439,開講日程一覧!$P$5:$P$1743,開講日程一覧!H$5:H$1743)="","",_xlfn.XLOOKUP($D439&amp;$F439,開講日程一覧!$P$5:$P$1743,開講日程一覧!H$5:H$1743)))</f>
        <v/>
      </c>
      <c r="H439" s="6" t="str">
        <f>IF($B439="","",IF(_xlfn.XLOOKUP($D439&amp;$F439,開講日程一覧!$P$5:$P$1743,開講日程一覧!I$5:I$1743)="","",_xlfn.XLOOKUP($D439&amp;$F439,開講日程一覧!$P$5:$P$1743,開講日程一覧!I$5:I$1743)))</f>
        <v/>
      </c>
      <c r="I439" s="3" t="str">
        <f>IF($B439="","",IF(_xlfn.XLOOKUP($D439&amp;$F439,開講日程一覧!$P$5:$P$1743,開講日程一覧!J$5:J$1743)="","",_xlfn.XLOOKUP($D439&amp;$F439,開講日程一覧!$P$5:$P$1743,開講日程一覧!J$5:J$1743)))</f>
        <v/>
      </c>
      <c r="J439" s="6" t="str">
        <f>IF($B439="","",IF(_xlfn.XLOOKUP($D439&amp;$F439,開講日程一覧!$P$5:$P$1743,開講日程一覧!K$5:K$1743)="","",_xlfn.XLOOKUP($D439&amp;$F439,開講日程一覧!$P$5:$P$1743,開講日程一覧!K$5:K$1743)))</f>
        <v/>
      </c>
      <c r="K439" s="7" t="str">
        <f>IF($B439="","",IF(_xlfn.XLOOKUP($D439&amp;$F439,開講日程一覧!$P$5:$P$1743,開講日程一覧!L$5:L$1743)="","",_xlfn.XLOOKUP($D439&amp;$F439,開講日程一覧!$P$5:$P$1743,開講日程一覧!L$5:L$1743)))</f>
        <v/>
      </c>
      <c r="L439" s="7" t="str">
        <f>IF($B439="","",IF(_xlfn.XLOOKUP($D439&amp;$F439,開講日程一覧!$P$5:$P$1743,開講日程一覧!M$5:M$1743)="","",_xlfn.XLOOKUP($D439&amp;$F439,開講日程一覧!$P$5:$P$1743,開講日程一覧!M$5:M$1743)))</f>
        <v/>
      </c>
    </row>
    <row r="440" spans="7:12" x14ac:dyDescent="0.85">
      <c r="G440" s="52" t="str">
        <f>IF($B440="","",IF(_xlfn.XLOOKUP($D440&amp;$F440,開講日程一覧!$P$5:$P$1743,開講日程一覧!H$5:H$1743)="","",_xlfn.XLOOKUP($D440&amp;$F440,開講日程一覧!$P$5:$P$1743,開講日程一覧!H$5:H$1743)))</f>
        <v/>
      </c>
      <c r="H440" s="6" t="str">
        <f>IF($B440="","",IF(_xlfn.XLOOKUP($D440&amp;$F440,開講日程一覧!$P$5:$P$1743,開講日程一覧!I$5:I$1743)="","",_xlfn.XLOOKUP($D440&amp;$F440,開講日程一覧!$P$5:$P$1743,開講日程一覧!I$5:I$1743)))</f>
        <v/>
      </c>
      <c r="I440" s="3" t="str">
        <f>IF($B440="","",IF(_xlfn.XLOOKUP($D440&amp;$F440,開講日程一覧!$P$5:$P$1743,開講日程一覧!J$5:J$1743)="","",_xlfn.XLOOKUP($D440&amp;$F440,開講日程一覧!$P$5:$P$1743,開講日程一覧!J$5:J$1743)))</f>
        <v/>
      </c>
      <c r="J440" s="6" t="str">
        <f>IF($B440="","",IF(_xlfn.XLOOKUP($D440&amp;$F440,開講日程一覧!$P$5:$P$1743,開講日程一覧!K$5:K$1743)="","",_xlfn.XLOOKUP($D440&amp;$F440,開講日程一覧!$P$5:$P$1743,開講日程一覧!K$5:K$1743)))</f>
        <v/>
      </c>
      <c r="K440" s="7" t="str">
        <f>IF($B440="","",IF(_xlfn.XLOOKUP($D440&amp;$F440,開講日程一覧!$P$5:$P$1743,開講日程一覧!L$5:L$1743)="","",_xlfn.XLOOKUP($D440&amp;$F440,開講日程一覧!$P$5:$P$1743,開講日程一覧!L$5:L$1743)))</f>
        <v/>
      </c>
      <c r="L440" s="7" t="str">
        <f>IF($B440="","",IF(_xlfn.XLOOKUP($D440&amp;$F440,開講日程一覧!$P$5:$P$1743,開講日程一覧!M$5:M$1743)="","",_xlfn.XLOOKUP($D440&amp;$F440,開講日程一覧!$P$5:$P$1743,開講日程一覧!M$5:M$1743)))</f>
        <v/>
      </c>
    </row>
    <row r="441" spans="7:12" x14ac:dyDescent="0.85">
      <c r="G441" s="52" t="str">
        <f>IF($B441="","",IF(_xlfn.XLOOKUP($D441&amp;$F441,開講日程一覧!$P$5:$P$1743,開講日程一覧!H$5:H$1743)="","",_xlfn.XLOOKUP($D441&amp;$F441,開講日程一覧!$P$5:$P$1743,開講日程一覧!H$5:H$1743)))</f>
        <v/>
      </c>
      <c r="H441" s="6" t="str">
        <f>IF($B441="","",IF(_xlfn.XLOOKUP($D441&amp;$F441,開講日程一覧!$P$5:$P$1743,開講日程一覧!I$5:I$1743)="","",_xlfn.XLOOKUP($D441&amp;$F441,開講日程一覧!$P$5:$P$1743,開講日程一覧!I$5:I$1743)))</f>
        <v/>
      </c>
      <c r="I441" s="3" t="str">
        <f>IF($B441="","",IF(_xlfn.XLOOKUP($D441&amp;$F441,開講日程一覧!$P$5:$P$1743,開講日程一覧!J$5:J$1743)="","",_xlfn.XLOOKUP($D441&amp;$F441,開講日程一覧!$P$5:$P$1743,開講日程一覧!J$5:J$1743)))</f>
        <v/>
      </c>
      <c r="J441" s="6" t="str">
        <f>IF($B441="","",IF(_xlfn.XLOOKUP($D441&amp;$F441,開講日程一覧!$P$5:$P$1743,開講日程一覧!K$5:K$1743)="","",_xlfn.XLOOKUP($D441&amp;$F441,開講日程一覧!$P$5:$P$1743,開講日程一覧!K$5:K$1743)))</f>
        <v/>
      </c>
      <c r="K441" s="7" t="str">
        <f>IF($B441="","",IF(_xlfn.XLOOKUP($D441&amp;$F441,開講日程一覧!$P$5:$P$1743,開講日程一覧!L$5:L$1743)="","",_xlfn.XLOOKUP($D441&amp;$F441,開講日程一覧!$P$5:$P$1743,開講日程一覧!L$5:L$1743)))</f>
        <v/>
      </c>
      <c r="L441" s="7" t="str">
        <f>IF($B441="","",IF(_xlfn.XLOOKUP($D441&amp;$F441,開講日程一覧!$P$5:$P$1743,開講日程一覧!M$5:M$1743)="","",_xlfn.XLOOKUP($D441&amp;$F441,開講日程一覧!$P$5:$P$1743,開講日程一覧!M$5:M$1743)))</f>
        <v/>
      </c>
    </row>
    <row r="442" spans="7:12" x14ac:dyDescent="0.85">
      <c r="G442" s="52" t="str">
        <f>IF($B442="","",IF(_xlfn.XLOOKUP($D442&amp;$F442,開講日程一覧!$P$5:$P$1743,開講日程一覧!H$5:H$1743)="","",_xlfn.XLOOKUP($D442&amp;$F442,開講日程一覧!$P$5:$P$1743,開講日程一覧!H$5:H$1743)))</f>
        <v/>
      </c>
      <c r="H442" s="6" t="str">
        <f>IF($B442="","",IF(_xlfn.XLOOKUP($D442&amp;$F442,開講日程一覧!$P$5:$P$1743,開講日程一覧!I$5:I$1743)="","",_xlfn.XLOOKUP($D442&amp;$F442,開講日程一覧!$P$5:$P$1743,開講日程一覧!I$5:I$1743)))</f>
        <v/>
      </c>
      <c r="I442" s="3" t="str">
        <f>IF($B442="","",IF(_xlfn.XLOOKUP($D442&amp;$F442,開講日程一覧!$P$5:$P$1743,開講日程一覧!J$5:J$1743)="","",_xlfn.XLOOKUP($D442&amp;$F442,開講日程一覧!$P$5:$P$1743,開講日程一覧!J$5:J$1743)))</f>
        <v/>
      </c>
      <c r="J442" s="6" t="str">
        <f>IF($B442="","",IF(_xlfn.XLOOKUP($D442&amp;$F442,開講日程一覧!$P$5:$P$1743,開講日程一覧!K$5:K$1743)="","",_xlfn.XLOOKUP($D442&amp;$F442,開講日程一覧!$P$5:$P$1743,開講日程一覧!K$5:K$1743)))</f>
        <v/>
      </c>
      <c r="K442" s="7" t="str">
        <f>IF($B442="","",IF(_xlfn.XLOOKUP($D442&amp;$F442,開講日程一覧!$P$5:$P$1743,開講日程一覧!L$5:L$1743)="","",_xlfn.XLOOKUP($D442&amp;$F442,開講日程一覧!$P$5:$P$1743,開講日程一覧!L$5:L$1743)))</f>
        <v/>
      </c>
      <c r="L442" s="7" t="str">
        <f>IF($B442="","",IF(_xlfn.XLOOKUP($D442&amp;$F442,開講日程一覧!$P$5:$P$1743,開講日程一覧!M$5:M$1743)="","",_xlfn.XLOOKUP($D442&amp;$F442,開講日程一覧!$P$5:$P$1743,開講日程一覧!M$5:M$1743)))</f>
        <v/>
      </c>
    </row>
    <row r="443" spans="7:12" x14ac:dyDescent="0.85">
      <c r="G443" s="52" t="str">
        <f>IF($B443="","",IF(_xlfn.XLOOKUP($D443&amp;$F443,開講日程一覧!$P$5:$P$1743,開講日程一覧!H$5:H$1743)="","",_xlfn.XLOOKUP($D443&amp;$F443,開講日程一覧!$P$5:$P$1743,開講日程一覧!H$5:H$1743)))</f>
        <v/>
      </c>
      <c r="H443" s="6" t="str">
        <f>IF($B443="","",IF(_xlfn.XLOOKUP($D443&amp;$F443,開講日程一覧!$P$5:$P$1743,開講日程一覧!I$5:I$1743)="","",_xlfn.XLOOKUP($D443&amp;$F443,開講日程一覧!$P$5:$P$1743,開講日程一覧!I$5:I$1743)))</f>
        <v/>
      </c>
      <c r="I443" s="3" t="str">
        <f>IF($B443="","",IF(_xlfn.XLOOKUP($D443&amp;$F443,開講日程一覧!$P$5:$P$1743,開講日程一覧!J$5:J$1743)="","",_xlfn.XLOOKUP($D443&amp;$F443,開講日程一覧!$P$5:$P$1743,開講日程一覧!J$5:J$1743)))</f>
        <v/>
      </c>
      <c r="J443" s="6" t="str">
        <f>IF($B443="","",IF(_xlfn.XLOOKUP($D443&amp;$F443,開講日程一覧!$P$5:$P$1743,開講日程一覧!K$5:K$1743)="","",_xlfn.XLOOKUP($D443&amp;$F443,開講日程一覧!$P$5:$P$1743,開講日程一覧!K$5:K$1743)))</f>
        <v/>
      </c>
      <c r="K443" s="7" t="str">
        <f>IF($B443="","",IF(_xlfn.XLOOKUP($D443&amp;$F443,開講日程一覧!$P$5:$P$1743,開講日程一覧!L$5:L$1743)="","",_xlfn.XLOOKUP($D443&amp;$F443,開講日程一覧!$P$5:$P$1743,開講日程一覧!L$5:L$1743)))</f>
        <v/>
      </c>
      <c r="L443" s="7" t="str">
        <f>IF($B443="","",IF(_xlfn.XLOOKUP($D443&amp;$F443,開講日程一覧!$P$5:$P$1743,開講日程一覧!M$5:M$1743)="","",_xlfn.XLOOKUP($D443&amp;$F443,開講日程一覧!$P$5:$P$1743,開講日程一覧!M$5:M$1743)))</f>
        <v/>
      </c>
    </row>
    <row r="444" spans="7:12" x14ac:dyDescent="0.85">
      <c r="G444" s="52" t="str">
        <f>IF($B444="","",IF(_xlfn.XLOOKUP($D444&amp;$F444,開講日程一覧!$P$5:$P$1743,開講日程一覧!H$5:H$1743)="","",_xlfn.XLOOKUP($D444&amp;$F444,開講日程一覧!$P$5:$P$1743,開講日程一覧!H$5:H$1743)))</f>
        <v/>
      </c>
      <c r="H444" s="6" t="str">
        <f>IF($B444="","",IF(_xlfn.XLOOKUP($D444&amp;$F444,開講日程一覧!$P$5:$P$1743,開講日程一覧!I$5:I$1743)="","",_xlfn.XLOOKUP($D444&amp;$F444,開講日程一覧!$P$5:$P$1743,開講日程一覧!I$5:I$1743)))</f>
        <v/>
      </c>
      <c r="I444" s="3" t="str">
        <f>IF($B444="","",IF(_xlfn.XLOOKUP($D444&amp;$F444,開講日程一覧!$P$5:$P$1743,開講日程一覧!J$5:J$1743)="","",_xlfn.XLOOKUP($D444&amp;$F444,開講日程一覧!$P$5:$P$1743,開講日程一覧!J$5:J$1743)))</f>
        <v/>
      </c>
      <c r="J444" s="6" t="str">
        <f>IF($B444="","",IF(_xlfn.XLOOKUP($D444&amp;$F444,開講日程一覧!$P$5:$P$1743,開講日程一覧!K$5:K$1743)="","",_xlfn.XLOOKUP($D444&amp;$F444,開講日程一覧!$P$5:$P$1743,開講日程一覧!K$5:K$1743)))</f>
        <v/>
      </c>
      <c r="K444" s="7" t="str">
        <f>IF($B444="","",IF(_xlfn.XLOOKUP($D444&amp;$F444,開講日程一覧!$P$5:$P$1743,開講日程一覧!L$5:L$1743)="","",_xlfn.XLOOKUP($D444&amp;$F444,開講日程一覧!$P$5:$P$1743,開講日程一覧!L$5:L$1743)))</f>
        <v/>
      </c>
      <c r="L444" s="7" t="str">
        <f>IF($B444="","",IF(_xlfn.XLOOKUP($D444&amp;$F444,開講日程一覧!$P$5:$P$1743,開講日程一覧!M$5:M$1743)="","",_xlfn.XLOOKUP($D444&amp;$F444,開講日程一覧!$P$5:$P$1743,開講日程一覧!M$5:M$1743)))</f>
        <v/>
      </c>
    </row>
    <row r="445" spans="7:12" x14ac:dyDescent="0.85">
      <c r="G445" s="52" t="str">
        <f>IF($B445="","",IF(_xlfn.XLOOKUP($D445&amp;$F445,開講日程一覧!$P$5:$P$1743,開講日程一覧!H$5:H$1743)="","",_xlfn.XLOOKUP($D445&amp;$F445,開講日程一覧!$P$5:$P$1743,開講日程一覧!H$5:H$1743)))</f>
        <v/>
      </c>
      <c r="H445" s="6" t="str">
        <f>IF($B445="","",IF(_xlfn.XLOOKUP($D445&amp;$F445,開講日程一覧!$P$5:$P$1743,開講日程一覧!I$5:I$1743)="","",_xlfn.XLOOKUP($D445&amp;$F445,開講日程一覧!$P$5:$P$1743,開講日程一覧!I$5:I$1743)))</f>
        <v/>
      </c>
      <c r="I445" s="3" t="str">
        <f>IF($B445="","",IF(_xlfn.XLOOKUP($D445&amp;$F445,開講日程一覧!$P$5:$P$1743,開講日程一覧!J$5:J$1743)="","",_xlfn.XLOOKUP($D445&amp;$F445,開講日程一覧!$P$5:$P$1743,開講日程一覧!J$5:J$1743)))</f>
        <v/>
      </c>
      <c r="J445" s="6" t="str">
        <f>IF($B445="","",IF(_xlfn.XLOOKUP($D445&amp;$F445,開講日程一覧!$P$5:$P$1743,開講日程一覧!K$5:K$1743)="","",_xlfn.XLOOKUP($D445&amp;$F445,開講日程一覧!$P$5:$P$1743,開講日程一覧!K$5:K$1743)))</f>
        <v/>
      </c>
      <c r="K445" s="7" t="str">
        <f>IF($B445="","",IF(_xlfn.XLOOKUP($D445&amp;$F445,開講日程一覧!$P$5:$P$1743,開講日程一覧!L$5:L$1743)="","",_xlfn.XLOOKUP($D445&amp;$F445,開講日程一覧!$P$5:$P$1743,開講日程一覧!L$5:L$1743)))</f>
        <v/>
      </c>
      <c r="L445" s="7" t="str">
        <f>IF($B445="","",IF(_xlfn.XLOOKUP($D445&amp;$F445,開講日程一覧!$P$5:$P$1743,開講日程一覧!M$5:M$1743)="","",_xlfn.XLOOKUP($D445&amp;$F445,開講日程一覧!$P$5:$P$1743,開講日程一覧!M$5:M$1743)))</f>
        <v/>
      </c>
    </row>
    <row r="446" spans="7:12" x14ac:dyDescent="0.85">
      <c r="G446" s="52" t="str">
        <f>IF($B446="","",IF(_xlfn.XLOOKUP($D446&amp;$F446,開講日程一覧!$P$5:$P$1743,開講日程一覧!H$5:H$1743)="","",_xlfn.XLOOKUP($D446&amp;$F446,開講日程一覧!$P$5:$P$1743,開講日程一覧!H$5:H$1743)))</f>
        <v/>
      </c>
      <c r="H446" s="6" t="str">
        <f>IF($B446="","",IF(_xlfn.XLOOKUP($D446&amp;$F446,開講日程一覧!$P$5:$P$1743,開講日程一覧!I$5:I$1743)="","",_xlfn.XLOOKUP($D446&amp;$F446,開講日程一覧!$P$5:$P$1743,開講日程一覧!I$5:I$1743)))</f>
        <v/>
      </c>
      <c r="I446" s="3" t="str">
        <f>IF($B446="","",IF(_xlfn.XLOOKUP($D446&amp;$F446,開講日程一覧!$P$5:$P$1743,開講日程一覧!J$5:J$1743)="","",_xlfn.XLOOKUP($D446&amp;$F446,開講日程一覧!$P$5:$P$1743,開講日程一覧!J$5:J$1743)))</f>
        <v/>
      </c>
      <c r="J446" s="6" t="str">
        <f>IF($B446="","",IF(_xlfn.XLOOKUP($D446&amp;$F446,開講日程一覧!$P$5:$P$1743,開講日程一覧!K$5:K$1743)="","",_xlfn.XLOOKUP($D446&amp;$F446,開講日程一覧!$P$5:$P$1743,開講日程一覧!K$5:K$1743)))</f>
        <v/>
      </c>
      <c r="K446" s="7" t="str">
        <f>IF($B446="","",IF(_xlfn.XLOOKUP($D446&amp;$F446,開講日程一覧!$P$5:$P$1743,開講日程一覧!L$5:L$1743)="","",_xlfn.XLOOKUP($D446&amp;$F446,開講日程一覧!$P$5:$P$1743,開講日程一覧!L$5:L$1743)))</f>
        <v/>
      </c>
      <c r="L446" s="7" t="str">
        <f>IF($B446="","",IF(_xlfn.XLOOKUP($D446&amp;$F446,開講日程一覧!$P$5:$P$1743,開講日程一覧!M$5:M$1743)="","",_xlfn.XLOOKUP($D446&amp;$F446,開講日程一覧!$P$5:$P$1743,開講日程一覧!M$5:M$1743)))</f>
        <v/>
      </c>
    </row>
    <row r="447" spans="7:12" x14ac:dyDescent="0.85">
      <c r="G447" s="52" t="str">
        <f>IF($B447="","",IF(_xlfn.XLOOKUP($D447&amp;$F447,開講日程一覧!$P$5:$P$1743,開講日程一覧!H$5:H$1743)="","",_xlfn.XLOOKUP($D447&amp;$F447,開講日程一覧!$P$5:$P$1743,開講日程一覧!H$5:H$1743)))</f>
        <v/>
      </c>
      <c r="H447" s="6" t="str">
        <f>IF($B447="","",IF(_xlfn.XLOOKUP($D447&amp;$F447,開講日程一覧!$P$5:$P$1743,開講日程一覧!I$5:I$1743)="","",_xlfn.XLOOKUP($D447&amp;$F447,開講日程一覧!$P$5:$P$1743,開講日程一覧!I$5:I$1743)))</f>
        <v/>
      </c>
      <c r="I447" s="3" t="str">
        <f>IF($B447="","",IF(_xlfn.XLOOKUP($D447&amp;$F447,開講日程一覧!$P$5:$P$1743,開講日程一覧!J$5:J$1743)="","",_xlfn.XLOOKUP($D447&amp;$F447,開講日程一覧!$P$5:$P$1743,開講日程一覧!J$5:J$1743)))</f>
        <v/>
      </c>
      <c r="J447" s="6" t="str">
        <f>IF($B447="","",IF(_xlfn.XLOOKUP($D447&amp;$F447,開講日程一覧!$P$5:$P$1743,開講日程一覧!K$5:K$1743)="","",_xlfn.XLOOKUP($D447&amp;$F447,開講日程一覧!$P$5:$P$1743,開講日程一覧!K$5:K$1743)))</f>
        <v/>
      </c>
      <c r="K447" s="7" t="str">
        <f>IF($B447="","",IF(_xlfn.XLOOKUP($D447&amp;$F447,開講日程一覧!$P$5:$P$1743,開講日程一覧!L$5:L$1743)="","",_xlfn.XLOOKUP($D447&amp;$F447,開講日程一覧!$P$5:$P$1743,開講日程一覧!L$5:L$1743)))</f>
        <v/>
      </c>
      <c r="L447" s="7" t="str">
        <f>IF($B447="","",IF(_xlfn.XLOOKUP($D447&amp;$F447,開講日程一覧!$P$5:$P$1743,開講日程一覧!M$5:M$1743)="","",_xlfn.XLOOKUP($D447&amp;$F447,開講日程一覧!$P$5:$P$1743,開講日程一覧!M$5:M$1743)))</f>
        <v/>
      </c>
    </row>
    <row r="448" spans="7:12" x14ac:dyDescent="0.85">
      <c r="G448" s="52" t="str">
        <f>IF($B448="","",IF(_xlfn.XLOOKUP($D448&amp;$F448,開講日程一覧!$P$5:$P$1743,開講日程一覧!H$5:H$1743)="","",_xlfn.XLOOKUP($D448&amp;$F448,開講日程一覧!$P$5:$P$1743,開講日程一覧!H$5:H$1743)))</f>
        <v/>
      </c>
      <c r="H448" s="6" t="str">
        <f>IF($B448="","",IF(_xlfn.XLOOKUP($D448&amp;$F448,開講日程一覧!$P$5:$P$1743,開講日程一覧!I$5:I$1743)="","",_xlfn.XLOOKUP($D448&amp;$F448,開講日程一覧!$P$5:$P$1743,開講日程一覧!I$5:I$1743)))</f>
        <v/>
      </c>
      <c r="I448" s="3" t="str">
        <f>IF($B448="","",IF(_xlfn.XLOOKUP($D448&amp;$F448,開講日程一覧!$P$5:$P$1743,開講日程一覧!J$5:J$1743)="","",_xlfn.XLOOKUP($D448&amp;$F448,開講日程一覧!$P$5:$P$1743,開講日程一覧!J$5:J$1743)))</f>
        <v/>
      </c>
      <c r="J448" s="6" t="str">
        <f>IF($B448="","",IF(_xlfn.XLOOKUP($D448&amp;$F448,開講日程一覧!$P$5:$P$1743,開講日程一覧!K$5:K$1743)="","",_xlfn.XLOOKUP($D448&amp;$F448,開講日程一覧!$P$5:$P$1743,開講日程一覧!K$5:K$1743)))</f>
        <v/>
      </c>
      <c r="K448" s="7" t="str">
        <f>IF($B448="","",IF(_xlfn.XLOOKUP($D448&amp;$F448,開講日程一覧!$P$5:$P$1743,開講日程一覧!L$5:L$1743)="","",_xlfn.XLOOKUP($D448&amp;$F448,開講日程一覧!$P$5:$P$1743,開講日程一覧!L$5:L$1743)))</f>
        <v/>
      </c>
      <c r="L448" s="7" t="str">
        <f>IF($B448="","",IF(_xlfn.XLOOKUP($D448&amp;$F448,開講日程一覧!$P$5:$P$1743,開講日程一覧!M$5:M$1743)="","",_xlfn.XLOOKUP($D448&amp;$F448,開講日程一覧!$P$5:$P$1743,開講日程一覧!M$5:M$1743)))</f>
        <v/>
      </c>
    </row>
    <row r="449" spans="7:12" x14ac:dyDescent="0.85">
      <c r="G449" s="52" t="str">
        <f>IF($B449="","",IF(_xlfn.XLOOKUP($D449&amp;$F449,開講日程一覧!$P$5:$P$1743,開講日程一覧!H$5:H$1743)="","",_xlfn.XLOOKUP($D449&amp;$F449,開講日程一覧!$P$5:$P$1743,開講日程一覧!H$5:H$1743)))</f>
        <v/>
      </c>
      <c r="H449" s="6" t="str">
        <f>IF($B449="","",IF(_xlfn.XLOOKUP($D449&amp;$F449,開講日程一覧!$P$5:$P$1743,開講日程一覧!I$5:I$1743)="","",_xlfn.XLOOKUP($D449&amp;$F449,開講日程一覧!$P$5:$P$1743,開講日程一覧!I$5:I$1743)))</f>
        <v/>
      </c>
      <c r="I449" s="3" t="str">
        <f>IF($B449="","",IF(_xlfn.XLOOKUP($D449&amp;$F449,開講日程一覧!$P$5:$P$1743,開講日程一覧!J$5:J$1743)="","",_xlfn.XLOOKUP($D449&amp;$F449,開講日程一覧!$P$5:$P$1743,開講日程一覧!J$5:J$1743)))</f>
        <v/>
      </c>
      <c r="J449" s="6" t="str">
        <f>IF($B449="","",IF(_xlfn.XLOOKUP($D449&amp;$F449,開講日程一覧!$P$5:$P$1743,開講日程一覧!K$5:K$1743)="","",_xlfn.XLOOKUP($D449&amp;$F449,開講日程一覧!$P$5:$P$1743,開講日程一覧!K$5:K$1743)))</f>
        <v/>
      </c>
      <c r="K449" s="7" t="str">
        <f>IF($B449="","",IF(_xlfn.XLOOKUP($D449&amp;$F449,開講日程一覧!$P$5:$P$1743,開講日程一覧!L$5:L$1743)="","",_xlfn.XLOOKUP($D449&amp;$F449,開講日程一覧!$P$5:$P$1743,開講日程一覧!L$5:L$1743)))</f>
        <v/>
      </c>
      <c r="L449" s="7" t="str">
        <f>IF($B449="","",IF(_xlfn.XLOOKUP($D449&amp;$F449,開講日程一覧!$P$5:$P$1743,開講日程一覧!M$5:M$1743)="","",_xlfn.XLOOKUP($D449&amp;$F449,開講日程一覧!$P$5:$P$1743,開講日程一覧!M$5:M$1743)))</f>
        <v/>
      </c>
    </row>
    <row r="450" spans="7:12" x14ac:dyDescent="0.85">
      <c r="G450" s="52" t="str">
        <f>IF($B450="","",IF(_xlfn.XLOOKUP($D450&amp;$F450,開講日程一覧!$P$5:$P$1743,開講日程一覧!H$5:H$1743)="","",_xlfn.XLOOKUP($D450&amp;$F450,開講日程一覧!$P$5:$P$1743,開講日程一覧!H$5:H$1743)))</f>
        <v/>
      </c>
      <c r="H450" s="6" t="str">
        <f>IF($B450="","",IF(_xlfn.XLOOKUP($D450&amp;$F450,開講日程一覧!$P$5:$P$1743,開講日程一覧!I$5:I$1743)="","",_xlfn.XLOOKUP($D450&amp;$F450,開講日程一覧!$P$5:$P$1743,開講日程一覧!I$5:I$1743)))</f>
        <v/>
      </c>
      <c r="I450" s="3" t="str">
        <f>IF($B450="","",IF(_xlfn.XLOOKUP($D450&amp;$F450,開講日程一覧!$P$5:$P$1743,開講日程一覧!J$5:J$1743)="","",_xlfn.XLOOKUP($D450&amp;$F450,開講日程一覧!$P$5:$P$1743,開講日程一覧!J$5:J$1743)))</f>
        <v/>
      </c>
      <c r="J450" s="6" t="str">
        <f>IF($B450="","",IF(_xlfn.XLOOKUP($D450&amp;$F450,開講日程一覧!$P$5:$P$1743,開講日程一覧!K$5:K$1743)="","",_xlfn.XLOOKUP($D450&amp;$F450,開講日程一覧!$P$5:$P$1743,開講日程一覧!K$5:K$1743)))</f>
        <v/>
      </c>
      <c r="K450" s="7" t="str">
        <f>IF($B450="","",IF(_xlfn.XLOOKUP($D450&amp;$F450,開講日程一覧!$P$5:$P$1743,開講日程一覧!L$5:L$1743)="","",_xlfn.XLOOKUP($D450&amp;$F450,開講日程一覧!$P$5:$P$1743,開講日程一覧!L$5:L$1743)))</f>
        <v/>
      </c>
      <c r="L450" s="7" t="str">
        <f>IF($B450="","",IF(_xlfn.XLOOKUP($D450&amp;$F450,開講日程一覧!$P$5:$P$1743,開講日程一覧!M$5:M$1743)="","",_xlfn.XLOOKUP($D450&amp;$F450,開講日程一覧!$P$5:$P$1743,開講日程一覧!M$5:M$1743)))</f>
        <v/>
      </c>
    </row>
    <row r="451" spans="7:12" x14ac:dyDescent="0.85">
      <c r="G451" s="52" t="str">
        <f>IF($B451="","",IF(_xlfn.XLOOKUP($D451&amp;$F451,開講日程一覧!$P$5:$P$1743,開講日程一覧!H$5:H$1743)="","",_xlfn.XLOOKUP($D451&amp;$F451,開講日程一覧!$P$5:$P$1743,開講日程一覧!H$5:H$1743)))</f>
        <v/>
      </c>
      <c r="H451" s="6" t="str">
        <f>IF($B451="","",IF(_xlfn.XLOOKUP($D451&amp;$F451,開講日程一覧!$P$5:$P$1743,開講日程一覧!I$5:I$1743)="","",_xlfn.XLOOKUP($D451&amp;$F451,開講日程一覧!$P$5:$P$1743,開講日程一覧!I$5:I$1743)))</f>
        <v/>
      </c>
      <c r="I451" s="3" t="str">
        <f>IF($B451="","",IF(_xlfn.XLOOKUP($D451&amp;$F451,開講日程一覧!$P$5:$P$1743,開講日程一覧!J$5:J$1743)="","",_xlfn.XLOOKUP($D451&amp;$F451,開講日程一覧!$P$5:$P$1743,開講日程一覧!J$5:J$1743)))</f>
        <v/>
      </c>
      <c r="J451" s="6" t="str">
        <f>IF($B451="","",IF(_xlfn.XLOOKUP($D451&amp;$F451,開講日程一覧!$P$5:$P$1743,開講日程一覧!K$5:K$1743)="","",_xlfn.XLOOKUP($D451&amp;$F451,開講日程一覧!$P$5:$P$1743,開講日程一覧!K$5:K$1743)))</f>
        <v/>
      </c>
      <c r="K451" s="7" t="str">
        <f>IF($B451="","",IF(_xlfn.XLOOKUP($D451&amp;$F451,開講日程一覧!$P$5:$P$1743,開講日程一覧!L$5:L$1743)="","",_xlfn.XLOOKUP($D451&amp;$F451,開講日程一覧!$P$5:$P$1743,開講日程一覧!L$5:L$1743)))</f>
        <v/>
      </c>
      <c r="L451" s="7" t="str">
        <f>IF($B451="","",IF(_xlfn.XLOOKUP($D451&amp;$F451,開講日程一覧!$P$5:$P$1743,開講日程一覧!M$5:M$1743)="","",_xlfn.XLOOKUP($D451&amp;$F451,開講日程一覧!$P$5:$P$1743,開講日程一覧!M$5:M$1743)))</f>
        <v/>
      </c>
    </row>
    <row r="452" spans="7:12" x14ac:dyDescent="0.85">
      <c r="G452" s="52" t="str">
        <f>IF($B452="","",IF(_xlfn.XLOOKUP($D452&amp;$F452,開講日程一覧!$P$5:$P$1743,開講日程一覧!H$5:H$1743)="","",_xlfn.XLOOKUP($D452&amp;$F452,開講日程一覧!$P$5:$P$1743,開講日程一覧!H$5:H$1743)))</f>
        <v/>
      </c>
      <c r="H452" s="6" t="str">
        <f>IF($B452="","",IF(_xlfn.XLOOKUP($D452&amp;$F452,開講日程一覧!$P$5:$P$1743,開講日程一覧!I$5:I$1743)="","",_xlfn.XLOOKUP($D452&amp;$F452,開講日程一覧!$P$5:$P$1743,開講日程一覧!I$5:I$1743)))</f>
        <v/>
      </c>
      <c r="I452" s="3" t="str">
        <f>IF($B452="","",IF(_xlfn.XLOOKUP($D452&amp;$F452,開講日程一覧!$P$5:$P$1743,開講日程一覧!J$5:J$1743)="","",_xlfn.XLOOKUP($D452&amp;$F452,開講日程一覧!$P$5:$P$1743,開講日程一覧!J$5:J$1743)))</f>
        <v/>
      </c>
      <c r="J452" s="6" t="str">
        <f>IF($B452="","",IF(_xlfn.XLOOKUP($D452&amp;$F452,開講日程一覧!$P$5:$P$1743,開講日程一覧!K$5:K$1743)="","",_xlfn.XLOOKUP($D452&amp;$F452,開講日程一覧!$P$5:$P$1743,開講日程一覧!K$5:K$1743)))</f>
        <v/>
      </c>
      <c r="K452" s="7" t="str">
        <f>IF($B452="","",IF(_xlfn.XLOOKUP($D452&amp;$F452,開講日程一覧!$P$5:$P$1743,開講日程一覧!L$5:L$1743)="","",_xlfn.XLOOKUP($D452&amp;$F452,開講日程一覧!$P$5:$P$1743,開講日程一覧!L$5:L$1743)))</f>
        <v/>
      </c>
      <c r="L452" s="7" t="str">
        <f>IF($B452="","",IF(_xlfn.XLOOKUP($D452&amp;$F452,開講日程一覧!$P$5:$P$1743,開講日程一覧!M$5:M$1743)="","",_xlfn.XLOOKUP($D452&amp;$F452,開講日程一覧!$P$5:$P$1743,開講日程一覧!M$5:M$1743)))</f>
        <v/>
      </c>
    </row>
    <row r="453" spans="7:12" x14ac:dyDescent="0.85">
      <c r="G453" s="52" t="str">
        <f>IF($B453="","",IF(_xlfn.XLOOKUP($D453&amp;$F453,開講日程一覧!$P$5:$P$1743,開講日程一覧!H$5:H$1743)="","",_xlfn.XLOOKUP($D453&amp;$F453,開講日程一覧!$P$5:$P$1743,開講日程一覧!H$5:H$1743)))</f>
        <v/>
      </c>
      <c r="H453" s="6" t="str">
        <f>IF($B453="","",IF(_xlfn.XLOOKUP($D453&amp;$F453,開講日程一覧!$P$5:$P$1743,開講日程一覧!I$5:I$1743)="","",_xlfn.XLOOKUP($D453&amp;$F453,開講日程一覧!$P$5:$P$1743,開講日程一覧!I$5:I$1743)))</f>
        <v/>
      </c>
      <c r="I453" s="3" t="str">
        <f>IF($B453="","",IF(_xlfn.XLOOKUP($D453&amp;$F453,開講日程一覧!$P$5:$P$1743,開講日程一覧!J$5:J$1743)="","",_xlfn.XLOOKUP($D453&amp;$F453,開講日程一覧!$P$5:$P$1743,開講日程一覧!J$5:J$1743)))</f>
        <v/>
      </c>
      <c r="J453" s="6" t="str">
        <f>IF($B453="","",IF(_xlfn.XLOOKUP($D453&amp;$F453,開講日程一覧!$P$5:$P$1743,開講日程一覧!K$5:K$1743)="","",_xlfn.XLOOKUP($D453&amp;$F453,開講日程一覧!$P$5:$P$1743,開講日程一覧!K$5:K$1743)))</f>
        <v/>
      </c>
      <c r="K453" s="7" t="str">
        <f>IF($B453="","",IF(_xlfn.XLOOKUP($D453&amp;$F453,開講日程一覧!$P$5:$P$1743,開講日程一覧!L$5:L$1743)="","",_xlfn.XLOOKUP($D453&amp;$F453,開講日程一覧!$P$5:$P$1743,開講日程一覧!L$5:L$1743)))</f>
        <v/>
      </c>
      <c r="L453" s="7" t="str">
        <f>IF($B453="","",IF(_xlfn.XLOOKUP($D453&amp;$F453,開講日程一覧!$P$5:$P$1743,開講日程一覧!M$5:M$1743)="","",_xlfn.XLOOKUP($D453&amp;$F453,開講日程一覧!$P$5:$P$1743,開講日程一覧!M$5:M$1743)))</f>
        <v/>
      </c>
    </row>
    <row r="454" spans="7:12" x14ac:dyDescent="0.85">
      <c r="G454" s="52" t="str">
        <f>IF($B454="","",IF(_xlfn.XLOOKUP($D454&amp;$F454,開講日程一覧!$P$5:$P$1743,開講日程一覧!H$5:H$1743)="","",_xlfn.XLOOKUP($D454&amp;$F454,開講日程一覧!$P$5:$P$1743,開講日程一覧!H$5:H$1743)))</f>
        <v/>
      </c>
      <c r="H454" s="6" t="str">
        <f>IF($B454="","",IF(_xlfn.XLOOKUP($D454&amp;$F454,開講日程一覧!$P$5:$P$1743,開講日程一覧!I$5:I$1743)="","",_xlfn.XLOOKUP($D454&amp;$F454,開講日程一覧!$P$5:$P$1743,開講日程一覧!I$5:I$1743)))</f>
        <v/>
      </c>
      <c r="I454" s="3" t="str">
        <f>IF($B454="","",IF(_xlfn.XLOOKUP($D454&amp;$F454,開講日程一覧!$P$5:$P$1743,開講日程一覧!J$5:J$1743)="","",_xlfn.XLOOKUP($D454&amp;$F454,開講日程一覧!$P$5:$P$1743,開講日程一覧!J$5:J$1743)))</f>
        <v/>
      </c>
      <c r="J454" s="6" t="str">
        <f>IF($B454="","",IF(_xlfn.XLOOKUP($D454&amp;$F454,開講日程一覧!$P$5:$P$1743,開講日程一覧!K$5:K$1743)="","",_xlfn.XLOOKUP($D454&amp;$F454,開講日程一覧!$P$5:$P$1743,開講日程一覧!K$5:K$1743)))</f>
        <v/>
      </c>
      <c r="K454" s="7" t="str">
        <f>IF($B454="","",IF(_xlfn.XLOOKUP($D454&amp;$F454,開講日程一覧!$P$5:$P$1743,開講日程一覧!L$5:L$1743)="","",_xlfn.XLOOKUP($D454&amp;$F454,開講日程一覧!$P$5:$P$1743,開講日程一覧!L$5:L$1743)))</f>
        <v/>
      </c>
      <c r="L454" s="7" t="str">
        <f>IF($B454="","",IF(_xlfn.XLOOKUP($D454&amp;$F454,開講日程一覧!$P$5:$P$1743,開講日程一覧!M$5:M$1743)="","",_xlfn.XLOOKUP($D454&amp;$F454,開講日程一覧!$P$5:$P$1743,開講日程一覧!M$5:M$1743)))</f>
        <v/>
      </c>
    </row>
    <row r="455" spans="7:12" x14ac:dyDescent="0.85">
      <c r="G455" s="52" t="str">
        <f>IF($B455="","",IF(_xlfn.XLOOKUP($D455&amp;$F455,開講日程一覧!$P$5:$P$1743,開講日程一覧!H$5:H$1743)="","",_xlfn.XLOOKUP($D455&amp;$F455,開講日程一覧!$P$5:$P$1743,開講日程一覧!H$5:H$1743)))</f>
        <v/>
      </c>
      <c r="H455" s="6" t="str">
        <f>IF($B455="","",IF(_xlfn.XLOOKUP($D455&amp;$F455,開講日程一覧!$P$5:$P$1743,開講日程一覧!I$5:I$1743)="","",_xlfn.XLOOKUP($D455&amp;$F455,開講日程一覧!$P$5:$P$1743,開講日程一覧!I$5:I$1743)))</f>
        <v/>
      </c>
      <c r="I455" s="3" t="str">
        <f>IF($B455="","",IF(_xlfn.XLOOKUP($D455&amp;$F455,開講日程一覧!$P$5:$P$1743,開講日程一覧!J$5:J$1743)="","",_xlfn.XLOOKUP($D455&amp;$F455,開講日程一覧!$P$5:$P$1743,開講日程一覧!J$5:J$1743)))</f>
        <v/>
      </c>
      <c r="J455" s="6" t="str">
        <f>IF($B455="","",IF(_xlfn.XLOOKUP($D455&amp;$F455,開講日程一覧!$P$5:$P$1743,開講日程一覧!K$5:K$1743)="","",_xlfn.XLOOKUP($D455&amp;$F455,開講日程一覧!$P$5:$P$1743,開講日程一覧!K$5:K$1743)))</f>
        <v/>
      </c>
      <c r="K455" s="7" t="str">
        <f>IF($B455="","",IF(_xlfn.XLOOKUP($D455&amp;$F455,開講日程一覧!$P$5:$P$1743,開講日程一覧!L$5:L$1743)="","",_xlfn.XLOOKUP($D455&amp;$F455,開講日程一覧!$P$5:$P$1743,開講日程一覧!L$5:L$1743)))</f>
        <v/>
      </c>
      <c r="L455" s="7" t="str">
        <f>IF($B455="","",IF(_xlfn.XLOOKUP($D455&amp;$F455,開講日程一覧!$P$5:$P$1743,開講日程一覧!M$5:M$1743)="","",_xlfn.XLOOKUP($D455&amp;$F455,開講日程一覧!$P$5:$P$1743,開講日程一覧!M$5:M$1743)))</f>
        <v/>
      </c>
    </row>
    <row r="456" spans="7:12" x14ac:dyDescent="0.85">
      <c r="G456" s="52" t="str">
        <f>IF($B456="","",IF(_xlfn.XLOOKUP($D456&amp;$F456,開講日程一覧!$P$5:$P$1743,開講日程一覧!H$5:H$1743)="","",_xlfn.XLOOKUP($D456&amp;$F456,開講日程一覧!$P$5:$P$1743,開講日程一覧!H$5:H$1743)))</f>
        <v/>
      </c>
      <c r="H456" s="6" t="str">
        <f>IF($B456="","",IF(_xlfn.XLOOKUP($D456&amp;$F456,開講日程一覧!$P$5:$P$1743,開講日程一覧!I$5:I$1743)="","",_xlfn.XLOOKUP($D456&amp;$F456,開講日程一覧!$P$5:$P$1743,開講日程一覧!I$5:I$1743)))</f>
        <v/>
      </c>
      <c r="I456" s="3" t="str">
        <f>IF($B456="","",IF(_xlfn.XLOOKUP($D456&amp;$F456,開講日程一覧!$P$5:$P$1743,開講日程一覧!J$5:J$1743)="","",_xlfn.XLOOKUP($D456&amp;$F456,開講日程一覧!$P$5:$P$1743,開講日程一覧!J$5:J$1743)))</f>
        <v/>
      </c>
      <c r="J456" s="6" t="str">
        <f>IF($B456="","",IF(_xlfn.XLOOKUP($D456&amp;$F456,開講日程一覧!$P$5:$P$1743,開講日程一覧!K$5:K$1743)="","",_xlfn.XLOOKUP($D456&amp;$F456,開講日程一覧!$P$5:$P$1743,開講日程一覧!K$5:K$1743)))</f>
        <v/>
      </c>
      <c r="K456" s="7" t="str">
        <f>IF($B456="","",IF(_xlfn.XLOOKUP($D456&amp;$F456,開講日程一覧!$P$5:$P$1743,開講日程一覧!L$5:L$1743)="","",_xlfn.XLOOKUP($D456&amp;$F456,開講日程一覧!$P$5:$P$1743,開講日程一覧!L$5:L$1743)))</f>
        <v/>
      </c>
      <c r="L456" s="7" t="str">
        <f>IF($B456="","",IF(_xlfn.XLOOKUP($D456&amp;$F456,開講日程一覧!$P$5:$P$1743,開講日程一覧!M$5:M$1743)="","",_xlfn.XLOOKUP($D456&amp;$F456,開講日程一覧!$P$5:$P$1743,開講日程一覧!M$5:M$1743)))</f>
        <v/>
      </c>
    </row>
    <row r="457" spans="7:12" x14ac:dyDescent="0.85">
      <c r="G457" s="52" t="str">
        <f>IF($B457="","",IF(_xlfn.XLOOKUP($D457&amp;$F457,開講日程一覧!$P$5:$P$1743,開講日程一覧!H$5:H$1743)="","",_xlfn.XLOOKUP($D457&amp;$F457,開講日程一覧!$P$5:$P$1743,開講日程一覧!H$5:H$1743)))</f>
        <v/>
      </c>
      <c r="H457" s="6" t="str">
        <f>IF($B457="","",IF(_xlfn.XLOOKUP($D457&amp;$F457,開講日程一覧!$P$5:$P$1743,開講日程一覧!I$5:I$1743)="","",_xlfn.XLOOKUP($D457&amp;$F457,開講日程一覧!$P$5:$P$1743,開講日程一覧!I$5:I$1743)))</f>
        <v/>
      </c>
      <c r="I457" s="3" t="str">
        <f>IF($B457="","",IF(_xlfn.XLOOKUP($D457&amp;$F457,開講日程一覧!$P$5:$P$1743,開講日程一覧!J$5:J$1743)="","",_xlfn.XLOOKUP($D457&amp;$F457,開講日程一覧!$P$5:$P$1743,開講日程一覧!J$5:J$1743)))</f>
        <v/>
      </c>
      <c r="J457" s="6" t="str">
        <f>IF($B457="","",IF(_xlfn.XLOOKUP($D457&amp;$F457,開講日程一覧!$P$5:$P$1743,開講日程一覧!K$5:K$1743)="","",_xlfn.XLOOKUP($D457&amp;$F457,開講日程一覧!$P$5:$P$1743,開講日程一覧!K$5:K$1743)))</f>
        <v/>
      </c>
      <c r="K457" s="7" t="str">
        <f>IF($B457="","",IF(_xlfn.XLOOKUP($D457&amp;$F457,開講日程一覧!$P$5:$P$1743,開講日程一覧!L$5:L$1743)="","",_xlfn.XLOOKUP($D457&amp;$F457,開講日程一覧!$P$5:$P$1743,開講日程一覧!L$5:L$1743)))</f>
        <v/>
      </c>
      <c r="L457" s="7" t="str">
        <f>IF($B457="","",IF(_xlfn.XLOOKUP($D457&amp;$F457,開講日程一覧!$P$5:$P$1743,開講日程一覧!M$5:M$1743)="","",_xlfn.XLOOKUP($D457&amp;$F457,開講日程一覧!$P$5:$P$1743,開講日程一覧!M$5:M$1743)))</f>
        <v/>
      </c>
    </row>
    <row r="458" spans="7:12" x14ac:dyDescent="0.85">
      <c r="G458" s="52" t="str">
        <f>IF($B458="","",IF(_xlfn.XLOOKUP($D458&amp;$F458,開講日程一覧!$P$5:$P$1743,開講日程一覧!H$5:H$1743)="","",_xlfn.XLOOKUP($D458&amp;$F458,開講日程一覧!$P$5:$P$1743,開講日程一覧!H$5:H$1743)))</f>
        <v/>
      </c>
      <c r="H458" s="6" t="str">
        <f>IF($B458="","",IF(_xlfn.XLOOKUP($D458&amp;$F458,開講日程一覧!$P$5:$P$1743,開講日程一覧!I$5:I$1743)="","",_xlfn.XLOOKUP($D458&amp;$F458,開講日程一覧!$P$5:$P$1743,開講日程一覧!I$5:I$1743)))</f>
        <v/>
      </c>
      <c r="I458" s="3" t="str">
        <f>IF($B458="","",IF(_xlfn.XLOOKUP($D458&amp;$F458,開講日程一覧!$P$5:$P$1743,開講日程一覧!J$5:J$1743)="","",_xlfn.XLOOKUP($D458&amp;$F458,開講日程一覧!$P$5:$P$1743,開講日程一覧!J$5:J$1743)))</f>
        <v/>
      </c>
      <c r="J458" s="6" t="str">
        <f>IF($B458="","",IF(_xlfn.XLOOKUP($D458&amp;$F458,開講日程一覧!$P$5:$P$1743,開講日程一覧!K$5:K$1743)="","",_xlfn.XLOOKUP($D458&amp;$F458,開講日程一覧!$P$5:$P$1743,開講日程一覧!K$5:K$1743)))</f>
        <v/>
      </c>
      <c r="K458" s="7" t="str">
        <f>IF($B458="","",IF(_xlfn.XLOOKUP($D458&amp;$F458,開講日程一覧!$P$5:$P$1743,開講日程一覧!L$5:L$1743)="","",_xlfn.XLOOKUP($D458&amp;$F458,開講日程一覧!$P$5:$P$1743,開講日程一覧!L$5:L$1743)))</f>
        <v/>
      </c>
      <c r="L458" s="7" t="str">
        <f>IF($B458="","",IF(_xlfn.XLOOKUP($D458&amp;$F458,開講日程一覧!$P$5:$P$1743,開講日程一覧!M$5:M$1743)="","",_xlfn.XLOOKUP($D458&amp;$F458,開講日程一覧!$P$5:$P$1743,開講日程一覧!M$5:M$1743)))</f>
        <v/>
      </c>
    </row>
    <row r="459" spans="7:12" x14ac:dyDescent="0.85">
      <c r="G459" s="52" t="str">
        <f>IF($B459="","",IF(_xlfn.XLOOKUP($D459&amp;$F459,開講日程一覧!$P$5:$P$1743,開講日程一覧!H$5:H$1743)="","",_xlfn.XLOOKUP($D459&amp;$F459,開講日程一覧!$P$5:$P$1743,開講日程一覧!H$5:H$1743)))</f>
        <v/>
      </c>
      <c r="H459" s="6" t="str">
        <f>IF($B459="","",IF(_xlfn.XLOOKUP($D459&amp;$F459,開講日程一覧!$P$5:$P$1743,開講日程一覧!I$5:I$1743)="","",_xlfn.XLOOKUP($D459&amp;$F459,開講日程一覧!$P$5:$P$1743,開講日程一覧!I$5:I$1743)))</f>
        <v/>
      </c>
      <c r="I459" s="3" t="str">
        <f>IF($B459="","",IF(_xlfn.XLOOKUP($D459&amp;$F459,開講日程一覧!$P$5:$P$1743,開講日程一覧!J$5:J$1743)="","",_xlfn.XLOOKUP($D459&amp;$F459,開講日程一覧!$P$5:$P$1743,開講日程一覧!J$5:J$1743)))</f>
        <v/>
      </c>
      <c r="J459" s="6" t="str">
        <f>IF($B459="","",IF(_xlfn.XLOOKUP($D459&amp;$F459,開講日程一覧!$P$5:$P$1743,開講日程一覧!K$5:K$1743)="","",_xlfn.XLOOKUP($D459&amp;$F459,開講日程一覧!$P$5:$P$1743,開講日程一覧!K$5:K$1743)))</f>
        <v/>
      </c>
      <c r="K459" s="7" t="str">
        <f>IF($B459="","",IF(_xlfn.XLOOKUP($D459&amp;$F459,開講日程一覧!$P$5:$P$1743,開講日程一覧!L$5:L$1743)="","",_xlfn.XLOOKUP($D459&amp;$F459,開講日程一覧!$P$5:$P$1743,開講日程一覧!L$5:L$1743)))</f>
        <v/>
      </c>
      <c r="L459" s="7" t="str">
        <f>IF($B459="","",IF(_xlfn.XLOOKUP($D459&amp;$F459,開講日程一覧!$P$5:$P$1743,開講日程一覧!M$5:M$1743)="","",_xlfn.XLOOKUP($D459&amp;$F459,開講日程一覧!$P$5:$P$1743,開講日程一覧!M$5:M$1743)))</f>
        <v/>
      </c>
    </row>
    <row r="460" spans="7:12" x14ac:dyDescent="0.85">
      <c r="G460" s="52" t="str">
        <f>IF($B460="","",IF(_xlfn.XLOOKUP($D460&amp;$F460,開講日程一覧!$P$5:$P$1743,開講日程一覧!H$5:H$1743)="","",_xlfn.XLOOKUP($D460&amp;$F460,開講日程一覧!$P$5:$P$1743,開講日程一覧!H$5:H$1743)))</f>
        <v/>
      </c>
      <c r="H460" s="6" t="str">
        <f>IF($B460="","",IF(_xlfn.XLOOKUP($D460&amp;$F460,開講日程一覧!$P$5:$P$1743,開講日程一覧!I$5:I$1743)="","",_xlfn.XLOOKUP($D460&amp;$F460,開講日程一覧!$P$5:$P$1743,開講日程一覧!I$5:I$1743)))</f>
        <v/>
      </c>
      <c r="I460" s="3" t="str">
        <f>IF($B460="","",IF(_xlfn.XLOOKUP($D460&amp;$F460,開講日程一覧!$P$5:$P$1743,開講日程一覧!J$5:J$1743)="","",_xlfn.XLOOKUP($D460&amp;$F460,開講日程一覧!$P$5:$P$1743,開講日程一覧!J$5:J$1743)))</f>
        <v/>
      </c>
      <c r="J460" s="6" t="str">
        <f>IF($B460="","",IF(_xlfn.XLOOKUP($D460&amp;$F460,開講日程一覧!$P$5:$P$1743,開講日程一覧!K$5:K$1743)="","",_xlfn.XLOOKUP($D460&amp;$F460,開講日程一覧!$P$5:$P$1743,開講日程一覧!K$5:K$1743)))</f>
        <v/>
      </c>
      <c r="K460" s="7" t="str">
        <f>IF($B460="","",IF(_xlfn.XLOOKUP($D460&amp;$F460,開講日程一覧!$P$5:$P$1743,開講日程一覧!L$5:L$1743)="","",_xlfn.XLOOKUP($D460&amp;$F460,開講日程一覧!$P$5:$P$1743,開講日程一覧!L$5:L$1743)))</f>
        <v/>
      </c>
      <c r="L460" s="7" t="str">
        <f>IF($B460="","",IF(_xlfn.XLOOKUP($D460&amp;$F460,開講日程一覧!$P$5:$P$1743,開講日程一覧!M$5:M$1743)="","",_xlfn.XLOOKUP($D460&amp;$F460,開講日程一覧!$P$5:$P$1743,開講日程一覧!M$5:M$1743)))</f>
        <v/>
      </c>
    </row>
    <row r="461" spans="7:12" x14ac:dyDescent="0.85">
      <c r="G461" s="52" t="str">
        <f>IF($B461="","",IF(_xlfn.XLOOKUP($D461&amp;$F461,開講日程一覧!$P$5:$P$1743,開講日程一覧!H$5:H$1743)="","",_xlfn.XLOOKUP($D461&amp;$F461,開講日程一覧!$P$5:$P$1743,開講日程一覧!H$5:H$1743)))</f>
        <v/>
      </c>
      <c r="H461" s="6" t="str">
        <f>IF($B461="","",IF(_xlfn.XLOOKUP($D461&amp;$F461,開講日程一覧!$P$5:$P$1743,開講日程一覧!I$5:I$1743)="","",_xlfn.XLOOKUP($D461&amp;$F461,開講日程一覧!$P$5:$P$1743,開講日程一覧!I$5:I$1743)))</f>
        <v/>
      </c>
      <c r="I461" s="3" t="str">
        <f>IF($B461="","",IF(_xlfn.XLOOKUP($D461&amp;$F461,開講日程一覧!$P$5:$P$1743,開講日程一覧!J$5:J$1743)="","",_xlfn.XLOOKUP($D461&amp;$F461,開講日程一覧!$P$5:$P$1743,開講日程一覧!J$5:J$1743)))</f>
        <v/>
      </c>
      <c r="J461" s="6" t="str">
        <f>IF($B461="","",IF(_xlfn.XLOOKUP($D461&amp;$F461,開講日程一覧!$P$5:$P$1743,開講日程一覧!K$5:K$1743)="","",_xlfn.XLOOKUP($D461&amp;$F461,開講日程一覧!$P$5:$P$1743,開講日程一覧!K$5:K$1743)))</f>
        <v/>
      </c>
      <c r="K461" s="7" t="str">
        <f>IF($B461="","",IF(_xlfn.XLOOKUP($D461&amp;$F461,開講日程一覧!$P$5:$P$1743,開講日程一覧!L$5:L$1743)="","",_xlfn.XLOOKUP($D461&amp;$F461,開講日程一覧!$P$5:$P$1743,開講日程一覧!L$5:L$1743)))</f>
        <v/>
      </c>
      <c r="L461" s="7" t="str">
        <f>IF($B461="","",IF(_xlfn.XLOOKUP($D461&amp;$F461,開講日程一覧!$P$5:$P$1743,開講日程一覧!M$5:M$1743)="","",_xlfn.XLOOKUP($D461&amp;$F461,開講日程一覧!$P$5:$P$1743,開講日程一覧!M$5:M$1743)))</f>
        <v/>
      </c>
    </row>
    <row r="462" spans="7:12" x14ac:dyDescent="0.85">
      <c r="G462" s="52" t="str">
        <f>IF($B462="","",IF(_xlfn.XLOOKUP($D462&amp;$F462,開講日程一覧!$P$5:$P$1743,開講日程一覧!H$5:H$1743)="","",_xlfn.XLOOKUP($D462&amp;$F462,開講日程一覧!$P$5:$P$1743,開講日程一覧!H$5:H$1743)))</f>
        <v/>
      </c>
      <c r="H462" s="6" t="str">
        <f>IF($B462="","",IF(_xlfn.XLOOKUP($D462&amp;$F462,開講日程一覧!$P$5:$P$1743,開講日程一覧!I$5:I$1743)="","",_xlfn.XLOOKUP($D462&amp;$F462,開講日程一覧!$P$5:$P$1743,開講日程一覧!I$5:I$1743)))</f>
        <v/>
      </c>
      <c r="I462" s="3" t="str">
        <f>IF($B462="","",IF(_xlfn.XLOOKUP($D462&amp;$F462,開講日程一覧!$P$5:$P$1743,開講日程一覧!J$5:J$1743)="","",_xlfn.XLOOKUP($D462&amp;$F462,開講日程一覧!$P$5:$P$1743,開講日程一覧!J$5:J$1743)))</f>
        <v/>
      </c>
      <c r="J462" s="6" t="str">
        <f>IF($B462="","",IF(_xlfn.XLOOKUP($D462&amp;$F462,開講日程一覧!$P$5:$P$1743,開講日程一覧!K$5:K$1743)="","",_xlfn.XLOOKUP($D462&amp;$F462,開講日程一覧!$P$5:$P$1743,開講日程一覧!K$5:K$1743)))</f>
        <v/>
      </c>
      <c r="K462" s="7" t="str">
        <f>IF($B462="","",IF(_xlfn.XLOOKUP($D462&amp;$F462,開講日程一覧!$P$5:$P$1743,開講日程一覧!L$5:L$1743)="","",_xlfn.XLOOKUP($D462&amp;$F462,開講日程一覧!$P$5:$P$1743,開講日程一覧!L$5:L$1743)))</f>
        <v/>
      </c>
      <c r="L462" s="7" t="str">
        <f>IF($B462="","",IF(_xlfn.XLOOKUP($D462&amp;$F462,開講日程一覧!$P$5:$P$1743,開講日程一覧!M$5:M$1743)="","",_xlfn.XLOOKUP($D462&amp;$F462,開講日程一覧!$P$5:$P$1743,開講日程一覧!M$5:M$1743)))</f>
        <v/>
      </c>
    </row>
    <row r="463" spans="7:12" x14ac:dyDescent="0.85">
      <c r="G463" s="52" t="str">
        <f>IF($B463="","",IF(_xlfn.XLOOKUP($D463&amp;$F463,開講日程一覧!$P$5:$P$1743,開講日程一覧!H$5:H$1743)="","",_xlfn.XLOOKUP($D463&amp;$F463,開講日程一覧!$P$5:$P$1743,開講日程一覧!H$5:H$1743)))</f>
        <v/>
      </c>
      <c r="H463" s="6" t="str">
        <f>IF($B463="","",IF(_xlfn.XLOOKUP($D463&amp;$F463,開講日程一覧!$P$5:$P$1743,開講日程一覧!I$5:I$1743)="","",_xlfn.XLOOKUP($D463&amp;$F463,開講日程一覧!$P$5:$P$1743,開講日程一覧!I$5:I$1743)))</f>
        <v/>
      </c>
      <c r="I463" s="3" t="str">
        <f>IF($B463="","",IF(_xlfn.XLOOKUP($D463&amp;$F463,開講日程一覧!$P$5:$P$1743,開講日程一覧!J$5:J$1743)="","",_xlfn.XLOOKUP($D463&amp;$F463,開講日程一覧!$P$5:$P$1743,開講日程一覧!J$5:J$1743)))</f>
        <v/>
      </c>
      <c r="J463" s="6" t="str">
        <f>IF($B463="","",IF(_xlfn.XLOOKUP($D463&amp;$F463,開講日程一覧!$P$5:$P$1743,開講日程一覧!K$5:K$1743)="","",_xlfn.XLOOKUP($D463&amp;$F463,開講日程一覧!$P$5:$P$1743,開講日程一覧!K$5:K$1743)))</f>
        <v/>
      </c>
      <c r="K463" s="7" t="str">
        <f>IF($B463="","",IF(_xlfn.XLOOKUP($D463&amp;$F463,開講日程一覧!$P$5:$P$1743,開講日程一覧!L$5:L$1743)="","",_xlfn.XLOOKUP($D463&amp;$F463,開講日程一覧!$P$5:$P$1743,開講日程一覧!L$5:L$1743)))</f>
        <v/>
      </c>
      <c r="L463" s="7" t="str">
        <f>IF($B463="","",IF(_xlfn.XLOOKUP($D463&amp;$F463,開講日程一覧!$P$5:$P$1743,開講日程一覧!M$5:M$1743)="","",_xlfn.XLOOKUP($D463&amp;$F463,開講日程一覧!$P$5:$P$1743,開講日程一覧!M$5:M$1743)))</f>
        <v/>
      </c>
    </row>
    <row r="464" spans="7:12" x14ac:dyDescent="0.85">
      <c r="G464" s="52" t="str">
        <f>IF($B464="","",IF(_xlfn.XLOOKUP($D464&amp;$F464,開講日程一覧!$P$5:$P$1743,開講日程一覧!H$5:H$1743)="","",_xlfn.XLOOKUP($D464&amp;$F464,開講日程一覧!$P$5:$P$1743,開講日程一覧!H$5:H$1743)))</f>
        <v/>
      </c>
      <c r="H464" s="6" t="str">
        <f>IF($B464="","",IF(_xlfn.XLOOKUP($D464&amp;$F464,開講日程一覧!$P$5:$P$1743,開講日程一覧!I$5:I$1743)="","",_xlfn.XLOOKUP($D464&amp;$F464,開講日程一覧!$P$5:$P$1743,開講日程一覧!I$5:I$1743)))</f>
        <v/>
      </c>
      <c r="I464" s="3" t="str">
        <f>IF($B464="","",IF(_xlfn.XLOOKUP($D464&amp;$F464,開講日程一覧!$P$5:$P$1743,開講日程一覧!J$5:J$1743)="","",_xlfn.XLOOKUP($D464&amp;$F464,開講日程一覧!$P$5:$P$1743,開講日程一覧!J$5:J$1743)))</f>
        <v/>
      </c>
      <c r="J464" s="6" t="str">
        <f>IF($B464="","",IF(_xlfn.XLOOKUP($D464&amp;$F464,開講日程一覧!$P$5:$P$1743,開講日程一覧!K$5:K$1743)="","",_xlfn.XLOOKUP($D464&amp;$F464,開講日程一覧!$P$5:$P$1743,開講日程一覧!K$5:K$1743)))</f>
        <v/>
      </c>
      <c r="K464" s="7" t="str">
        <f>IF($B464="","",IF(_xlfn.XLOOKUP($D464&amp;$F464,開講日程一覧!$P$5:$P$1743,開講日程一覧!L$5:L$1743)="","",_xlfn.XLOOKUP($D464&amp;$F464,開講日程一覧!$P$5:$P$1743,開講日程一覧!L$5:L$1743)))</f>
        <v/>
      </c>
      <c r="L464" s="7" t="str">
        <f>IF($B464="","",IF(_xlfn.XLOOKUP($D464&amp;$F464,開講日程一覧!$P$5:$P$1743,開講日程一覧!M$5:M$1743)="","",_xlfn.XLOOKUP($D464&amp;$F464,開講日程一覧!$P$5:$P$1743,開講日程一覧!M$5:M$1743)))</f>
        <v/>
      </c>
    </row>
    <row r="465" spans="7:12" x14ac:dyDescent="0.85">
      <c r="G465" s="52" t="str">
        <f>IF($B465="","",IF(_xlfn.XLOOKUP($D465&amp;$F465,開講日程一覧!$P$5:$P$1743,開講日程一覧!H$5:H$1743)="","",_xlfn.XLOOKUP($D465&amp;$F465,開講日程一覧!$P$5:$P$1743,開講日程一覧!H$5:H$1743)))</f>
        <v/>
      </c>
      <c r="H465" s="6" t="str">
        <f>IF($B465="","",IF(_xlfn.XLOOKUP($D465&amp;$F465,開講日程一覧!$P$5:$P$1743,開講日程一覧!I$5:I$1743)="","",_xlfn.XLOOKUP($D465&amp;$F465,開講日程一覧!$P$5:$P$1743,開講日程一覧!I$5:I$1743)))</f>
        <v/>
      </c>
      <c r="I465" s="3" t="str">
        <f>IF($B465="","",IF(_xlfn.XLOOKUP($D465&amp;$F465,開講日程一覧!$P$5:$P$1743,開講日程一覧!J$5:J$1743)="","",_xlfn.XLOOKUP($D465&amp;$F465,開講日程一覧!$P$5:$P$1743,開講日程一覧!J$5:J$1743)))</f>
        <v/>
      </c>
      <c r="J465" s="6" t="str">
        <f>IF($B465="","",IF(_xlfn.XLOOKUP($D465&amp;$F465,開講日程一覧!$P$5:$P$1743,開講日程一覧!K$5:K$1743)="","",_xlfn.XLOOKUP($D465&amp;$F465,開講日程一覧!$P$5:$P$1743,開講日程一覧!K$5:K$1743)))</f>
        <v/>
      </c>
      <c r="K465" s="7" t="str">
        <f>IF($B465="","",IF(_xlfn.XLOOKUP($D465&amp;$F465,開講日程一覧!$P$5:$P$1743,開講日程一覧!L$5:L$1743)="","",_xlfn.XLOOKUP($D465&amp;$F465,開講日程一覧!$P$5:$P$1743,開講日程一覧!L$5:L$1743)))</f>
        <v/>
      </c>
      <c r="L465" s="7" t="str">
        <f>IF($B465="","",IF(_xlfn.XLOOKUP($D465&amp;$F465,開講日程一覧!$P$5:$P$1743,開講日程一覧!M$5:M$1743)="","",_xlfn.XLOOKUP($D465&amp;$F465,開講日程一覧!$P$5:$P$1743,開講日程一覧!M$5:M$1743)))</f>
        <v/>
      </c>
    </row>
    <row r="466" spans="7:12" x14ac:dyDescent="0.85">
      <c r="G466" s="52" t="str">
        <f>IF($B466="","",IF(_xlfn.XLOOKUP($D466&amp;$F466,開講日程一覧!$P$5:$P$1743,開講日程一覧!H$5:H$1743)="","",_xlfn.XLOOKUP($D466&amp;$F466,開講日程一覧!$P$5:$P$1743,開講日程一覧!H$5:H$1743)))</f>
        <v/>
      </c>
      <c r="H466" s="6" t="str">
        <f>IF($B466="","",IF(_xlfn.XLOOKUP($D466&amp;$F466,開講日程一覧!$P$5:$P$1743,開講日程一覧!I$5:I$1743)="","",_xlfn.XLOOKUP($D466&amp;$F466,開講日程一覧!$P$5:$P$1743,開講日程一覧!I$5:I$1743)))</f>
        <v/>
      </c>
      <c r="I466" s="3" t="str">
        <f>IF($B466="","",IF(_xlfn.XLOOKUP($D466&amp;$F466,開講日程一覧!$P$5:$P$1743,開講日程一覧!J$5:J$1743)="","",_xlfn.XLOOKUP($D466&amp;$F466,開講日程一覧!$P$5:$P$1743,開講日程一覧!J$5:J$1743)))</f>
        <v/>
      </c>
      <c r="J466" s="6" t="str">
        <f>IF($B466="","",IF(_xlfn.XLOOKUP($D466&amp;$F466,開講日程一覧!$P$5:$P$1743,開講日程一覧!K$5:K$1743)="","",_xlfn.XLOOKUP($D466&amp;$F466,開講日程一覧!$P$5:$P$1743,開講日程一覧!K$5:K$1743)))</f>
        <v/>
      </c>
      <c r="K466" s="7" t="str">
        <f>IF($B466="","",IF(_xlfn.XLOOKUP($D466&amp;$F466,開講日程一覧!$P$5:$P$1743,開講日程一覧!L$5:L$1743)="","",_xlfn.XLOOKUP($D466&amp;$F466,開講日程一覧!$P$5:$P$1743,開講日程一覧!L$5:L$1743)))</f>
        <v/>
      </c>
      <c r="L466" s="7" t="str">
        <f>IF($B466="","",IF(_xlfn.XLOOKUP($D466&amp;$F466,開講日程一覧!$P$5:$P$1743,開講日程一覧!M$5:M$1743)="","",_xlfn.XLOOKUP($D466&amp;$F466,開講日程一覧!$P$5:$P$1743,開講日程一覧!M$5:M$1743)))</f>
        <v/>
      </c>
    </row>
    <row r="467" spans="7:12" x14ac:dyDescent="0.85">
      <c r="G467" s="52" t="str">
        <f>IF($B467="","",IF(_xlfn.XLOOKUP($D467&amp;$F467,開講日程一覧!$P$5:$P$1743,開講日程一覧!H$5:H$1743)="","",_xlfn.XLOOKUP($D467&amp;$F467,開講日程一覧!$P$5:$P$1743,開講日程一覧!H$5:H$1743)))</f>
        <v/>
      </c>
      <c r="H467" s="6" t="str">
        <f>IF($B467="","",IF(_xlfn.XLOOKUP($D467&amp;$F467,開講日程一覧!$P$5:$P$1743,開講日程一覧!I$5:I$1743)="","",_xlfn.XLOOKUP($D467&amp;$F467,開講日程一覧!$P$5:$P$1743,開講日程一覧!I$5:I$1743)))</f>
        <v/>
      </c>
      <c r="I467" s="3" t="str">
        <f>IF($B467="","",IF(_xlfn.XLOOKUP($D467&amp;$F467,開講日程一覧!$P$5:$P$1743,開講日程一覧!J$5:J$1743)="","",_xlfn.XLOOKUP($D467&amp;$F467,開講日程一覧!$P$5:$P$1743,開講日程一覧!J$5:J$1743)))</f>
        <v/>
      </c>
      <c r="J467" s="6" t="str">
        <f>IF($B467="","",IF(_xlfn.XLOOKUP($D467&amp;$F467,開講日程一覧!$P$5:$P$1743,開講日程一覧!K$5:K$1743)="","",_xlfn.XLOOKUP($D467&amp;$F467,開講日程一覧!$P$5:$P$1743,開講日程一覧!K$5:K$1743)))</f>
        <v/>
      </c>
      <c r="K467" s="7" t="str">
        <f>IF($B467="","",IF(_xlfn.XLOOKUP($D467&amp;$F467,開講日程一覧!$P$5:$P$1743,開講日程一覧!L$5:L$1743)="","",_xlfn.XLOOKUP($D467&amp;$F467,開講日程一覧!$P$5:$P$1743,開講日程一覧!L$5:L$1743)))</f>
        <v/>
      </c>
      <c r="L467" s="7" t="str">
        <f>IF($B467="","",IF(_xlfn.XLOOKUP($D467&amp;$F467,開講日程一覧!$P$5:$P$1743,開講日程一覧!M$5:M$1743)="","",_xlfn.XLOOKUP($D467&amp;$F467,開講日程一覧!$P$5:$P$1743,開講日程一覧!M$5:M$1743)))</f>
        <v/>
      </c>
    </row>
    <row r="468" spans="7:12" x14ac:dyDescent="0.85">
      <c r="G468" s="52" t="str">
        <f>IF($B468="","",IF(_xlfn.XLOOKUP($D468&amp;$F468,開講日程一覧!$P$5:$P$1743,開講日程一覧!H$5:H$1743)="","",_xlfn.XLOOKUP($D468&amp;$F468,開講日程一覧!$P$5:$P$1743,開講日程一覧!H$5:H$1743)))</f>
        <v/>
      </c>
      <c r="H468" s="6" t="str">
        <f>IF($B468="","",IF(_xlfn.XLOOKUP($D468&amp;$F468,開講日程一覧!$P$5:$P$1743,開講日程一覧!I$5:I$1743)="","",_xlfn.XLOOKUP($D468&amp;$F468,開講日程一覧!$P$5:$P$1743,開講日程一覧!I$5:I$1743)))</f>
        <v/>
      </c>
      <c r="I468" s="3" t="str">
        <f>IF($B468="","",IF(_xlfn.XLOOKUP($D468&amp;$F468,開講日程一覧!$P$5:$P$1743,開講日程一覧!J$5:J$1743)="","",_xlfn.XLOOKUP($D468&amp;$F468,開講日程一覧!$P$5:$P$1743,開講日程一覧!J$5:J$1743)))</f>
        <v/>
      </c>
      <c r="J468" s="6" t="str">
        <f>IF($B468="","",IF(_xlfn.XLOOKUP($D468&amp;$F468,開講日程一覧!$P$5:$P$1743,開講日程一覧!K$5:K$1743)="","",_xlfn.XLOOKUP($D468&amp;$F468,開講日程一覧!$P$5:$P$1743,開講日程一覧!K$5:K$1743)))</f>
        <v/>
      </c>
      <c r="K468" s="7" t="str">
        <f>IF($B468="","",IF(_xlfn.XLOOKUP($D468&amp;$F468,開講日程一覧!$P$5:$P$1743,開講日程一覧!L$5:L$1743)="","",_xlfn.XLOOKUP($D468&amp;$F468,開講日程一覧!$P$5:$P$1743,開講日程一覧!L$5:L$1743)))</f>
        <v/>
      </c>
      <c r="L468" s="7" t="str">
        <f>IF($B468="","",IF(_xlfn.XLOOKUP($D468&amp;$F468,開講日程一覧!$P$5:$P$1743,開講日程一覧!M$5:M$1743)="","",_xlfn.XLOOKUP($D468&amp;$F468,開講日程一覧!$P$5:$P$1743,開講日程一覧!M$5:M$1743)))</f>
        <v/>
      </c>
    </row>
    <row r="469" spans="7:12" x14ac:dyDescent="0.85">
      <c r="G469" s="52" t="str">
        <f>IF($B469="","",IF(_xlfn.XLOOKUP($D469&amp;$F469,開講日程一覧!$P$5:$P$1743,開講日程一覧!H$5:H$1743)="","",_xlfn.XLOOKUP($D469&amp;$F469,開講日程一覧!$P$5:$P$1743,開講日程一覧!H$5:H$1743)))</f>
        <v/>
      </c>
      <c r="H469" s="6" t="str">
        <f>IF($B469="","",IF(_xlfn.XLOOKUP($D469&amp;$F469,開講日程一覧!$P$5:$P$1743,開講日程一覧!I$5:I$1743)="","",_xlfn.XLOOKUP($D469&amp;$F469,開講日程一覧!$P$5:$P$1743,開講日程一覧!I$5:I$1743)))</f>
        <v/>
      </c>
      <c r="I469" s="3" t="str">
        <f>IF($B469="","",IF(_xlfn.XLOOKUP($D469&amp;$F469,開講日程一覧!$P$5:$P$1743,開講日程一覧!J$5:J$1743)="","",_xlfn.XLOOKUP($D469&amp;$F469,開講日程一覧!$P$5:$P$1743,開講日程一覧!J$5:J$1743)))</f>
        <v/>
      </c>
      <c r="J469" s="6" t="str">
        <f>IF($B469="","",IF(_xlfn.XLOOKUP($D469&amp;$F469,開講日程一覧!$P$5:$P$1743,開講日程一覧!K$5:K$1743)="","",_xlfn.XLOOKUP($D469&amp;$F469,開講日程一覧!$P$5:$P$1743,開講日程一覧!K$5:K$1743)))</f>
        <v/>
      </c>
      <c r="K469" s="7" t="str">
        <f>IF($B469="","",IF(_xlfn.XLOOKUP($D469&amp;$F469,開講日程一覧!$P$5:$P$1743,開講日程一覧!L$5:L$1743)="","",_xlfn.XLOOKUP($D469&amp;$F469,開講日程一覧!$P$5:$P$1743,開講日程一覧!L$5:L$1743)))</f>
        <v/>
      </c>
      <c r="L469" s="7" t="str">
        <f>IF($B469="","",IF(_xlfn.XLOOKUP($D469&amp;$F469,開講日程一覧!$P$5:$P$1743,開講日程一覧!M$5:M$1743)="","",_xlfn.XLOOKUP($D469&amp;$F469,開講日程一覧!$P$5:$P$1743,開講日程一覧!M$5:M$1743)))</f>
        <v/>
      </c>
    </row>
    <row r="470" spans="7:12" x14ac:dyDescent="0.85">
      <c r="G470" s="52" t="str">
        <f>IF($B470="","",IF(_xlfn.XLOOKUP($D470&amp;$F470,開講日程一覧!$P$5:$P$1743,開講日程一覧!H$5:H$1743)="","",_xlfn.XLOOKUP($D470&amp;$F470,開講日程一覧!$P$5:$P$1743,開講日程一覧!H$5:H$1743)))</f>
        <v/>
      </c>
      <c r="H470" s="6" t="str">
        <f>IF($B470="","",IF(_xlfn.XLOOKUP($D470&amp;$F470,開講日程一覧!$P$5:$P$1743,開講日程一覧!I$5:I$1743)="","",_xlfn.XLOOKUP($D470&amp;$F470,開講日程一覧!$P$5:$P$1743,開講日程一覧!I$5:I$1743)))</f>
        <v/>
      </c>
      <c r="I470" s="3" t="str">
        <f>IF($B470="","",IF(_xlfn.XLOOKUP($D470&amp;$F470,開講日程一覧!$P$5:$P$1743,開講日程一覧!J$5:J$1743)="","",_xlfn.XLOOKUP($D470&amp;$F470,開講日程一覧!$P$5:$P$1743,開講日程一覧!J$5:J$1743)))</f>
        <v/>
      </c>
      <c r="J470" s="6" t="str">
        <f>IF($B470="","",IF(_xlfn.XLOOKUP($D470&amp;$F470,開講日程一覧!$P$5:$P$1743,開講日程一覧!K$5:K$1743)="","",_xlfn.XLOOKUP($D470&amp;$F470,開講日程一覧!$P$5:$P$1743,開講日程一覧!K$5:K$1743)))</f>
        <v/>
      </c>
      <c r="K470" s="7" t="str">
        <f>IF($B470="","",IF(_xlfn.XLOOKUP($D470&amp;$F470,開講日程一覧!$P$5:$P$1743,開講日程一覧!L$5:L$1743)="","",_xlfn.XLOOKUP($D470&amp;$F470,開講日程一覧!$P$5:$P$1743,開講日程一覧!L$5:L$1743)))</f>
        <v/>
      </c>
      <c r="L470" s="7" t="str">
        <f>IF($B470="","",IF(_xlfn.XLOOKUP($D470&amp;$F470,開講日程一覧!$P$5:$P$1743,開講日程一覧!M$5:M$1743)="","",_xlfn.XLOOKUP($D470&amp;$F470,開講日程一覧!$P$5:$P$1743,開講日程一覧!M$5:M$1743)))</f>
        <v/>
      </c>
    </row>
    <row r="471" spans="7:12" x14ac:dyDescent="0.85">
      <c r="G471" s="52" t="str">
        <f>IF($B471="","",IF(_xlfn.XLOOKUP($D471&amp;$F471,開講日程一覧!$P$5:$P$1743,開講日程一覧!H$5:H$1743)="","",_xlfn.XLOOKUP($D471&amp;$F471,開講日程一覧!$P$5:$P$1743,開講日程一覧!H$5:H$1743)))</f>
        <v/>
      </c>
      <c r="H471" s="6" t="str">
        <f>IF($B471="","",IF(_xlfn.XLOOKUP($D471&amp;$F471,開講日程一覧!$P$5:$P$1743,開講日程一覧!I$5:I$1743)="","",_xlfn.XLOOKUP($D471&amp;$F471,開講日程一覧!$P$5:$P$1743,開講日程一覧!I$5:I$1743)))</f>
        <v/>
      </c>
      <c r="I471" s="3" t="str">
        <f>IF($B471="","",IF(_xlfn.XLOOKUP($D471&amp;$F471,開講日程一覧!$P$5:$P$1743,開講日程一覧!J$5:J$1743)="","",_xlfn.XLOOKUP($D471&amp;$F471,開講日程一覧!$P$5:$P$1743,開講日程一覧!J$5:J$1743)))</f>
        <v/>
      </c>
      <c r="J471" s="6" t="str">
        <f>IF($B471="","",IF(_xlfn.XLOOKUP($D471&amp;$F471,開講日程一覧!$P$5:$P$1743,開講日程一覧!K$5:K$1743)="","",_xlfn.XLOOKUP($D471&amp;$F471,開講日程一覧!$P$5:$P$1743,開講日程一覧!K$5:K$1743)))</f>
        <v/>
      </c>
      <c r="K471" s="7" t="str">
        <f>IF($B471="","",IF(_xlfn.XLOOKUP($D471&amp;$F471,開講日程一覧!$P$5:$P$1743,開講日程一覧!L$5:L$1743)="","",_xlfn.XLOOKUP($D471&amp;$F471,開講日程一覧!$P$5:$P$1743,開講日程一覧!L$5:L$1743)))</f>
        <v/>
      </c>
      <c r="L471" s="7" t="str">
        <f>IF($B471="","",IF(_xlfn.XLOOKUP($D471&amp;$F471,開講日程一覧!$P$5:$P$1743,開講日程一覧!M$5:M$1743)="","",_xlfn.XLOOKUP($D471&amp;$F471,開講日程一覧!$P$5:$P$1743,開講日程一覧!M$5:M$1743)))</f>
        <v/>
      </c>
    </row>
    <row r="472" spans="7:12" x14ac:dyDescent="0.85">
      <c r="G472" s="52" t="str">
        <f>IF($B472="","",IF(_xlfn.XLOOKUP($D472&amp;$F472,開講日程一覧!$P$5:$P$1743,開講日程一覧!H$5:H$1743)="","",_xlfn.XLOOKUP($D472&amp;$F472,開講日程一覧!$P$5:$P$1743,開講日程一覧!H$5:H$1743)))</f>
        <v/>
      </c>
      <c r="H472" s="6" t="str">
        <f>IF($B472="","",IF(_xlfn.XLOOKUP($D472&amp;$F472,開講日程一覧!$P$5:$P$1743,開講日程一覧!I$5:I$1743)="","",_xlfn.XLOOKUP($D472&amp;$F472,開講日程一覧!$P$5:$P$1743,開講日程一覧!I$5:I$1743)))</f>
        <v/>
      </c>
      <c r="I472" s="3" t="str">
        <f>IF($B472="","",IF(_xlfn.XLOOKUP($D472&amp;$F472,開講日程一覧!$P$5:$P$1743,開講日程一覧!J$5:J$1743)="","",_xlfn.XLOOKUP($D472&amp;$F472,開講日程一覧!$P$5:$P$1743,開講日程一覧!J$5:J$1743)))</f>
        <v/>
      </c>
      <c r="J472" s="6" t="str">
        <f>IF($B472="","",IF(_xlfn.XLOOKUP($D472&amp;$F472,開講日程一覧!$P$5:$P$1743,開講日程一覧!K$5:K$1743)="","",_xlfn.XLOOKUP($D472&amp;$F472,開講日程一覧!$P$5:$P$1743,開講日程一覧!K$5:K$1743)))</f>
        <v/>
      </c>
      <c r="K472" s="7" t="str">
        <f>IF($B472="","",IF(_xlfn.XLOOKUP($D472&amp;$F472,開講日程一覧!$P$5:$P$1743,開講日程一覧!L$5:L$1743)="","",_xlfn.XLOOKUP($D472&amp;$F472,開講日程一覧!$P$5:$P$1743,開講日程一覧!L$5:L$1743)))</f>
        <v/>
      </c>
      <c r="L472" s="7" t="str">
        <f>IF($B472="","",IF(_xlfn.XLOOKUP($D472&amp;$F472,開講日程一覧!$P$5:$P$1743,開講日程一覧!M$5:M$1743)="","",_xlfn.XLOOKUP($D472&amp;$F472,開講日程一覧!$P$5:$P$1743,開講日程一覧!M$5:M$1743)))</f>
        <v/>
      </c>
    </row>
    <row r="473" spans="7:12" x14ac:dyDescent="0.85">
      <c r="G473" s="52" t="str">
        <f>IF($B473="","",IF(_xlfn.XLOOKUP($D473&amp;$F473,開講日程一覧!$P$5:$P$1743,開講日程一覧!H$5:H$1743)="","",_xlfn.XLOOKUP($D473&amp;$F473,開講日程一覧!$P$5:$P$1743,開講日程一覧!H$5:H$1743)))</f>
        <v/>
      </c>
      <c r="H473" s="6" t="str">
        <f>IF($B473="","",IF(_xlfn.XLOOKUP($D473&amp;$F473,開講日程一覧!$P$5:$P$1743,開講日程一覧!I$5:I$1743)="","",_xlfn.XLOOKUP($D473&amp;$F473,開講日程一覧!$P$5:$P$1743,開講日程一覧!I$5:I$1743)))</f>
        <v/>
      </c>
      <c r="I473" s="3" t="str">
        <f>IF($B473="","",IF(_xlfn.XLOOKUP($D473&amp;$F473,開講日程一覧!$P$5:$P$1743,開講日程一覧!J$5:J$1743)="","",_xlfn.XLOOKUP($D473&amp;$F473,開講日程一覧!$P$5:$P$1743,開講日程一覧!J$5:J$1743)))</f>
        <v/>
      </c>
      <c r="J473" s="6" t="str">
        <f>IF($B473="","",IF(_xlfn.XLOOKUP($D473&amp;$F473,開講日程一覧!$P$5:$P$1743,開講日程一覧!K$5:K$1743)="","",_xlfn.XLOOKUP($D473&amp;$F473,開講日程一覧!$P$5:$P$1743,開講日程一覧!K$5:K$1743)))</f>
        <v/>
      </c>
      <c r="K473" s="7" t="str">
        <f>IF($B473="","",IF(_xlfn.XLOOKUP($D473&amp;$F473,開講日程一覧!$P$5:$P$1743,開講日程一覧!L$5:L$1743)="","",_xlfn.XLOOKUP($D473&amp;$F473,開講日程一覧!$P$5:$P$1743,開講日程一覧!L$5:L$1743)))</f>
        <v/>
      </c>
      <c r="L473" s="7" t="str">
        <f>IF($B473="","",IF(_xlfn.XLOOKUP($D473&amp;$F473,開講日程一覧!$P$5:$P$1743,開講日程一覧!M$5:M$1743)="","",_xlfn.XLOOKUP($D473&amp;$F473,開講日程一覧!$P$5:$P$1743,開講日程一覧!M$5:M$1743)))</f>
        <v/>
      </c>
    </row>
    <row r="474" spans="7:12" x14ac:dyDescent="0.85">
      <c r="G474" s="52" t="str">
        <f>IF($B474="","",IF(_xlfn.XLOOKUP($D474&amp;$F474,開講日程一覧!$P$5:$P$1743,開講日程一覧!H$5:H$1743)="","",_xlfn.XLOOKUP($D474&amp;$F474,開講日程一覧!$P$5:$P$1743,開講日程一覧!H$5:H$1743)))</f>
        <v/>
      </c>
      <c r="H474" s="6" t="str">
        <f>IF($B474="","",IF(_xlfn.XLOOKUP($D474&amp;$F474,開講日程一覧!$P$5:$P$1743,開講日程一覧!I$5:I$1743)="","",_xlfn.XLOOKUP($D474&amp;$F474,開講日程一覧!$P$5:$P$1743,開講日程一覧!I$5:I$1743)))</f>
        <v/>
      </c>
      <c r="I474" s="3" t="str">
        <f>IF($B474="","",IF(_xlfn.XLOOKUP($D474&amp;$F474,開講日程一覧!$P$5:$P$1743,開講日程一覧!J$5:J$1743)="","",_xlfn.XLOOKUP($D474&amp;$F474,開講日程一覧!$P$5:$P$1743,開講日程一覧!J$5:J$1743)))</f>
        <v/>
      </c>
      <c r="J474" s="6" t="str">
        <f>IF($B474="","",IF(_xlfn.XLOOKUP($D474&amp;$F474,開講日程一覧!$P$5:$P$1743,開講日程一覧!K$5:K$1743)="","",_xlfn.XLOOKUP($D474&amp;$F474,開講日程一覧!$P$5:$P$1743,開講日程一覧!K$5:K$1743)))</f>
        <v/>
      </c>
      <c r="K474" s="7" t="str">
        <f>IF($B474="","",IF(_xlfn.XLOOKUP($D474&amp;$F474,開講日程一覧!$P$5:$P$1743,開講日程一覧!L$5:L$1743)="","",_xlfn.XLOOKUP($D474&amp;$F474,開講日程一覧!$P$5:$P$1743,開講日程一覧!L$5:L$1743)))</f>
        <v/>
      </c>
      <c r="L474" s="7" t="str">
        <f>IF($B474="","",IF(_xlfn.XLOOKUP($D474&amp;$F474,開講日程一覧!$P$5:$P$1743,開講日程一覧!M$5:M$1743)="","",_xlfn.XLOOKUP($D474&amp;$F474,開講日程一覧!$P$5:$P$1743,開講日程一覧!M$5:M$1743)))</f>
        <v/>
      </c>
    </row>
    <row r="475" spans="7:12" x14ac:dyDescent="0.85">
      <c r="G475" s="52" t="str">
        <f>IF($B475="","",IF(_xlfn.XLOOKUP($D475&amp;$F475,開講日程一覧!$P$5:$P$1743,開講日程一覧!H$5:H$1743)="","",_xlfn.XLOOKUP($D475&amp;$F475,開講日程一覧!$P$5:$P$1743,開講日程一覧!H$5:H$1743)))</f>
        <v/>
      </c>
      <c r="H475" s="6" t="str">
        <f>IF($B475="","",IF(_xlfn.XLOOKUP($D475&amp;$F475,開講日程一覧!$P$5:$P$1743,開講日程一覧!I$5:I$1743)="","",_xlfn.XLOOKUP($D475&amp;$F475,開講日程一覧!$P$5:$P$1743,開講日程一覧!I$5:I$1743)))</f>
        <v/>
      </c>
      <c r="I475" s="3" t="str">
        <f>IF($B475="","",IF(_xlfn.XLOOKUP($D475&amp;$F475,開講日程一覧!$P$5:$P$1743,開講日程一覧!J$5:J$1743)="","",_xlfn.XLOOKUP($D475&amp;$F475,開講日程一覧!$P$5:$P$1743,開講日程一覧!J$5:J$1743)))</f>
        <v/>
      </c>
      <c r="J475" s="6" t="str">
        <f>IF($B475="","",IF(_xlfn.XLOOKUP($D475&amp;$F475,開講日程一覧!$P$5:$P$1743,開講日程一覧!K$5:K$1743)="","",_xlfn.XLOOKUP($D475&amp;$F475,開講日程一覧!$P$5:$P$1743,開講日程一覧!K$5:K$1743)))</f>
        <v/>
      </c>
      <c r="K475" s="7" t="str">
        <f>IF($B475="","",IF(_xlfn.XLOOKUP($D475&amp;$F475,開講日程一覧!$P$5:$P$1743,開講日程一覧!L$5:L$1743)="","",_xlfn.XLOOKUP($D475&amp;$F475,開講日程一覧!$P$5:$P$1743,開講日程一覧!L$5:L$1743)))</f>
        <v/>
      </c>
      <c r="L475" s="7" t="str">
        <f>IF($B475="","",IF(_xlfn.XLOOKUP($D475&amp;$F475,開講日程一覧!$P$5:$P$1743,開講日程一覧!M$5:M$1743)="","",_xlfn.XLOOKUP($D475&amp;$F475,開講日程一覧!$P$5:$P$1743,開講日程一覧!M$5:M$1743)))</f>
        <v/>
      </c>
    </row>
    <row r="476" spans="7:12" x14ac:dyDescent="0.85">
      <c r="G476" s="52" t="str">
        <f>IF($B476="","",IF(_xlfn.XLOOKUP($D476&amp;$F476,開講日程一覧!$P$5:$P$1743,開講日程一覧!H$5:H$1743)="","",_xlfn.XLOOKUP($D476&amp;$F476,開講日程一覧!$P$5:$P$1743,開講日程一覧!H$5:H$1743)))</f>
        <v/>
      </c>
      <c r="H476" s="6" t="str">
        <f>IF($B476="","",IF(_xlfn.XLOOKUP($D476&amp;$F476,開講日程一覧!$P$5:$P$1743,開講日程一覧!I$5:I$1743)="","",_xlfn.XLOOKUP($D476&amp;$F476,開講日程一覧!$P$5:$P$1743,開講日程一覧!I$5:I$1743)))</f>
        <v/>
      </c>
      <c r="I476" s="3" t="str">
        <f>IF($B476="","",IF(_xlfn.XLOOKUP($D476&amp;$F476,開講日程一覧!$P$5:$P$1743,開講日程一覧!J$5:J$1743)="","",_xlfn.XLOOKUP($D476&amp;$F476,開講日程一覧!$P$5:$P$1743,開講日程一覧!J$5:J$1743)))</f>
        <v/>
      </c>
      <c r="J476" s="6" t="str">
        <f>IF($B476="","",IF(_xlfn.XLOOKUP($D476&amp;$F476,開講日程一覧!$P$5:$P$1743,開講日程一覧!K$5:K$1743)="","",_xlfn.XLOOKUP($D476&amp;$F476,開講日程一覧!$P$5:$P$1743,開講日程一覧!K$5:K$1743)))</f>
        <v/>
      </c>
      <c r="K476" s="7" t="str">
        <f>IF($B476="","",IF(_xlfn.XLOOKUP($D476&amp;$F476,開講日程一覧!$P$5:$P$1743,開講日程一覧!L$5:L$1743)="","",_xlfn.XLOOKUP($D476&amp;$F476,開講日程一覧!$P$5:$P$1743,開講日程一覧!L$5:L$1743)))</f>
        <v/>
      </c>
      <c r="L476" s="7" t="str">
        <f>IF($B476="","",IF(_xlfn.XLOOKUP($D476&amp;$F476,開講日程一覧!$P$5:$P$1743,開講日程一覧!M$5:M$1743)="","",_xlfn.XLOOKUP($D476&amp;$F476,開講日程一覧!$P$5:$P$1743,開講日程一覧!M$5:M$1743)))</f>
        <v/>
      </c>
    </row>
    <row r="477" spans="7:12" x14ac:dyDescent="0.85">
      <c r="G477" s="52" t="str">
        <f>IF($B477="","",IF(_xlfn.XLOOKUP($D477&amp;$F477,開講日程一覧!$P$5:$P$1743,開講日程一覧!H$5:H$1743)="","",_xlfn.XLOOKUP($D477&amp;$F477,開講日程一覧!$P$5:$P$1743,開講日程一覧!H$5:H$1743)))</f>
        <v/>
      </c>
      <c r="H477" s="6" t="str">
        <f>IF($B477="","",IF(_xlfn.XLOOKUP($D477&amp;$F477,開講日程一覧!$P$5:$P$1743,開講日程一覧!I$5:I$1743)="","",_xlfn.XLOOKUP($D477&amp;$F477,開講日程一覧!$P$5:$P$1743,開講日程一覧!I$5:I$1743)))</f>
        <v/>
      </c>
      <c r="I477" s="3" t="str">
        <f>IF($B477="","",IF(_xlfn.XLOOKUP($D477&amp;$F477,開講日程一覧!$P$5:$P$1743,開講日程一覧!J$5:J$1743)="","",_xlfn.XLOOKUP($D477&amp;$F477,開講日程一覧!$P$5:$P$1743,開講日程一覧!J$5:J$1743)))</f>
        <v/>
      </c>
      <c r="J477" s="6" t="str">
        <f>IF($B477="","",IF(_xlfn.XLOOKUP($D477&amp;$F477,開講日程一覧!$P$5:$P$1743,開講日程一覧!K$5:K$1743)="","",_xlfn.XLOOKUP($D477&amp;$F477,開講日程一覧!$P$5:$P$1743,開講日程一覧!K$5:K$1743)))</f>
        <v/>
      </c>
      <c r="K477" s="7" t="str">
        <f>IF($B477="","",IF(_xlfn.XLOOKUP($D477&amp;$F477,開講日程一覧!$P$5:$P$1743,開講日程一覧!L$5:L$1743)="","",_xlfn.XLOOKUP($D477&amp;$F477,開講日程一覧!$P$5:$P$1743,開講日程一覧!L$5:L$1743)))</f>
        <v/>
      </c>
      <c r="L477" s="7" t="str">
        <f>IF($B477="","",IF(_xlfn.XLOOKUP($D477&amp;$F477,開講日程一覧!$P$5:$P$1743,開講日程一覧!M$5:M$1743)="","",_xlfn.XLOOKUP($D477&amp;$F477,開講日程一覧!$P$5:$P$1743,開講日程一覧!M$5:M$1743)))</f>
        <v/>
      </c>
    </row>
    <row r="478" spans="7:12" x14ac:dyDescent="0.85">
      <c r="G478" s="52" t="str">
        <f>IF($B478="","",IF(_xlfn.XLOOKUP($D478&amp;$F478,開講日程一覧!$P$5:$P$1743,開講日程一覧!H$5:H$1743)="","",_xlfn.XLOOKUP($D478&amp;$F478,開講日程一覧!$P$5:$P$1743,開講日程一覧!H$5:H$1743)))</f>
        <v/>
      </c>
      <c r="H478" s="6" t="str">
        <f>IF($B478="","",IF(_xlfn.XLOOKUP($D478&amp;$F478,開講日程一覧!$P$5:$P$1743,開講日程一覧!I$5:I$1743)="","",_xlfn.XLOOKUP($D478&amp;$F478,開講日程一覧!$P$5:$P$1743,開講日程一覧!I$5:I$1743)))</f>
        <v/>
      </c>
      <c r="I478" s="3" t="str">
        <f>IF($B478="","",IF(_xlfn.XLOOKUP($D478&amp;$F478,開講日程一覧!$P$5:$P$1743,開講日程一覧!J$5:J$1743)="","",_xlfn.XLOOKUP($D478&amp;$F478,開講日程一覧!$P$5:$P$1743,開講日程一覧!J$5:J$1743)))</f>
        <v/>
      </c>
      <c r="J478" s="6" t="str">
        <f>IF($B478="","",IF(_xlfn.XLOOKUP($D478&amp;$F478,開講日程一覧!$P$5:$P$1743,開講日程一覧!K$5:K$1743)="","",_xlfn.XLOOKUP($D478&amp;$F478,開講日程一覧!$P$5:$P$1743,開講日程一覧!K$5:K$1743)))</f>
        <v/>
      </c>
      <c r="K478" s="7" t="str">
        <f>IF($B478="","",IF(_xlfn.XLOOKUP($D478&amp;$F478,開講日程一覧!$P$5:$P$1743,開講日程一覧!L$5:L$1743)="","",_xlfn.XLOOKUP($D478&amp;$F478,開講日程一覧!$P$5:$P$1743,開講日程一覧!L$5:L$1743)))</f>
        <v/>
      </c>
      <c r="L478" s="7" t="str">
        <f>IF($B478="","",IF(_xlfn.XLOOKUP($D478&amp;$F478,開講日程一覧!$P$5:$P$1743,開講日程一覧!M$5:M$1743)="","",_xlfn.XLOOKUP($D478&amp;$F478,開講日程一覧!$P$5:$P$1743,開講日程一覧!M$5:M$1743)))</f>
        <v/>
      </c>
    </row>
    <row r="479" spans="7:12" x14ac:dyDescent="0.85">
      <c r="G479" s="52" t="str">
        <f>IF($B479="","",IF(_xlfn.XLOOKUP($D479&amp;$F479,開講日程一覧!$P$5:$P$1743,開講日程一覧!H$5:H$1743)="","",_xlfn.XLOOKUP($D479&amp;$F479,開講日程一覧!$P$5:$P$1743,開講日程一覧!H$5:H$1743)))</f>
        <v/>
      </c>
      <c r="H479" s="6" t="str">
        <f>IF($B479="","",IF(_xlfn.XLOOKUP($D479&amp;$F479,開講日程一覧!$P$5:$P$1743,開講日程一覧!I$5:I$1743)="","",_xlfn.XLOOKUP($D479&amp;$F479,開講日程一覧!$P$5:$P$1743,開講日程一覧!I$5:I$1743)))</f>
        <v/>
      </c>
      <c r="I479" s="3" t="str">
        <f>IF($B479="","",IF(_xlfn.XLOOKUP($D479&amp;$F479,開講日程一覧!$P$5:$P$1743,開講日程一覧!J$5:J$1743)="","",_xlfn.XLOOKUP($D479&amp;$F479,開講日程一覧!$P$5:$P$1743,開講日程一覧!J$5:J$1743)))</f>
        <v/>
      </c>
      <c r="J479" s="6" t="str">
        <f>IF($B479="","",IF(_xlfn.XLOOKUP($D479&amp;$F479,開講日程一覧!$P$5:$P$1743,開講日程一覧!K$5:K$1743)="","",_xlfn.XLOOKUP($D479&amp;$F479,開講日程一覧!$P$5:$P$1743,開講日程一覧!K$5:K$1743)))</f>
        <v/>
      </c>
      <c r="K479" s="7" t="str">
        <f>IF($B479="","",IF(_xlfn.XLOOKUP($D479&amp;$F479,開講日程一覧!$P$5:$P$1743,開講日程一覧!L$5:L$1743)="","",_xlfn.XLOOKUP($D479&amp;$F479,開講日程一覧!$P$5:$P$1743,開講日程一覧!L$5:L$1743)))</f>
        <v/>
      </c>
      <c r="L479" s="7" t="str">
        <f>IF($B479="","",IF(_xlfn.XLOOKUP($D479&amp;$F479,開講日程一覧!$P$5:$P$1743,開講日程一覧!M$5:M$1743)="","",_xlfn.XLOOKUP($D479&amp;$F479,開講日程一覧!$P$5:$P$1743,開講日程一覧!M$5:M$1743)))</f>
        <v/>
      </c>
    </row>
    <row r="480" spans="7:12" x14ac:dyDescent="0.85">
      <c r="G480" s="52" t="str">
        <f>IF($B480="","",IF(_xlfn.XLOOKUP($D480&amp;$F480,開講日程一覧!$P$5:$P$1743,開講日程一覧!H$5:H$1743)="","",_xlfn.XLOOKUP($D480&amp;$F480,開講日程一覧!$P$5:$P$1743,開講日程一覧!H$5:H$1743)))</f>
        <v/>
      </c>
      <c r="H480" s="6" t="str">
        <f>IF($B480="","",IF(_xlfn.XLOOKUP($D480&amp;$F480,開講日程一覧!$P$5:$P$1743,開講日程一覧!I$5:I$1743)="","",_xlfn.XLOOKUP($D480&amp;$F480,開講日程一覧!$P$5:$P$1743,開講日程一覧!I$5:I$1743)))</f>
        <v/>
      </c>
      <c r="I480" s="3" t="str">
        <f>IF($B480="","",IF(_xlfn.XLOOKUP($D480&amp;$F480,開講日程一覧!$P$5:$P$1743,開講日程一覧!J$5:J$1743)="","",_xlfn.XLOOKUP($D480&amp;$F480,開講日程一覧!$P$5:$P$1743,開講日程一覧!J$5:J$1743)))</f>
        <v/>
      </c>
      <c r="J480" s="6" t="str">
        <f>IF($B480="","",IF(_xlfn.XLOOKUP($D480&amp;$F480,開講日程一覧!$P$5:$P$1743,開講日程一覧!K$5:K$1743)="","",_xlfn.XLOOKUP($D480&amp;$F480,開講日程一覧!$P$5:$P$1743,開講日程一覧!K$5:K$1743)))</f>
        <v/>
      </c>
      <c r="K480" s="7" t="str">
        <f>IF($B480="","",IF(_xlfn.XLOOKUP($D480&amp;$F480,開講日程一覧!$P$5:$P$1743,開講日程一覧!L$5:L$1743)="","",_xlfn.XLOOKUP($D480&amp;$F480,開講日程一覧!$P$5:$P$1743,開講日程一覧!L$5:L$1743)))</f>
        <v/>
      </c>
      <c r="L480" s="7" t="str">
        <f>IF($B480="","",IF(_xlfn.XLOOKUP($D480&amp;$F480,開講日程一覧!$P$5:$P$1743,開講日程一覧!M$5:M$1743)="","",_xlfn.XLOOKUP($D480&amp;$F480,開講日程一覧!$P$5:$P$1743,開講日程一覧!M$5:M$1743)))</f>
        <v/>
      </c>
    </row>
    <row r="481" spans="7:12" x14ac:dyDescent="0.85">
      <c r="G481" s="52" t="str">
        <f>IF($B481="","",IF(_xlfn.XLOOKUP($D481&amp;$F481,開講日程一覧!$P$5:$P$1743,開講日程一覧!H$5:H$1743)="","",_xlfn.XLOOKUP($D481&amp;$F481,開講日程一覧!$P$5:$P$1743,開講日程一覧!H$5:H$1743)))</f>
        <v/>
      </c>
      <c r="H481" s="6" t="str">
        <f>IF($B481="","",IF(_xlfn.XLOOKUP($D481&amp;$F481,開講日程一覧!$P$5:$P$1743,開講日程一覧!I$5:I$1743)="","",_xlfn.XLOOKUP($D481&amp;$F481,開講日程一覧!$P$5:$P$1743,開講日程一覧!I$5:I$1743)))</f>
        <v/>
      </c>
      <c r="I481" s="3" t="str">
        <f>IF($B481="","",IF(_xlfn.XLOOKUP($D481&amp;$F481,開講日程一覧!$P$5:$P$1743,開講日程一覧!J$5:J$1743)="","",_xlfn.XLOOKUP($D481&amp;$F481,開講日程一覧!$P$5:$P$1743,開講日程一覧!J$5:J$1743)))</f>
        <v/>
      </c>
      <c r="J481" s="6" t="str">
        <f>IF($B481="","",IF(_xlfn.XLOOKUP($D481&amp;$F481,開講日程一覧!$P$5:$P$1743,開講日程一覧!K$5:K$1743)="","",_xlfn.XLOOKUP($D481&amp;$F481,開講日程一覧!$P$5:$P$1743,開講日程一覧!K$5:K$1743)))</f>
        <v/>
      </c>
      <c r="K481" s="7" t="str">
        <f>IF($B481="","",IF(_xlfn.XLOOKUP($D481&amp;$F481,開講日程一覧!$P$5:$P$1743,開講日程一覧!L$5:L$1743)="","",_xlfn.XLOOKUP($D481&amp;$F481,開講日程一覧!$P$5:$P$1743,開講日程一覧!L$5:L$1743)))</f>
        <v/>
      </c>
      <c r="L481" s="7" t="str">
        <f>IF($B481="","",IF(_xlfn.XLOOKUP($D481&amp;$F481,開講日程一覧!$P$5:$P$1743,開講日程一覧!M$5:M$1743)="","",_xlfn.XLOOKUP($D481&amp;$F481,開講日程一覧!$P$5:$P$1743,開講日程一覧!M$5:M$1743)))</f>
        <v/>
      </c>
    </row>
    <row r="482" spans="7:12" x14ac:dyDescent="0.85">
      <c r="G482" s="52" t="str">
        <f>IF($B482="","",IF(_xlfn.XLOOKUP($D482&amp;$F482,開講日程一覧!$P$5:$P$1743,開講日程一覧!H$5:H$1743)="","",_xlfn.XLOOKUP($D482&amp;$F482,開講日程一覧!$P$5:$P$1743,開講日程一覧!H$5:H$1743)))</f>
        <v/>
      </c>
      <c r="H482" s="6" t="str">
        <f>IF($B482="","",IF(_xlfn.XLOOKUP($D482&amp;$F482,開講日程一覧!$P$5:$P$1743,開講日程一覧!I$5:I$1743)="","",_xlfn.XLOOKUP($D482&amp;$F482,開講日程一覧!$P$5:$P$1743,開講日程一覧!I$5:I$1743)))</f>
        <v/>
      </c>
      <c r="I482" s="3" t="str">
        <f>IF($B482="","",IF(_xlfn.XLOOKUP($D482&amp;$F482,開講日程一覧!$P$5:$P$1743,開講日程一覧!J$5:J$1743)="","",_xlfn.XLOOKUP($D482&amp;$F482,開講日程一覧!$P$5:$P$1743,開講日程一覧!J$5:J$1743)))</f>
        <v/>
      </c>
      <c r="J482" s="6" t="str">
        <f>IF($B482="","",IF(_xlfn.XLOOKUP($D482&amp;$F482,開講日程一覧!$P$5:$P$1743,開講日程一覧!K$5:K$1743)="","",_xlfn.XLOOKUP($D482&amp;$F482,開講日程一覧!$P$5:$P$1743,開講日程一覧!K$5:K$1743)))</f>
        <v/>
      </c>
      <c r="K482" s="7" t="str">
        <f>IF($B482="","",IF(_xlfn.XLOOKUP($D482&amp;$F482,開講日程一覧!$P$5:$P$1743,開講日程一覧!L$5:L$1743)="","",_xlfn.XLOOKUP($D482&amp;$F482,開講日程一覧!$P$5:$P$1743,開講日程一覧!L$5:L$1743)))</f>
        <v/>
      </c>
      <c r="L482" s="7" t="str">
        <f>IF($B482="","",IF(_xlfn.XLOOKUP($D482&amp;$F482,開講日程一覧!$P$5:$P$1743,開講日程一覧!M$5:M$1743)="","",_xlfn.XLOOKUP($D482&amp;$F482,開講日程一覧!$P$5:$P$1743,開講日程一覧!M$5:M$1743)))</f>
        <v/>
      </c>
    </row>
    <row r="483" spans="7:12" x14ac:dyDescent="0.85">
      <c r="G483" s="52" t="str">
        <f>IF($B483="","",IF(_xlfn.XLOOKUP($D483&amp;$F483,開講日程一覧!$P$5:$P$1743,開講日程一覧!H$5:H$1743)="","",_xlfn.XLOOKUP($D483&amp;$F483,開講日程一覧!$P$5:$P$1743,開講日程一覧!H$5:H$1743)))</f>
        <v/>
      </c>
      <c r="H483" s="6" t="str">
        <f>IF($B483="","",IF(_xlfn.XLOOKUP($D483&amp;$F483,開講日程一覧!$P$5:$P$1743,開講日程一覧!I$5:I$1743)="","",_xlfn.XLOOKUP($D483&amp;$F483,開講日程一覧!$P$5:$P$1743,開講日程一覧!I$5:I$1743)))</f>
        <v/>
      </c>
      <c r="I483" s="3" t="str">
        <f>IF($B483="","",IF(_xlfn.XLOOKUP($D483&amp;$F483,開講日程一覧!$P$5:$P$1743,開講日程一覧!J$5:J$1743)="","",_xlfn.XLOOKUP($D483&amp;$F483,開講日程一覧!$P$5:$P$1743,開講日程一覧!J$5:J$1743)))</f>
        <v/>
      </c>
      <c r="J483" s="6" t="str">
        <f>IF($B483="","",IF(_xlfn.XLOOKUP($D483&amp;$F483,開講日程一覧!$P$5:$P$1743,開講日程一覧!K$5:K$1743)="","",_xlfn.XLOOKUP($D483&amp;$F483,開講日程一覧!$P$5:$P$1743,開講日程一覧!K$5:K$1743)))</f>
        <v/>
      </c>
      <c r="K483" s="7" t="str">
        <f>IF($B483="","",IF(_xlfn.XLOOKUP($D483&amp;$F483,開講日程一覧!$P$5:$P$1743,開講日程一覧!L$5:L$1743)="","",_xlfn.XLOOKUP($D483&amp;$F483,開講日程一覧!$P$5:$P$1743,開講日程一覧!L$5:L$1743)))</f>
        <v/>
      </c>
      <c r="L483" s="7" t="str">
        <f>IF($B483="","",IF(_xlfn.XLOOKUP($D483&amp;$F483,開講日程一覧!$P$5:$P$1743,開講日程一覧!M$5:M$1743)="","",_xlfn.XLOOKUP($D483&amp;$F483,開講日程一覧!$P$5:$P$1743,開講日程一覧!M$5:M$1743)))</f>
        <v/>
      </c>
    </row>
    <row r="484" spans="7:12" x14ac:dyDescent="0.85">
      <c r="G484" s="52" t="str">
        <f>IF($B484="","",IF(_xlfn.XLOOKUP($D484&amp;$F484,開講日程一覧!$P$5:$P$1743,開講日程一覧!H$5:H$1743)="","",_xlfn.XLOOKUP($D484&amp;$F484,開講日程一覧!$P$5:$P$1743,開講日程一覧!H$5:H$1743)))</f>
        <v/>
      </c>
      <c r="H484" s="6" t="str">
        <f>IF($B484="","",IF(_xlfn.XLOOKUP($D484&amp;$F484,開講日程一覧!$P$5:$P$1743,開講日程一覧!I$5:I$1743)="","",_xlfn.XLOOKUP($D484&amp;$F484,開講日程一覧!$P$5:$P$1743,開講日程一覧!I$5:I$1743)))</f>
        <v/>
      </c>
      <c r="I484" s="3" t="str">
        <f>IF($B484="","",IF(_xlfn.XLOOKUP($D484&amp;$F484,開講日程一覧!$P$5:$P$1743,開講日程一覧!J$5:J$1743)="","",_xlfn.XLOOKUP($D484&amp;$F484,開講日程一覧!$P$5:$P$1743,開講日程一覧!J$5:J$1743)))</f>
        <v/>
      </c>
      <c r="J484" s="6" t="str">
        <f>IF($B484="","",IF(_xlfn.XLOOKUP($D484&amp;$F484,開講日程一覧!$P$5:$P$1743,開講日程一覧!K$5:K$1743)="","",_xlfn.XLOOKUP($D484&amp;$F484,開講日程一覧!$P$5:$P$1743,開講日程一覧!K$5:K$1743)))</f>
        <v/>
      </c>
      <c r="K484" s="7" t="str">
        <f>IF($B484="","",IF(_xlfn.XLOOKUP($D484&amp;$F484,開講日程一覧!$P$5:$P$1743,開講日程一覧!L$5:L$1743)="","",_xlfn.XLOOKUP($D484&amp;$F484,開講日程一覧!$P$5:$P$1743,開講日程一覧!L$5:L$1743)))</f>
        <v/>
      </c>
      <c r="L484" s="7" t="str">
        <f>IF($B484="","",IF(_xlfn.XLOOKUP($D484&amp;$F484,開講日程一覧!$P$5:$P$1743,開講日程一覧!M$5:M$1743)="","",_xlfn.XLOOKUP($D484&amp;$F484,開講日程一覧!$P$5:$P$1743,開講日程一覧!M$5:M$1743)))</f>
        <v/>
      </c>
    </row>
    <row r="485" spans="7:12" x14ac:dyDescent="0.85">
      <c r="G485" s="52" t="str">
        <f>IF($B485="","",IF(_xlfn.XLOOKUP($D485&amp;$F485,開講日程一覧!$P$5:$P$1743,開講日程一覧!H$5:H$1743)="","",_xlfn.XLOOKUP($D485&amp;$F485,開講日程一覧!$P$5:$P$1743,開講日程一覧!H$5:H$1743)))</f>
        <v/>
      </c>
      <c r="H485" s="6" t="str">
        <f>IF($B485="","",IF(_xlfn.XLOOKUP($D485&amp;$F485,開講日程一覧!$P$5:$P$1743,開講日程一覧!I$5:I$1743)="","",_xlfn.XLOOKUP($D485&amp;$F485,開講日程一覧!$P$5:$P$1743,開講日程一覧!I$5:I$1743)))</f>
        <v/>
      </c>
      <c r="I485" s="3" t="str">
        <f>IF($B485="","",IF(_xlfn.XLOOKUP($D485&amp;$F485,開講日程一覧!$P$5:$P$1743,開講日程一覧!J$5:J$1743)="","",_xlfn.XLOOKUP($D485&amp;$F485,開講日程一覧!$P$5:$P$1743,開講日程一覧!J$5:J$1743)))</f>
        <v/>
      </c>
      <c r="J485" s="6" t="str">
        <f>IF($B485="","",IF(_xlfn.XLOOKUP($D485&amp;$F485,開講日程一覧!$P$5:$P$1743,開講日程一覧!K$5:K$1743)="","",_xlfn.XLOOKUP($D485&amp;$F485,開講日程一覧!$P$5:$P$1743,開講日程一覧!K$5:K$1743)))</f>
        <v/>
      </c>
      <c r="K485" s="7" t="str">
        <f>IF($B485="","",IF(_xlfn.XLOOKUP($D485&amp;$F485,開講日程一覧!$P$5:$P$1743,開講日程一覧!L$5:L$1743)="","",_xlfn.XLOOKUP($D485&amp;$F485,開講日程一覧!$P$5:$P$1743,開講日程一覧!L$5:L$1743)))</f>
        <v/>
      </c>
      <c r="L485" s="7" t="str">
        <f>IF($B485="","",IF(_xlfn.XLOOKUP($D485&amp;$F485,開講日程一覧!$P$5:$P$1743,開講日程一覧!M$5:M$1743)="","",_xlfn.XLOOKUP($D485&amp;$F485,開講日程一覧!$P$5:$P$1743,開講日程一覧!M$5:M$1743)))</f>
        <v/>
      </c>
    </row>
    <row r="486" spans="7:12" x14ac:dyDescent="0.85">
      <c r="G486" s="52" t="str">
        <f>IF($B486="","",IF(_xlfn.XLOOKUP($D486&amp;$F486,開講日程一覧!$P$5:$P$1743,開講日程一覧!H$5:H$1743)="","",_xlfn.XLOOKUP($D486&amp;$F486,開講日程一覧!$P$5:$P$1743,開講日程一覧!H$5:H$1743)))</f>
        <v/>
      </c>
      <c r="H486" s="6" t="str">
        <f>IF($B486="","",IF(_xlfn.XLOOKUP($D486&amp;$F486,開講日程一覧!$P$5:$P$1743,開講日程一覧!I$5:I$1743)="","",_xlfn.XLOOKUP($D486&amp;$F486,開講日程一覧!$P$5:$P$1743,開講日程一覧!I$5:I$1743)))</f>
        <v/>
      </c>
      <c r="I486" s="3" t="str">
        <f>IF($B486="","",IF(_xlfn.XLOOKUP($D486&amp;$F486,開講日程一覧!$P$5:$P$1743,開講日程一覧!J$5:J$1743)="","",_xlfn.XLOOKUP($D486&amp;$F486,開講日程一覧!$P$5:$P$1743,開講日程一覧!J$5:J$1743)))</f>
        <v/>
      </c>
      <c r="J486" s="6" t="str">
        <f>IF($B486="","",IF(_xlfn.XLOOKUP($D486&amp;$F486,開講日程一覧!$P$5:$P$1743,開講日程一覧!K$5:K$1743)="","",_xlfn.XLOOKUP($D486&amp;$F486,開講日程一覧!$P$5:$P$1743,開講日程一覧!K$5:K$1743)))</f>
        <v/>
      </c>
      <c r="K486" s="7" t="str">
        <f>IF($B486="","",IF(_xlfn.XLOOKUP($D486&amp;$F486,開講日程一覧!$P$5:$P$1743,開講日程一覧!L$5:L$1743)="","",_xlfn.XLOOKUP($D486&amp;$F486,開講日程一覧!$P$5:$P$1743,開講日程一覧!L$5:L$1743)))</f>
        <v/>
      </c>
      <c r="L486" s="7" t="str">
        <f>IF($B486="","",IF(_xlfn.XLOOKUP($D486&amp;$F486,開講日程一覧!$P$5:$P$1743,開講日程一覧!M$5:M$1743)="","",_xlfn.XLOOKUP($D486&amp;$F486,開講日程一覧!$P$5:$P$1743,開講日程一覧!M$5:M$1743)))</f>
        <v/>
      </c>
    </row>
    <row r="487" spans="7:12" x14ac:dyDescent="0.85">
      <c r="G487" s="52" t="str">
        <f>IF($B487="","",IF(_xlfn.XLOOKUP($D487&amp;$F487,開講日程一覧!$P$5:$P$1743,開講日程一覧!H$5:H$1743)="","",_xlfn.XLOOKUP($D487&amp;$F487,開講日程一覧!$P$5:$P$1743,開講日程一覧!H$5:H$1743)))</f>
        <v/>
      </c>
      <c r="H487" s="6" t="str">
        <f>IF($B487="","",IF(_xlfn.XLOOKUP($D487&amp;$F487,開講日程一覧!$P$5:$P$1743,開講日程一覧!I$5:I$1743)="","",_xlfn.XLOOKUP($D487&amp;$F487,開講日程一覧!$P$5:$P$1743,開講日程一覧!I$5:I$1743)))</f>
        <v/>
      </c>
      <c r="I487" s="3" t="str">
        <f>IF($B487="","",IF(_xlfn.XLOOKUP($D487&amp;$F487,開講日程一覧!$P$5:$P$1743,開講日程一覧!J$5:J$1743)="","",_xlfn.XLOOKUP($D487&amp;$F487,開講日程一覧!$P$5:$P$1743,開講日程一覧!J$5:J$1743)))</f>
        <v/>
      </c>
      <c r="J487" s="6" t="str">
        <f>IF($B487="","",IF(_xlfn.XLOOKUP($D487&amp;$F487,開講日程一覧!$P$5:$P$1743,開講日程一覧!K$5:K$1743)="","",_xlfn.XLOOKUP($D487&amp;$F487,開講日程一覧!$P$5:$P$1743,開講日程一覧!K$5:K$1743)))</f>
        <v/>
      </c>
      <c r="K487" s="7" t="str">
        <f>IF($B487="","",IF(_xlfn.XLOOKUP($D487&amp;$F487,開講日程一覧!$P$5:$P$1743,開講日程一覧!L$5:L$1743)="","",_xlfn.XLOOKUP($D487&amp;$F487,開講日程一覧!$P$5:$P$1743,開講日程一覧!L$5:L$1743)))</f>
        <v/>
      </c>
      <c r="L487" s="7" t="str">
        <f>IF($B487="","",IF(_xlfn.XLOOKUP($D487&amp;$F487,開講日程一覧!$P$5:$P$1743,開講日程一覧!M$5:M$1743)="","",_xlfn.XLOOKUP($D487&amp;$F487,開講日程一覧!$P$5:$P$1743,開講日程一覧!M$5:M$1743)))</f>
        <v/>
      </c>
    </row>
    <row r="488" spans="7:12" x14ac:dyDescent="0.85">
      <c r="G488" s="52" t="str">
        <f>IF($B488="","",IF(_xlfn.XLOOKUP($D488&amp;$F488,開講日程一覧!$P$5:$P$1743,開講日程一覧!H$5:H$1743)="","",_xlfn.XLOOKUP($D488&amp;$F488,開講日程一覧!$P$5:$P$1743,開講日程一覧!H$5:H$1743)))</f>
        <v/>
      </c>
      <c r="H488" s="6" t="str">
        <f>IF($B488="","",IF(_xlfn.XLOOKUP($D488&amp;$F488,開講日程一覧!$P$5:$P$1743,開講日程一覧!I$5:I$1743)="","",_xlfn.XLOOKUP($D488&amp;$F488,開講日程一覧!$P$5:$P$1743,開講日程一覧!I$5:I$1743)))</f>
        <v/>
      </c>
      <c r="I488" s="3" t="str">
        <f>IF($B488="","",IF(_xlfn.XLOOKUP($D488&amp;$F488,開講日程一覧!$P$5:$P$1743,開講日程一覧!J$5:J$1743)="","",_xlfn.XLOOKUP($D488&amp;$F488,開講日程一覧!$P$5:$P$1743,開講日程一覧!J$5:J$1743)))</f>
        <v/>
      </c>
      <c r="J488" s="6" t="str">
        <f>IF($B488="","",IF(_xlfn.XLOOKUP($D488&amp;$F488,開講日程一覧!$P$5:$P$1743,開講日程一覧!K$5:K$1743)="","",_xlfn.XLOOKUP($D488&amp;$F488,開講日程一覧!$P$5:$P$1743,開講日程一覧!K$5:K$1743)))</f>
        <v/>
      </c>
      <c r="K488" s="7" t="str">
        <f>IF($B488="","",IF(_xlfn.XLOOKUP($D488&amp;$F488,開講日程一覧!$P$5:$P$1743,開講日程一覧!L$5:L$1743)="","",_xlfn.XLOOKUP($D488&amp;$F488,開講日程一覧!$P$5:$P$1743,開講日程一覧!L$5:L$1743)))</f>
        <v/>
      </c>
      <c r="L488" s="7" t="str">
        <f>IF($B488="","",IF(_xlfn.XLOOKUP($D488&amp;$F488,開講日程一覧!$P$5:$P$1743,開講日程一覧!M$5:M$1743)="","",_xlfn.XLOOKUP($D488&amp;$F488,開講日程一覧!$P$5:$P$1743,開講日程一覧!M$5:M$1743)))</f>
        <v/>
      </c>
    </row>
    <row r="489" spans="7:12" x14ac:dyDescent="0.85">
      <c r="G489" s="52" t="str">
        <f>IF($B489="","",IF(_xlfn.XLOOKUP($D489&amp;$F489,開講日程一覧!$P$5:$P$1743,開講日程一覧!H$5:H$1743)="","",_xlfn.XLOOKUP($D489&amp;$F489,開講日程一覧!$P$5:$P$1743,開講日程一覧!H$5:H$1743)))</f>
        <v/>
      </c>
      <c r="H489" s="6" t="str">
        <f>IF($B489="","",IF(_xlfn.XLOOKUP($D489&amp;$F489,開講日程一覧!$P$5:$P$1743,開講日程一覧!I$5:I$1743)="","",_xlfn.XLOOKUP($D489&amp;$F489,開講日程一覧!$P$5:$P$1743,開講日程一覧!I$5:I$1743)))</f>
        <v/>
      </c>
      <c r="I489" s="3" t="str">
        <f>IF($B489="","",IF(_xlfn.XLOOKUP($D489&amp;$F489,開講日程一覧!$P$5:$P$1743,開講日程一覧!J$5:J$1743)="","",_xlfn.XLOOKUP($D489&amp;$F489,開講日程一覧!$P$5:$P$1743,開講日程一覧!J$5:J$1743)))</f>
        <v/>
      </c>
      <c r="J489" s="6" t="str">
        <f>IF($B489="","",IF(_xlfn.XLOOKUP($D489&amp;$F489,開講日程一覧!$P$5:$P$1743,開講日程一覧!K$5:K$1743)="","",_xlfn.XLOOKUP($D489&amp;$F489,開講日程一覧!$P$5:$P$1743,開講日程一覧!K$5:K$1743)))</f>
        <v/>
      </c>
      <c r="K489" s="7" t="str">
        <f>IF($B489="","",IF(_xlfn.XLOOKUP($D489&amp;$F489,開講日程一覧!$P$5:$P$1743,開講日程一覧!L$5:L$1743)="","",_xlfn.XLOOKUP($D489&amp;$F489,開講日程一覧!$P$5:$P$1743,開講日程一覧!L$5:L$1743)))</f>
        <v/>
      </c>
      <c r="L489" s="7" t="str">
        <f>IF($B489="","",IF(_xlfn.XLOOKUP($D489&amp;$F489,開講日程一覧!$P$5:$P$1743,開講日程一覧!M$5:M$1743)="","",_xlfn.XLOOKUP($D489&amp;$F489,開講日程一覧!$P$5:$P$1743,開講日程一覧!M$5:M$1743)))</f>
        <v/>
      </c>
    </row>
    <row r="490" spans="7:12" x14ac:dyDescent="0.85">
      <c r="G490" s="52" t="str">
        <f>IF($B490="","",IF(_xlfn.XLOOKUP($D490&amp;$F490,開講日程一覧!$P$5:$P$1743,開講日程一覧!H$5:H$1743)="","",_xlfn.XLOOKUP($D490&amp;$F490,開講日程一覧!$P$5:$P$1743,開講日程一覧!H$5:H$1743)))</f>
        <v/>
      </c>
      <c r="H490" s="6" t="str">
        <f>IF($B490="","",IF(_xlfn.XLOOKUP($D490&amp;$F490,開講日程一覧!$P$5:$P$1743,開講日程一覧!I$5:I$1743)="","",_xlfn.XLOOKUP($D490&amp;$F490,開講日程一覧!$P$5:$P$1743,開講日程一覧!I$5:I$1743)))</f>
        <v/>
      </c>
      <c r="I490" s="3" t="str">
        <f>IF($B490="","",IF(_xlfn.XLOOKUP($D490&amp;$F490,開講日程一覧!$P$5:$P$1743,開講日程一覧!J$5:J$1743)="","",_xlfn.XLOOKUP($D490&amp;$F490,開講日程一覧!$P$5:$P$1743,開講日程一覧!J$5:J$1743)))</f>
        <v/>
      </c>
      <c r="J490" s="6" t="str">
        <f>IF($B490="","",IF(_xlfn.XLOOKUP($D490&amp;$F490,開講日程一覧!$P$5:$P$1743,開講日程一覧!K$5:K$1743)="","",_xlfn.XLOOKUP($D490&amp;$F490,開講日程一覧!$P$5:$P$1743,開講日程一覧!K$5:K$1743)))</f>
        <v/>
      </c>
      <c r="K490" s="7" t="str">
        <f>IF($B490="","",IF(_xlfn.XLOOKUP($D490&amp;$F490,開講日程一覧!$P$5:$P$1743,開講日程一覧!L$5:L$1743)="","",_xlfn.XLOOKUP($D490&amp;$F490,開講日程一覧!$P$5:$P$1743,開講日程一覧!L$5:L$1743)))</f>
        <v/>
      </c>
      <c r="L490" s="7" t="str">
        <f>IF($B490="","",IF(_xlfn.XLOOKUP($D490&amp;$F490,開講日程一覧!$P$5:$P$1743,開講日程一覧!M$5:M$1743)="","",_xlfn.XLOOKUP($D490&amp;$F490,開講日程一覧!$P$5:$P$1743,開講日程一覧!M$5:M$1743)))</f>
        <v/>
      </c>
    </row>
    <row r="491" spans="7:12" x14ac:dyDescent="0.85">
      <c r="G491" s="52" t="str">
        <f>IF($B491="","",IF(_xlfn.XLOOKUP($D491&amp;$F491,開講日程一覧!$P$5:$P$1743,開講日程一覧!H$5:H$1743)="","",_xlfn.XLOOKUP($D491&amp;$F491,開講日程一覧!$P$5:$P$1743,開講日程一覧!H$5:H$1743)))</f>
        <v/>
      </c>
      <c r="H491" s="6" t="str">
        <f>IF($B491="","",IF(_xlfn.XLOOKUP($D491&amp;$F491,開講日程一覧!$P$5:$P$1743,開講日程一覧!I$5:I$1743)="","",_xlfn.XLOOKUP($D491&amp;$F491,開講日程一覧!$P$5:$P$1743,開講日程一覧!I$5:I$1743)))</f>
        <v/>
      </c>
      <c r="I491" s="3" t="str">
        <f>IF($B491="","",IF(_xlfn.XLOOKUP($D491&amp;$F491,開講日程一覧!$P$5:$P$1743,開講日程一覧!J$5:J$1743)="","",_xlfn.XLOOKUP($D491&amp;$F491,開講日程一覧!$P$5:$P$1743,開講日程一覧!J$5:J$1743)))</f>
        <v/>
      </c>
      <c r="J491" s="6" t="str">
        <f>IF($B491="","",IF(_xlfn.XLOOKUP($D491&amp;$F491,開講日程一覧!$P$5:$P$1743,開講日程一覧!K$5:K$1743)="","",_xlfn.XLOOKUP($D491&amp;$F491,開講日程一覧!$P$5:$P$1743,開講日程一覧!K$5:K$1743)))</f>
        <v/>
      </c>
      <c r="K491" s="7" t="str">
        <f>IF($B491="","",IF(_xlfn.XLOOKUP($D491&amp;$F491,開講日程一覧!$P$5:$P$1743,開講日程一覧!L$5:L$1743)="","",_xlfn.XLOOKUP($D491&amp;$F491,開講日程一覧!$P$5:$P$1743,開講日程一覧!L$5:L$1743)))</f>
        <v/>
      </c>
      <c r="L491" s="7" t="str">
        <f>IF($B491="","",IF(_xlfn.XLOOKUP($D491&amp;$F491,開講日程一覧!$P$5:$P$1743,開講日程一覧!M$5:M$1743)="","",_xlfn.XLOOKUP($D491&amp;$F491,開講日程一覧!$P$5:$P$1743,開講日程一覧!M$5:M$1743)))</f>
        <v/>
      </c>
    </row>
    <row r="492" spans="7:12" x14ac:dyDescent="0.85">
      <c r="G492" s="52" t="str">
        <f>IF($B492="","",IF(_xlfn.XLOOKUP($D492&amp;$F492,開講日程一覧!$P$5:$P$1743,開講日程一覧!H$5:H$1743)="","",_xlfn.XLOOKUP($D492&amp;$F492,開講日程一覧!$P$5:$P$1743,開講日程一覧!H$5:H$1743)))</f>
        <v/>
      </c>
      <c r="H492" s="6" t="str">
        <f>IF($B492="","",IF(_xlfn.XLOOKUP($D492&amp;$F492,開講日程一覧!$P$5:$P$1743,開講日程一覧!I$5:I$1743)="","",_xlfn.XLOOKUP($D492&amp;$F492,開講日程一覧!$P$5:$P$1743,開講日程一覧!I$5:I$1743)))</f>
        <v/>
      </c>
      <c r="I492" s="3" t="str">
        <f>IF($B492="","",IF(_xlfn.XLOOKUP($D492&amp;$F492,開講日程一覧!$P$5:$P$1743,開講日程一覧!J$5:J$1743)="","",_xlfn.XLOOKUP($D492&amp;$F492,開講日程一覧!$P$5:$P$1743,開講日程一覧!J$5:J$1743)))</f>
        <v/>
      </c>
      <c r="J492" s="6" t="str">
        <f>IF($B492="","",IF(_xlfn.XLOOKUP($D492&amp;$F492,開講日程一覧!$P$5:$P$1743,開講日程一覧!K$5:K$1743)="","",_xlfn.XLOOKUP($D492&amp;$F492,開講日程一覧!$P$5:$P$1743,開講日程一覧!K$5:K$1743)))</f>
        <v/>
      </c>
      <c r="K492" s="7" t="str">
        <f>IF($B492="","",IF(_xlfn.XLOOKUP($D492&amp;$F492,開講日程一覧!$P$5:$P$1743,開講日程一覧!L$5:L$1743)="","",_xlfn.XLOOKUP($D492&amp;$F492,開講日程一覧!$P$5:$P$1743,開講日程一覧!L$5:L$1743)))</f>
        <v/>
      </c>
      <c r="L492" s="7" t="str">
        <f>IF($B492="","",IF(_xlfn.XLOOKUP($D492&amp;$F492,開講日程一覧!$P$5:$P$1743,開講日程一覧!M$5:M$1743)="","",_xlfn.XLOOKUP($D492&amp;$F492,開講日程一覧!$P$5:$P$1743,開講日程一覧!M$5:M$1743)))</f>
        <v/>
      </c>
    </row>
    <row r="493" spans="7:12" x14ac:dyDescent="0.85">
      <c r="G493" s="52" t="str">
        <f>IF($B493="","",IF(_xlfn.XLOOKUP($D493&amp;$F493,開講日程一覧!$P$5:$P$1743,開講日程一覧!H$5:H$1743)="","",_xlfn.XLOOKUP($D493&amp;$F493,開講日程一覧!$P$5:$P$1743,開講日程一覧!H$5:H$1743)))</f>
        <v/>
      </c>
      <c r="H493" s="6" t="str">
        <f>IF($B493="","",IF(_xlfn.XLOOKUP($D493&amp;$F493,開講日程一覧!$P$5:$P$1743,開講日程一覧!I$5:I$1743)="","",_xlfn.XLOOKUP($D493&amp;$F493,開講日程一覧!$P$5:$P$1743,開講日程一覧!I$5:I$1743)))</f>
        <v/>
      </c>
      <c r="I493" s="3" t="str">
        <f>IF($B493="","",IF(_xlfn.XLOOKUP($D493&amp;$F493,開講日程一覧!$P$5:$P$1743,開講日程一覧!J$5:J$1743)="","",_xlfn.XLOOKUP($D493&amp;$F493,開講日程一覧!$P$5:$P$1743,開講日程一覧!J$5:J$1743)))</f>
        <v/>
      </c>
      <c r="J493" s="6" t="str">
        <f>IF($B493="","",IF(_xlfn.XLOOKUP($D493&amp;$F493,開講日程一覧!$P$5:$P$1743,開講日程一覧!K$5:K$1743)="","",_xlfn.XLOOKUP($D493&amp;$F493,開講日程一覧!$P$5:$P$1743,開講日程一覧!K$5:K$1743)))</f>
        <v/>
      </c>
      <c r="K493" s="7" t="str">
        <f>IF($B493="","",IF(_xlfn.XLOOKUP($D493&amp;$F493,開講日程一覧!$P$5:$P$1743,開講日程一覧!L$5:L$1743)="","",_xlfn.XLOOKUP($D493&amp;$F493,開講日程一覧!$P$5:$P$1743,開講日程一覧!L$5:L$1743)))</f>
        <v/>
      </c>
      <c r="L493" s="7" t="str">
        <f>IF($B493="","",IF(_xlfn.XLOOKUP($D493&amp;$F493,開講日程一覧!$P$5:$P$1743,開講日程一覧!M$5:M$1743)="","",_xlfn.XLOOKUP($D493&amp;$F493,開講日程一覧!$P$5:$P$1743,開講日程一覧!M$5:M$1743)))</f>
        <v/>
      </c>
    </row>
    <row r="494" spans="7:12" x14ac:dyDescent="0.85">
      <c r="G494" s="52" t="str">
        <f>IF($B494="","",IF(_xlfn.XLOOKUP($D494&amp;$F494,開講日程一覧!$P$5:$P$1743,開講日程一覧!H$5:H$1743)="","",_xlfn.XLOOKUP($D494&amp;$F494,開講日程一覧!$P$5:$P$1743,開講日程一覧!H$5:H$1743)))</f>
        <v/>
      </c>
      <c r="H494" s="6" t="str">
        <f>IF($B494="","",IF(_xlfn.XLOOKUP($D494&amp;$F494,開講日程一覧!$P$5:$P$1743,開講日程一覧!I$5:I$1743)="","",_xlfn.XLOOKUP($D494&amp;$F494,開講日程一覧!$P$5:$P$1743,開講日程一覧!I$5:I$1743)))</f>
        <v/>
      </c>
      <c r="I494" s="3" t="str">
        <f>IF($B494="","",IF(_xlfn.XLOOKUP($D494&amp;$F494,開講日程一覧!$P$5:$P$1743,開講日程一覧!J$5:J$1743)="","",_xlfn.XLOOKUP($D494&amp;$F494,開講日程一覧!$P$5:$P$1743,開講日程一覧!J$5:J$1743)))</f>
        <v/>
      </c>
      <c r="J494" s="6" t="str">
        <f>IF($B494="","",IF(_xlfn.XLOOKUP($D494&amp;$F494,開講日程一覧!$P$5:$P$1743,開講日程一覧!K$5:K$1743)="","",_xlfn.XLOOKUP($D494&amp;$F494,開講日程一覧!$P$5:$P$1743,開講日程一覧!K$5:K$1743)))</f>
        <v/>
      </c>
      <c r="K494" s="7" t="str">
        <f>IF($B494="","",IF(_xlfn.XLOOKUP($D494&amp;$F494,開講日程一覧!$P$5:$P$1743,開講日程一覧!L$5:L$1743)="","",_xlfn.XLOOKUP($D494&amp;$F494,開講日程一覧!$P$5:$P$1743,開講日程一覧!L$5:L$1743)))</f>
        <v/>
      </c>
      <c r="L494" s="7" t="str">
        <f>IF($B494="","",IF(_xlfn.XLOOKUP($D494&amp;$F494,開講日程一覧!$P$5:$P$1743,開講日程一覧!M$5:M$1743)="","",_xlfn.XLOOKUP($D494&amp;$F494,開講日程一覧!$P$5:$P$1743,開講日程一覧!M$5:M$1743)))</f>
        <v/>
      </c>
    </row>
    <row r="495" spans="7:12" x14ac:dyDescent="0.85">
      <c r="G495" s="52" t="str">
        <f>IF($B495="","",IF(_xlfn.XLOOKUP($D495&amp;$F495,開講日程一覧!$P$5:$P$1743,開講日程一覧!H$5:H$1743)="","",_xlfn.XLOOKUP($D495&amp;$F495,開講日程一覧!$P$5:$P$1743,開講日程一覧!H$5:H$1743)))</f>
        <v/>
      </c>
      <c r="H495" s="6" t="str">
        <f>IF($B495="","",IF(_xlfn.XLOOKUP($D495&amp;$F495,開講日程一覧!$P$5:$P$1743,開講日程一覧!I$5:I$1743)="","",_xlfn.XLOOKUP($D495&amp;$F495,開講日程一覧!$P$5:$P$1743,開講日程一覧!I$5:I$1743)))</f>
        <v/>
      </c>
      <c r="I495" s="3" t="str">
        <f>IF($B495="","",IF(_xlfn.XLOOKUP($D495&amp;$F495,開講日程一覧!$P$5:$P$1743,開講日程一覧!J$5:J$1743)="","",_xlfn.XLOOKUP($D495&amp;$F495,開講日程一覧!$P$5:$P$1743,開講日程一覧!J$5:J$1743)))</f>
        <v/>
      </c>
      <c r="J495" s="6" t="str">
        <f>IF($B495="","",IF(_xlfn.XLOOKUP($D495&amp;$F495,開講日程一覧!$P$5:$P$1743,開講日程一覧!K$5:K$1743)="","",_xlfn.XLOOKUP($D495&amp;$F495,開講日程一覧!$P$5:$P$1743,開講日程一覧!K$5:K$1743)))</f>
        <v/>
      </c>
      <c r="K495" s="7" t="str">
        <f>IF($B495="","",IF(_xlfn.XLOOKUP($D495&amp;$F495,開講日程一覧!$P$5:$P$1743,開講日程一覧!L$5:L$1743)="","",_xlfn.XLOOKUP($D495&amp;$F495,開講日程一覧!$P$5:$P$1743,開講日程一覧!L$5:L$1743)))</f>
        <v/>
      </c>
      <c r="L495" s="7" t="str">
        <f>IF($B495="","",IF(_xlfn.XLOOKUP($D495&amp;$F495,開講日程一覧!$P$5:$P$1743,開講日程一覧!M$5:M$1743)="","",_xlfn.XLOOKUP($D495&amp;$F495,開講日程一覧!$P$5:$P$1743,開講日程一覧!M$5:M$1743)))</f>
        <v/>
      </c>
    </row>
    <row r="496" spans="7:12" x14ac:dyDescent="0.85">
      <c r="G496" s="52" t="str">
        <f>IF($B496="","",IF(_xlfn.XLOOKUP($D496&amp;$F496,開講日程一覧!$P$5:$P$1743,開講日程一覧!H$5:H$1743)="","",_xlfn.XLOOKUP($D496&amp;$F496,開講日程一覧!$P$5:$P$1743,開講日程一覧!H$5:H$1743)))</f>
        <v/>
      </c>
      <c r="H496" s="6" t="str">
        <f>IF($B496="","",IF(_xlfn.XLOOKUP($D496&amp;$F496,開講日程一覧!$P$5:$P$1743,開講日程一覧!I$5:I$1743)="","",_xlfn.XLOOKUP($D496&amp;$F496,開講日程一覧!$P$5:$P$1743,開講日程一覧!I$5:I$1743)))</f>
        <v/>
      </c>
      <c r="I496" s="3" t="str">
        <f>IF($B496="","",IF(_xlfn.XLOOKUP($D496&amp;$F496,開講日程一覧!$P$5:$P$1743,開講日程一覧!J$5:J$1743)="","",_xlfn.XLOOKUP($D496&amp;$F496,開講日程一覧!$P$5:$P$1743,開講日程一覧!J$5:J$1743)))</f>
        <v/>
      </c>
      <c r="J496" s="6" t="str">
        <f>IF($B496="","",IF(_xlfn.XLOOKUP($D496&amp;$F496,開講日程一覧!$P$5:$P$1743,開講日程一覧!K$5:K$1743)="","",_xlfn.XLOOKUP($D496&amp;$F496,開講日程一覧!$P$5:$P$1743,開講日程一覧!K$5:K$1743)))</f>
        <v/>
      </c>
      <c r="K496" s="7" t="str">
        <f>IF($B496="","",IF(_xlfn.XLOOKUP($D496&amp;$F496,開講日程一覧!$P$5:$P$1743,開講日程一覧!L$5:L$1743)="","",_xlfn.XLOOKUP($D496&amp;$F496,開講日程一覧!$P$5:$P$1743,開講日程一覧!L$5:L$1743)))</f>
        <v/>
      </c>
      <c r="L496" s="7" t="str">
        <f>IF($B496="","",IF(_xlfn.XLOOKUP($D496&amp;$F496,開講日程一覧!$P$5:$P$1743,開講日程一覧!M$5:M$1743)="","",_xlfn.XLOOKUP($D496&amp;$F496,開講日程一覧!$P$5:$P$1743,開講日程一覧!M$5:M$1743)))</f>
        <v/>
      </c>
    </row>
    <row r="497" spans="7:12" x14ac:dyDescent="0.85">
      <c r="G497" s="52" t="str">
        <f>IF($B497="","",IF(_xlfn.XLOOKUP($D497&amp;$F497,開講日程一覧!$P$5:$P$1743,開講日程一覧!H$5:H$1743)="","",_xlfn.XLOOKUP($D497&amp;$F497,開講日程一覧!$P$5:$P$1743,開講日程一覧!H$5:H$1743)))</f>
        <v/>
      </c>
      <c r="H497" s="6" t="str">
        <f>IF($B497="","",IF(_xlfn.XLOOKUP($D497&amp;$F497,開講日程一覧!$P$5:$P$1743,開講日程一覧!I$5:I$1743)="","",_xlfn.XLOOKUP($D497&amp;$F497,開講日程一覧!$P$5:$P$1743,開講日程一覧!I$5:I$1743)))</f>
        <v/>
      </c>
      <c r="I497" s="3" t="str">
        <f>IF($B497="","",IF(_xlfn.XLOOKUP($D497&amp;$F497,開講日程一覧!$P$5:$P$1743,開講日程一覧!J$5:J$1743)="","",_xlfn.XLOOKUP($D497&amp;$F497,開講日程一覧!$P$5:$P$1743,開講日程一覧!J$5:J$1743)))</f>
        <v/>
      </c>
      <c r="J497" s="6" t="str">
        <f>IF($B497="","",IF(_xlfn.XLOOKUP($D497&amp;$F497,開講日程一覧!$P$5:$P$1743,開講日程一覧!K$5:K$1743)="","",_xlfn.XLOOKUP($D497&amp;$F497,開講日程一覧!$P$5:$P$1743,開講日程一覧!K$5:K$1743)))</f>
        <v/>
      </c>
      <c r="K497" s="7" t="str">
        <f>IF($B497="","",IF(_xlfn.XLOOKUP($D497&amp;$F497,開講日程一覧!$P$5:$P$1743,開講日程一覧!L$5:L$1743)="","",_xlfn.XLOOKUP($D497&amp;$F497,開講日程一覧!$P$5:$P$1743,開講日程一覧!L$5:L$1743)))</f>
        <v/>
      </c>
      <c r="L497" s="7" t="str">
        <f>IF($B497="","",IF(_xlfn.XLOOKUP($D497&amp;$F497,開講日程一覧!$P$5:$P$1743,開講日程一覧!M$5:M$1743)="","",_xlfn.XLOOKUP($D497&amp;$F497,開講日程一覧!$P$5:$P$1743,開講日程一覧!M$5:M$1743)))</f>
        <v/>
      </c>
    </row>
    <row r="498" spans="7:12" x14ac:dyDescent="0.85">
      <c r="G498" s="52" t="str">
        <f>IF($B498="","",IF(_xlfn.XLOOKUP($D498&amp;$F498,開講日程一覧!$P$5:$P$1743,開講日程一覧!H$5:H$1743)="","",_xlfn.XLOOKUP($D498&amp;$F498,開講日程一覧!$P$5:$P$1743,開講日程一覧!H$5:H$1743)))</f>
        <v/>
      </c>
      <c r="H498" s="6" t="str">
        <f>IF($B498="","",IF(_xlfn.XLOOKUP($D498&amp;$F498,開講日程一覧!$P$5:$P$1743,開講日程一覧!I$5:I$1743)="","",_xlfn.XLOOKUP($D498&amp;$F498,開講日程一覧!$P$5:$P$1743,開講日程一覧!I$5:I$1743)))</f>
        <v/>
      </c>
      <c r="I498" s="3" t="str">
        <f>IF($B498="","",IF(_xlfn.XLOOKUP($D498&amp;$F498,開講日程一覧!$P$5:$P$1743,開講日程一覧!J$5:J$1743)="","",_xlfn.XLOOKUP($D498&amp;$F498,開講日程一覧!$P$5:$P$1743,開講日程一覧!J$5:J$1743)))</f>
        <v/>
      </c>
      <c r="J498" s="6" t="str">
        <f>IF($B498="","",IF(_xlfn.XLOOKUP($D498&amp;$F498,開講日程一覧!$P$5:$P$1743,開講日程一覧!K$5:K$1743)="","",_xlfn.XLOOKUP($D498&amp;$F498,開講日程一覧!$P$5:$P$1743,開講日程一覧!K$5:K$1743)))</f>
        <v/>
      </c>
      <c r="K498" s="7" t="str">
        <f>IF($B498="","",IF(_xlfn.XLOOKUP($D498&amp;$F498,開講日程一覧!$P$5:$P$1743,開講日程一覧!L$5:L$1743)="","",_xlfn.XLOOKUP($D498&amp;$F498,開講日程一覧!$P$5:$P$1743,開講日程一覧!L$5:L$1743)))</f>
        <v/>
      </c>
      <c r="L498" s="7" t="str">
        <f>IF($B498="","",IF(_xlfn.XLOOKUP($D498&amp;$F498,開講日程一覧!$P$5:$P$1743,開講日程一覧!M$5:M$1743)="","",_xlfn.XLOOKUP($D498&amp;$F498,開講日程一覧!$P$5:$P$1743,開講日程一覧!M$5:M$1743)))</f>
        <v/>
      </c>
    </row>
    <row r="499" spans="7:12" x14ac:dyDescent="0.85">
      <c r="G499" s="52" t="str">
        <f>IF($B499="","",IF(_xlfn.XLOOKUP($D499&amp;$F499,開講日程一覧!$P$5:$P$1743,開講日程一覧!H$5:H$1743)="","",_xlfn.XLOOKUP($D499&amp;$F499,開講日程一覧!$P$5:$P$1743,開講日程一覧!H$5:H$1743)))</f>
        <v/>
      </c>
      <c r="H499" s="6" t="str">
        <f>IF($B499="","",IF(_xlfn.XLOOKUP($D499&amp;$F499,開講日程一覧!$P$5:$P$1743,開講日程一覧!I$5:I$1743)="","",_xlfn.XLOOKUP($D499&amp;$F499,開講日程一覧!$P$5:$P$1743,開講日程一覧!I$5:I$1743)))</f>
        <v/>
      </c>
      <c r="I499" s="3" t="str">
        <f>IF($B499="","",IF(_xlfn.XLOOKUP($D499&amp;$F499,開講日程一覧!$P$5:$P$1743,開講日程一覧!J$5:J$1743)="","",_xlfn.XLOOKUP($D499&amp;$F499,開講日程一覧!$P$5:$P$1743,開講日程一覧!J$5:J$1743)))</f>
        <v/>
      </c>
      <c r="J499" s="6" t="str">
        <f>IF($B499="","",IF(_xlfn.XLOOKUP($D499&amp;$F499,開講日程一覧!$P$5:$P$1743,開講日程一覧!K$5:K$1743)="","",_xlfn.XLOOKUP($D499&amp;$F499,開講日程一覧!$P$5:$P$1743,開講日程一覧!K$5:K$1743)))</f>
        <v/>
      </c>
      <c r="K499" s="7" t="str">
        <f>IF($B499="","",IF(_xlfn.XLOOKUP($D499&amp;$F499,開講日程一覧!$P$5:$P$1743,開講日程一覧!L$5:L$1743)="","",_xlfn.XLOOKUP($D499&amp;$F499,開講日程一覧!$P$5:$P$1743,開講日程一覧!L$5:L$1743)))</f>
        <v/>
      </c>
      <c r="L499" s="7" t="str">
        <f>IF($B499="","",IF(_xlfn.XLOOKUP($D499&amp;$F499,開講日程一覧!$P$5:$P$1743,開講日程一覧!M$5:M$1743)="","",_xlfn.XLOOKUP($D499&amp;$F499,開講日程一覧!$P$5:$P$1743,開講日程一覧!M$5:M$1743)))</f>
        <v/>
      </c>
    </row>
  </sheetData>
  <autoFilter ref="B8:N1000" xr:uid="{8478AA14-BA70-4C35-A2EF-9BB25435398D}"/>
  <mergeCells count="3">
    <mergeCell ref="J3:L3"/>
    <mergeCell ref="J2:L2"/>
    <mergeCell ref="B2:D2"/>
  </mergeCells>
  <phoneticPr fontId="1"/>
  <conditionalFormatting sqref="M9:M1048576">
    <cfRule type="expression" dxfId="1" priority="2">
      <formula>L9&lt;&gt;M9</formula>
    </cfRule>
  </conditionalFormatting>
  <conditionalFormatting sqref="N9:N1048576">
    <cfRule type="expression" dxfId="0" priority="1">
      <formula>L9&lt;&gt;N9</formula>
    </cfRule>
  </conditionalFormatting>
  <dataValidations count="1">
    <dataValidation type="list" allowBlank="1" showInputMessage="1" showErrorMessage="1" sqref="H3" xr:uid="{B888206A-93B8-403F-BD9A-93A9AE246A1F}">
      <formula1>$A$1:$A$5</formula1>
    </dataValidation>
  </dataValidations>
  <pageMargins left="0.70866141732283472" right="0.70866141732283472" top="0.74803149606299213" bottom="0.74803149606299213" header="0.31496062992125984" footer="0.31496062992125984"/>
  <pageSetup paperSize="9" scale="32" fitToHeight="0" orientation="portrait" verticalDpi="0" r:id="rId1"/>
  <headerFooter>
    <oddFooter xml:space="preserve">&amp;R事業構想大学院大学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Option Button 6">
              <controlPr defaultSize="0" autoFill="0" autoLine="0" autoPict="0" altText="授業ごと">
                <anchor moveWithCells="1">
                  <from>
                    <xdr:col>4</xdr:col>
                    <xdr:colOff>274320</xdr:colOff>
                    <xdr:row>1</xdr:row>
                    <xdr:rowOff>270510</xdr:rowOff>
                  </from>
                  <to>
                    <xdr:col>5</xdr:col>
                    <xdr:colOff>3810</xdr:colOff>
                    <xdr:row>4</xdr:row>
                    <xdr:rowOff>300990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Option Button 7">
              <controlPr defaultSize="0" autoFill="0" autoLine="0" autoPict="0" altText="授業ごと">
                <anchor moveWithCells="1">
                  <from>
                    <xdr:col>4</xdr:col>
                    <xdr:colOff>270510</xdr:colOff>
                    <xdr:row>3</xdr:row>
                    <xdr:rowOff>228600</xdr:rowOff>
                  </from>
                  <to>
                    <xdr:col>4</xdr:col>
                    <xdr:colOff>1440180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Group Box 8">
              <controlPr defaultSize="0" autoFill="0" autoPict="0">
                <anchor moveWithCells="1">
                  <from>
                    <xdr:col>4</xdr:col>
                    <xdr:colOff>91440</xdr:colOff>
                    <xdr:row>1</xdr:row>
                    <xdr:rowOff>83820</xdr:rowOff>
                  </from>
                  <to>
                    <xdr:col>5</xdr:col>
                    <xdr:colOff>38100</xdr:colOff>
                    <xdr:row>5</xdr:row>
                    <xdr:rowOff>224790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7B74-8EF9-4F8A-AC62-9246BB946D97}">
  <sheetPr codeName="Sheet2">
    <tabColor rgb="FFFFFF00"/>
    <pageSetUpPr fitToPage="1"/>
  </sheetPr>
  <dimension ref="A1:I228"/>
  <sheetViews>
    <sheetView topLeftCell="A108" zoomScale="80" zoomScaleNormal="80" workbookViewId="0">
      <selection activeCell="E122" sqref="E122"/>
    </sheetView>
  </sheetViews>
  <sheetFormatPr defaultColWidth="8.76171875" defaultRowHeight="17.7" x14ac:dyDescent="0.85"/>
  <cols>
    <col min="1" max="1" width="1.6171875" customWidth="1"/>
    <col min="2" max="2" width="11.6171875" style="9" bestFit="1" customWidth="1"/>
    <col min="3" max="3" width="13.47265625" style="6" customWidth="1"/>
    <col min="4" max="4" width="133.6171875" style="6" bestFit="1" customWidth="1"/>
    <col min="5" max="5" width="15.6171875" style="6" customWidth="1"/>
    <col min="6" max="6" width="16.37890625" customWidth="1"/>
    <col min="7" max="7" width="1.140625" customWidth="1"/>
    <col min="9" max="9" width="1.6171875" customWidth="1"/>
  </cols>
  <sheetData>
    <row r="1" spans="2:9" ht="10" customHeight="1" x14ac:dyDescent="0.85">
      <c r="B1" s="47" t="s">
        <v>49</v>
      </c>
      <c r="C1"/>
      <c r="D1"/>
      <c r="I1">
        <v>1</v>
      </c>
    </row>
    <row r="2" spans="2:9" ht="31" customHeight="1" x14ac:dyDescent="0.85">
      <c r="B2" s="21" t="s">
        <v>50</v>
      </c>
      <c r="I2">
        <v>1</v>
      </c>
    </row>
    <row r="3" spans="2:9" ht="22.8" x14ac:dyDescent="0.85">
      <c r="D3" s="37"/>
      <c r="E3" s="48" t="s">
        <v>51</v>
      </c>
      <c r="I3">
        <v>1</v>
      </c>
    </row>
    <row r="4" spans="2:9" ht="22.8" x14ac:dyDescent="0.85">
      <c r="D4" s="37"/>
      <c r="E4" s="48" t="s">
        <v>52</v>
      </c>
    </row>
    <row r="5" spans="2:9" s="1" customFormat="1" ht="50.1" customHeight="1" thickBot="1" x14ac:dyDescent="0.9">
      <c r="B5" s="90"/>
      <c r="C5" s="90" t="s">
        <v>39</v>
      </c>
      <c r="D5" s="90" t="s">
        <v>40</v>
      </c>
      <c r="E5" s="91" t="s">
        <v>53</v>
      </c>
      <c r="F5" s="90" t="s">
        <v>54</v>
      </c>
      <c r="I5" s="1">
        <v>1</v>
      </c>
    </row>
    <row r="6" spans="2:9" ht="23.1" customHeight="1" x14ac:dyDescent="0.85">
      <c r="B6" s="39" t="s">
        <v>55</v>
      </c>
      <c r="C6" s="40" t="s">
        <v>56</v>
      </c>
      <c r="D6" s="40" t="s">
        <v>57</v>
      </c>
      <c r="E6" s="41"/>
      <c r="F6">
        <v>2024001</v>
      </c>
      <c r="G6" s="50" t="s">
        <v>58</v>
      </c>
      <c r="I6">
        <v>1</v>
      </c>
    </row>
    <row r="7" spans="2:9" ht="23.1" customHeight="1" x14ac:dyDescent="0.85">
      <c r="B7" s="42" t="s">
        <v>59</v>
      </c>
      <c r="C7" s="25" t="s">
        <v>60</v>
      </c>
      <c r="D7" s="92" t="s">
        <v>61</v>
      </c>
      <c r="E7" s="43"/>
      <c r="F7">
        <v>2024002</v>
      </c>
      <c r="G7" s="50" t="s">
        <v>62</v>
      </c>
      <c r="I7">
        <v>1</v>
      </c>
    </row>
    <row r="8" spans="2:9" ht="23.1" customHeight="1" x14ac:dyDescent="0.85">
      <c r="B8" s="42" t="s">
        <v>63</v>
      </c>
      <c r="C8" s="25" t="s">
        <v>64</v>
      </c>
      <c r="D8" s="25" t="s">
        <v>65</v>
      </c>
      <c r="E8" s="43"/>
      <c r="F8">
        <v>2024003</v>
      </c>
      <c r="G8" s="50" t="s">
        <v>66</v>
      </c>
      <c r="I8">
        <v>1</v>
      </c>
    </row>
    <row r="9" spans="2:9" ht="23.1" customHeight="1" x14ac:dyDescent="0.85">
      <c r="B9" s="42" t="s">
        <v>67</v>
      </c>
      <c r="C9" s="25" t="s">
        <v>68</v>
      </c>
      <c r="D9" s="25" t="s">
        <v>69</v>
      </c>
      <c r="E9" s="43"/>
      <c r="F9">
        <v>2024003</v>
      </c>
      <c r="G9" s="50" t="s">
        <v>70</v>
      </c>
      <c r="I9">
        <v>1</v>
      </c>
    </row>
    <row r="10" spans="2:9" ht="23.1" customHeight="1" x14ac:dyDescent="0.85">
      <c r="B10" s="42" t="s">
        <v>67</v>
      </c>
      <c r="C10" s="25" t="s">
        <v>68</v>
      </c>
      <c r="D10" s="25" t="s">
        <v>71</v>
      </c>
      <c r="E10" s="43"/>
      <c r="F10">
        <v>2024003</v>
      </c>
      <c r="G10" s="50" t="s">
        <v>72</v>
      </c>
      <c r="I10">
        <v>1</v>
      </c>
    </row>
    <row r="11" spans="2:9" ht="23.1" customHeight="1" x14ac:dyDescent="0.85">
      <c r="B11" s="42" t="s">
        <v>63</v>
      </c>
      <c r="C11" s="25" t="s">
        <v>73</v>
      </c>
      <c r="D11" s="25" t="s">
        <v>74</v>
      </c>
      <c r="E11" s="43"/>
      <c r="F11">
        <v>2024003</v>
      </c>
      <c r="G11" s="50" t="s">
        <v>75</v>
      </c>
      <c r="I11">
        <v>1</v>
      </c>
    </row>
    <row r="12" spans="2:9" ht="23.1" customHeight="1" x14ac:dyDescent="0.85">
      <c r="B12" s="42" t="s">
        <v>63</v>
      </c>
      <c r="C12" s="25" t="s">
        <v>76</v>
      </c>
      <c r="D12" s="25" t="s">
        <v>77</v>
      </c>
      <c r="E12" s="43"/>
      <c r="F12">
        <v>2024003</v>
      </c>
      <c r="G12" s="50" t="s">
        <v>78</v>
      </c>
      <c r="I12">
        <v>1</v>
      </c>
    </row>
    <row r="13" spans="2:9" ht="23.1" customHeight="1" x14ac:dyDescent="0.85">
      <c r="B13" s="42" t="s">
        <v>67</v>
      </c>
      <c r="C13" s="25" t="s">
        <v>73</v>
      </c>
      <c r="D13" s="25" t="s">
        <v>79</v>
      </c>
      <c r="E13" s="43"/>
      <c r="F13">
        <v>2024004</v>
      </c>
      <c r="G13" s="50" t="s">
        <v>80</v>
      </c>
      <c r="I13">
        <v>1</v>
      </c>
    </row>
    <row r="14" spans="2:9" ht="23.1" customHeight="1" x14ac:dyDescent="0.85">
      <c r="B14" s="42" t="s">
        <v>67</v>
      </c>
      <c r="C14" s="25" t="s">
        <v>73</v>
      </c>
      <c r="D14" s="25" t="s">
        <v>81</v>
      </c>
      <c r="E14" s="43"/>
      <c r="F14">
        <v>2024004</v>
      </c>
      <c r="G14" s="50" t="s">
        <v>82</v>
      </c>
      <c r="I14">
        <v>1</v>
      </c>
    </row>
    <row r="15" spans="2:9" ht="23.1" customHeight="1" x14ac:dyDescent="0.85">
      <c r="B15" s="42" t="s">
        <v>67</v>
      </c>
      <c r="C15" s="25" t="s">
        <v>83</v>
      </c>
      <c r="D15" s="25" t="s">
        <v>84</v>
      </c>
      <c r="E15" s="43"/>
      <c r="F15">
        <v>2024004</v>
      </c>
      <c r="G15" s="50" t="s">
        <v>85</v>
      </c>
      <c r="I15">
        <v>1</v>
      </c>
    </row>
    <row r="16" spans="2:9" ht="23.1" customHeight="1" x14ac:dyDescent="0.85">
      <c r="B16" s="42" t="s">
        <v>67</v>
      </c>
      <c r="C16" s="25" t="s">
        <v>64</v>
      </c>
      <c r="D16" s="25" t="s">
        <v>86</v>
      </c>
      <c r="E16" s="43"/>
      <c r="F16">
        <v>2024004</v>
      </c>
      <c r="G16" s="50" t="s">
        <v>87</v>
      </c>
      <c r="I16">
        <v>1</v>
      </c>
    </row>
    <row r="17" spans="2:9" ht="23.1" customHeight="1" x14ac:dyDescent="0.85">
      <c r="B17" s="42" t="s">
        <v>67</v>
      </c>
      <c r="C17" s="25" t="s">
        <v>68</v>
      </c>
      <c r="D17" s="25" t="s">
        <v>88</v>
      </c>
      <c r="E17" s="43"/>
      <c r="F17">
        <v>2024004</v>
      </c>
      <c r="G17" s="50" t="s">
        <v>89</v>
      </c>
      <c r="I17">
        <v>1</v>
      </c>
    </row>
    <row r="18" spans="2:9" ht="23.1" customHeight="1" x14ac:dyDescent="0.85">
      <c r="B18" s="42" t="s">
        <v>67</v>
      </c>
      <c r="C18" s="25" t="s">
        <v>76</v>
      </c>
      <c r="D18" s="25" t="s">
        <v>90</v>
      </c>
      <c r="E18" s="43"/>
      <c r="F18">
        <v>2024005</v>
      </c>
      <c r="G18" s="50" t="s">
        <v>91</v>
      </c>
      <c r="I18">
        <v>1</v>
      </c>
    </row>
    <row r="19" spans="2:9" ht="23.1" customHeight="1" x14ac:dyDescent="0.85">
      <c r="B19" s="42" t="s">
        <v>63</v>
      </c>
      <c r="C19" s="25" t="s">
        <v>68</v>
      </c>
      <c r="D19" s="25" t="s">
        <v>92</v>
      </c>
      <c r="E19" s="43"/>
      <c r="F19">
        <v>2024005</v>
      </c>
      <c r="G19" s="50" t="s">
        <v>93</v>
      </c>
      <c r="I19">
        <v>1</v>
      </c>
    </row>
    <row r="20" spans="2:9" ht="23.1" customHeight="1" x14ac:dyDescent="0.85">
      <c r="B20" s="42" t="s">
        <v>67</v>
      </c>
      <c r="C20" s="25" t="s">
        <v>94</v>
      </c>
      <c r="D20" s="25" t="s">
        <v>95</v>
      </c>
      <c r="E20" s="43"/>
      <c r="F20">
        <v>2024005</v>
      </c>
      <c r="G20" s="50" t="s">
        <v>96</v>
      </c>
      <c r="I20">
        <v>1</v>
      </c>
    </row>
    <row r="21" spans="2:9" ht="23.1" customHeight="1" x14ac:dyDescent="0.85">
      <c r="B21" s="42" t="s">
        <v>63</v>
      </c>
      <c r="C21" s="25" t="s">
        <v>94</v>
      </c>
      <c r="D21" s="25" t="s">
        <v>97</v>
      </c>
      <c r="E21" s="43"/>
      <c r="F21">
        <v>2024005</v>
      </c>
      <c r="G21" s="50" t="s">
        <v>98</v>
      </c>
      <c r="I21">
        <v>1</v>
      </c>
    </row>
    <row r="22" spans="2:9" ht="23.1" customHeight="1" x14ac:dyDescent="0.85">
      <c r="B22" s="42" t="s">
        <v>63</v>
      </c>
      <c r="C22" s="25" t="s">
        <v>99</v>
      </c>
      <c r="D22" s="25" t="s">
        <v>100</v>
      </c>
      <c r="E22" s="43"/>
      <c r="F22">
        <v>2024005</v>
      </c>
      <c r="G22" s="50" t="s">
        <v>101</v>
      </c>
      <c r="I22">
        <v>1</v>
      </c>
    </row>
    <row r="23" spans="2:9" ht="23.1" customHeight="1" x14ac:dyDescent="0.85">
      <c r="B23" s="42" t="s">
        <v>63</v>
      </c>
      <c r="C23" s="25" t="s">
        <v>102</v>
      </c>
      <c r="D23" s="25" t="s">
        <v>103</v>
      </c>
      <c r="E23" s="43"/>
      <c r="F23">
        <v>2024006</v>
      </c>
      <c r="G23" s="50" t="s">
        <v>104</v>
      </c>
      <c r="I23">
        <v>1</v>
      </c>
    </row>
    <row r="24" spans="2:9" ht="23.1" customHeight="1" x14ac:dyDescent="0.85">
      <c r="B24" s="42" t="s">
        <v>67</v>
      </c>
      <c r="C24" s="25" t="s">
        <v>105</v>
      </c>
      <c r="D24" s="25" t="s">
        <v>106</v>
      </c>
      <c r="E24" s="43"/>
      <c r="F24">
        <v>2024006</v>
      </c>
      <c r="G24" s="50" t="s">
        <v>107</v>
      </c>
      <c r="I24">
        <v>1</v>
      </c>
    </row>
    <row r="25" spans="2:9" ht="23.1" customHeight="1" x14ac:dyDescent="0.85">
      <c r="B25" s="42" t="s">
        <v>63</v>
      </c>
      <c r="C25" s="25" t="s">
        <v>83</v>
      </c>
      <c r="D25" s="25" t="s">
        <v>108</v>
      </c>
      <c r="E25" s="43"/>
      <c r="F25">
        <v>2024007</v>
      </c>
      <c r="G25" s="50" t="s">
        <v>109</v>
      </c>
      <c r="I25">
        <v>1</v>
      </c>
    </row>
    <row r="26" spans="2:9" ht="23.1" customHeight="1" x14ac:dyDescent="0.85">
      <c r="B26" s="42" t="s">
        <v>63</v>
      </c>
      <c r="C26" s="25" t="s">
        <v>99</v>
      </c>
      <c r="D26" s="25" t="s">
        <v>110</v>
      </c>
      <c r="E26" s="43"/>
      <c r="F26">
        <v>2024007</v>
      </c>
      <c r="G26" s="50" t="s">
        <v>111</v>
      </c>
      <c r="I26">
        <v>1</v>
      </c>
    </row>
    <row r="27" spans="2:9" ht="23.1" customHeight="1" x14ac:dyDescent="0.85">
      <c r="B27" s="42" t="s">
        <v>63</v>
      </c>
      <c r="C27" s="25" t="s">
        <v>105</v>
      </c>
      <c r="D27" s="25" t="s">
        <v>112</v>
      </c>
      <c r="E27" s="43"/>
      <c r="F27">
        <v>2024007</v>
      </c>
      <c r="G27" s="50" t="s">
        <v>113</v>
      </c>
      <c r="I27">
        <v>1</v>
      </c>
    </row>
    <row r="28" spans="2:9" ht="23.1" customHeight="1" x14ac:dyDescent="0.85">
      <c r="B28" s="42" t="s">
        <v>63</v>
      </c>
      <c r="C28" s="25" t="s">
        <v>114</v>
      </c>
      <c r="D28" s="25" t="s">
        <v>115</v>
      </c>
      <c r="E28" s="43"/>
      <c r="F28">
        <v>2024007</v>
      </c>
      <c r="G28" s="50" t="s">
        <v>116</v>
      </c>
      <c r="I28">
        <v>1</v>
      </c>
    </row>
    <row r="29" spans="2:9" ht="23.1" customHeight="1" x14ac:dyDescent="0.85">
      <c r="B29" s="42" t="s">
        <v>67</v>
      </c>
      <c r="C29" s="25" t="s">
        <v>73</v>
      </c>
      <c r="D29" s="25" t="s">
        <v>117</v>
      </c>
      <c r="E29" s="43"/>
      <c r="F29">
        <v>2024007</v>
      </c>
      <c r="G29" s="50" t="s">
        <v>118</v>
      </c>
      <c r="I29">
        <v>1</v>
      </c>
    </row>
    <row r="30" spans="2:9" ht="23.1" customHeight="1" x14ac:dyDescent="0.85">
      <c r="B30" s="42" t="s">
        <v>67</v>
      </c>
      <c r="C30" s="25" t="s">
        <v>114</v>
      </c>
      <c r="D30" s="25" t="s">
        <v>119</v>
      </c>
      <c r="E30" s="43"/>
      <c r="F30">
        <v>2024008</v>
      </c>
      <c r="G30" s="50" t="s">
        <v>120</v>
      </c>
      <c r="I30">
        <v>1</v>
      </c>
    </row>
    <row r="31" spans="2:9" ht="23.1" customHeight="1" x14ac:dyDescent="0.85">
      <c r="B31" s="42" t="s">
        <v>63</v>
      </c>
      <c r="C31" s="25" t="s">
        <v>73</v>
      </c>
      <c r="D31" s="25" t="s">
        <v>121</v>
      </c>
      <c r="E31" s="43"/>
      <c r="F31">
        <v>2024008</v>
      </c>
      <c r="G31" s="50" t="s">
        <v>122</v>
      </c>
      <c r="I31">
        <v>1</v>
      </c>
    </row>
    <row r="32" spans="2:9" ht="23.1" customHeight="1" x14ac:dyDescent="0.85">
      <c r="B32" s="42" t="s">
        <v>63</v>
      </c>
      <c r="C32" s="25" t="s">
        <v>99</v>
      </c>
      <c r="D32" s="25" t="s">
        <v>123</v>
      </c>
      <c r="E32" s="43"/>
      <c r="F32">
        <v>2024008</v>
      </c>
      <c r="G32" s="50" t="s">
        <v>124</v>
      </c>
      <c r="I32">
        <v>1</v>
      </c>
    </row>
    <row r="33" spans="2:9" ht="23.1" customHeight="1" x14ac:dyDescent="0.85">
      <c r="B33" s="42" t="s">
        <v>67</v>
      </c>
      <c r="C33" s="25" t="s">
        <v>125</v>
      </c>
      <c r="D33" s="25" t="s">
        <v>126</v>
      </c>
      <c r="E33" s="43"/>
      <c r="F33">
        <v>2024008</v>
      </c>
      <c r="G33" s="50" t="s">
        <v>127</v>
      </c>
      <c r="I33">
        <v>1</v>
      </c>
    </row>
    <row r="34" spans="2:9" ht="23.1" customHeight="1" x14ac:dyDescent="0.85">
      <c r="B34" s="42" t="s">
        <v>63</v>
      </c>
      <c r="C34" s="25" t="s">
        <v>73</v>
      </c>
      <c r="D34" s="25" t="s">
        <v>128</v>
      </c>
      <c r="E34" s="43"/>
      <c r="F34">
        <v>2024008</v>
      </c>
      <c r="G34" s="50" t="s">
        <v>129</v>
      </c>
      <c r="I34">
        <v>1</v>
      </c>
    </row>
    <row r="35" spans="2:9" ht="23.1" customHeight="1" x14ac:dyDescent="0.85">
      <c r="B35" s="42" t="s">
        <v>67</v>
      </c>
      <c r="C35" s="25" t="s">
        <v>64</v>
      </c>
      <c r="D35" s="25" t="s">
        <v>130</v>
      </c>
      <c r="E35" s="43"/>
      <c r="F35">
        <v>2024009</v>
      </c>
      <c r="G35" s="50" t="s">
        <v>131</v>
      </c>
      <c r="I35">
        <v>1</v>
      </c>
    </row>
    <row r="36" spans="2:9" ht="23.1" customHeight="1" x14ac:dyDescent="0.85">
      <c r="B36" s="42" t="s">
        <v>67</v>
      </c>
      <c r="C36" s="25" t="s">
        <v>64</v>
      </c>
      <c r="D36" s="25" t="s">
        <v>132</v>
      </c>
      <c r="E36" s="43"/>
      <c r="F36">
        <v>2024009</v>
      </c>
      <c r="G36" s="50" t="s">
        <v>133</v>
      </c>
      <c r="I36">
        <v>1</v>
      </c>
    </row>
    <row r="37" spans="2:9" ht="23.1" customHeight="1" x14ac:dyDescent="0.85">
      <c r="B37" s="42" t="s">
        <v>67</v>
      </c>
      <c r="C37" s="25" t="s">
        <v>94</v>
      </c>
      <c r="D37" s="25" t="s">
        <v>134</v>
      </c>
      <c r="E37" s="43"/>
      <c r="F37">
        <v>2024009</v>
      </c>
      <c r="G37" s="50" t="s">
        <v>135</v>
      </c>
      <c r="I37">
        <v>1</v>
      </c>
    </row>
    <row r="38" spans="2:9" ht="23.1" customHeight="1" x14ac:dyDescent="0.85">
      <c r="B38" s="42" t="s">
        <v>63</v>
      </c>
      <c r="C38" s="25" t="s">
        <v>136</v>
      </c>
      <c r="D38" s="25" t="s">
        <v>137</v>
      </c>
      <c r="E38" s="43"/>
      <c r="F38">
        <v>2024009</v>
      </c>
      <c r="G38" s="50" t="s">
        <v>138</v>
      </c>
      <c r="I38">
        <v>1</v>
      </c>
    </row>
    <row r="39" spans="2:9" ht="23.1" customHeight="1" x14ac:dyDescent="0.85">
      <c r="B39" s="42" t="s">
        <v>63</v>
      </c>
      <c r="C39" s="25" t="s">
        <v>136</v>
      </c>
      <c r="D39" s="25" t="s">
        <v>139</v>
      </c>
      <c r="E39" s="43"/>
      <c r="F39">
        <v>2024009</v>
      </c>
      <c r="G39" s="50" t="s">
        <v>140</v>
      </c>
      <c r="I39">
        <v>1</v>
      </c>
    </row>
    <row r="40" spans="2:9" ht="23.1" customHeight="1" x14ac:dyDescent="0.85">
      <c r="B40" s="42" t="s">
        <v>63</v>
      </c>
      <c r="C40" s="25" t="s">
        <v>94</v>
      </c>
      <c r="D40" s="25" t="s">
        <v>141</v>
      </c>
      <c r="E40" s="43"/>
      <c r="F40">
        <v>2024010</v>
      </c>
      <c r="G40" s="50" t="s">
        <v>142</v>
      </c>
      <c r="I40">
        <v>1</v>
      </c>
    </row>
    <row r="41" spans="2:9" ht="23.1" customHeight="1" x14ac:dyDescent="0.85">
      <c r="B41" s="42" t="s">
        <v>67</v>
      </c>
      <c r="C41" s="25" t="s">
        <v>105</v>
      </c>
      <c r="D41" s="25" t="s">
        <v>143</v>
      </c>
      <c r="E41" s="43"/>
      <c r="F41">
        <v>2024011</v>
      </c>
      <c r="G41" s="50" t="s">
        <v>144</v>
      </c>
      <c r="I41">
        <v>1</v>
      </c>
    </row>
    <row r="42" spans="2:9" ht="23.1" customHeight="1" x14ac:dyDescent="0.85">
      <c r="B42" s="42" t="s">
        <v>67</v>
      </c>
      <c r="C42" s="25" t="s">
        <v>145</v>
      </c>
      <c r="D42" s="25" t="s">
        <v>146</v>
      </c>
      <c r="E42" s="43"/>
      <c r="F42">
        <v>2024011</v>
      </c>
      <c r="G42" s="50" t="s">
        <v>147</v>
      </c>
      <c r="I42">
        <v>1</v>
      </c>
    </row>
    <row r="43" spans="2:9" ht="23.1" customHeight="1" x14ac:dyDescent="0.85">
      <c r="B43" s="42" t="s">
        <v>67</v>
      </c>
      <c r="C43" s="25" t="s">
        <v>136</v>
      </c>
      <c r="D43" s="25" t="s">
        <v>148</v>
      </c>
      <c r="E43" s="43"/>
      <c r="F43">
        <v>2024011</v>
      </c>
      <c r="G43" s="50" t="s">
        <v>149</v>
      </c>
      <c r="I43">
        <v>1</v>
      </c>
    </row>
    <row r="44" spans="2:9" ht="23.1" customHeight="1" x14ac:dyDescent="0.85">
      <c r="B44" s="42" t="s">
        <v>63</v>
      </c>
      <c r="C44" s="25" t="s">
        <v>68</v>
      </c>
      <c r="D44" s="25" t="s">
        <v>150</v>
      </c>
      <c r="E44" s="43"/>
      <c r="F44">
        <v>2024011</v>
      </c>
      <c r="G44" s="50" t="s">
        <v>151</v>
      </c>
      <c r="I44">
        <v>1</v>
      </c>
    </row>
    <row r="45" spans="2:9" ht="23.1" customHeight="1" x14ac:dyDescent="0.85">
      <c r="B45" s="42" t="s">
        <v>63</v>
      </c>
      <c r="C45" s="25" t="s">
        <v>68</v>
      </c>
      <c r="D45" s="25" t="s">
        <v>152</v>
      </c>
      <c r="E45" s="43"/>
      <c r="F45">
        <v>2024011</v>
      </c>
      <c r="G45" s="50" t="s">
        <v>153</v>
      </c>
      <c r="I45">
        <v>1</v>
      </c>
    </row>
    <row r="46" spans="2:9" ht="23.1" customHeight="1" x14ac:dyDescent="0.85">
      <c r="B46" s="42" t="s">
        <v>63</v>
      </c>
      <c r="C46" s="25" t="s">
        <v>73</v>
      </c>
      <c r="D46" s="25" t="s">
        <v>154</v>
      </c>
      <c r="E46" s="43"/>
      <c r="F46">
        <v>2024012</v>
      </c>
      <c r="G46" s="50" t="s">
        <v>155</v>
      </c>
      <c r="I46">
        <v>1</v>
      </c>
    </row>
    <row r="47" spans="2:9" ht="23.1" customHeight="1" x14ac:dyDescent="0.85">
      <c r="B47" s="42" t="s">
        <v>63</v>
      </c>
      <c r="C47" s="25" t="s">
        <v>156</v>
      </c>
      <c r="D47" s="25" t="s">
        <v>157</v>
      </c>
      <c r="E47" s="43"/>
      <c r="F47">
        <v>2024012</v>
      </c>
      <c r="G47" s="50" t="s">
        <v>158</v>
      </c>
      <c r="I47">
        <v>1</v>
      </c>
    </row>
    <row r="48" spans="2:9" ht="23.1" customHeight="1" x14ac:dyDescent="0.85">
      <c r="B48" s="42" t="s">
        <v>63</v>
      </c>
      <c r="C48" s="25" t="s">
        <v>94</v>
      </c>
      <c r="D48" s="25" t="s">
        <v>159</v>
      </c>
      <c r="E48" s="43"/>
      <c r="F48">
        <v>2024012</v>
      </c>
      <c r="G48" s="50" t="s">
        <v>160</v>
      </c>
      <c r="I48">
        <v>1</v>
      </c>
    </row>
    <row r="49" spans="2:9" ht="23.1" customHeight="1" x14ac:dyDescent="0.85">
      <c r="B49" s="42" t="s">
        <v>67</v>
      </c>
      <c r="C49" s="25" t="s">
        <v>99</v>
      </c>
      <c r="D49" s="25" t="s">
        <v>161</v>
      </c>
      <c r="E49" s="43"/>
      <c r="F49">
        <v>2024012</v>
      </c>
      <c r="G49" s="50" t="s">
        <v>162</v>
      </c>
      <c r="I49">
        <v>1</v>
      </c>
    </row>
    <row r="50" spans="2:9" ht="23.1" customHeight="1" x14ac:dyDescent="0.85">
      <c r="B50" s="42" t="s">
        <v>67</v>
      </c>
      <c r="C50" s="25" t="s">
        <v>94</v>
      </c>
      <c r="D50" s="25" t="s">
        <v>163</v>
      </c>
      <c r="E50" s="43"/>
      <c r="F50">
        <v>2024013</v>
      </c>
      <c r="G50" s="50" t="s">
        <v>164</v>
      </c>
      <c r="I50">
        <v>1</v>
      </c>
    </row>
    <row r="51" spans="2:9" ht="23.1" customHeight="1" x14ac:dyDescent="0.85">
      <c r="B51" s="42" t="s">
        <v>67</v>
      </c>
      <c r="C51" s="25" t="s">
        <v>83</v>
      </c>
      <c r="D51" s="25" t="s">
        <v>165</v>
      </c>
      <c r="E51" s="43"/>
      <c r="F51">
        <v>2024013</v>
      </c>
      <c r="G51" s="50" t="s">
        <v>166</v>
      </c>
      <c r="I51">
        <v>1</v>
      </c>
    </row>
    <row r="52" spans="2:9" ht="23.1" customHeight="1" x14ac:dyDescent="0.85">
      <c r="B52" s="42" t="s">
        <v>67</v>
      </c>
      <c r="C52" s="25" t="s">
        <v>76</v>
      </c>
      <c r="D52" s="25" t="s">
        <v>167</v>
      </c>
      <c r="E52" s="43"/>
      <c r="F52">
        <v>2024013</v>
      </c>
      <c r="G52" s="50" t="s">
        <v>168</v>
      </c>
      <c r="I52">
        <v>1</v>
      </c>
    </row>
    <row r="53" spans="2:9" ht="23.1" customHeight="1" x14ac:dyDescent="0.85">
      <c r="B53" s="42" t="s">
        <v>63</v>
      </c>
      <c r="C53" s="25" t="s">
        <v>64</v>
      </c>
      <c r="D53" s="25" t="s">
        <v>169</v>
      </c>
      <c r="E53" s="43"/>
      <c r="F53">
        <v>2024013</v>
      </c>
      <c r="G53" s="50" t="s">
        <v>170</v>
      </c>
      <c r="I53">
        <v>1</v>
      </c>
    </row>
    <row r="54" spans="2:9" ht="23.1" customHeight="1" x14ac:dyDescent="0.85">
      <c r="B54" s="42" t="s">
        <v>67</v>
      </c>
      <c r="C54" s="25" t="s">
        <v>102</v>
      </c>
      <c r="D54" s="25" t="s">
        <v>171</v>
      </c>
      <c r="E54" s="43"/>
      <c r="F54">
        <v>2024013</v>
      </c>
      <c r="G54" s="50" t="s">
        <v>172</v>
      </c>
      <c r="I54">
        <v>1</v>
      </c>
    </row>
    <row r="55" spans="2:9" ht="23.1" customHeight="1" x14ac:dyDescent="0.85">
      <c r="B55" s="42" t="s">
        <v>63</v>
      </c>
      <c r="C55" s="25" t="s">
        <v>105</v>
      </c>
      <c r="D55" s="25" t="s">
        <v>173</v>
      </c>
      <c r="E55" s="43"/>
      <c r="F55">
        <v>2024014</v>
      </c>
      <c r="G55" s="50" t="s">
        <v>174</v>
      </c>
      <c r="I55">
        <v>1</v>
      </c>
    </row>
    <row r="56" spans="2:9" ht="23.1" customHeight="1" x14ac:dyDescent="0.85">
      <c r="B56" s="42" t="s">
        <v>67</v>
      </c>
      <c r="C56" s="25" t="s">
        <v>76</v>
      </c>
      <c r="D56" s="25" t="s">
        <v>175</v>
      </c>
      <c r="E56" s="43"/>
      <c r="F56">
        <v>2024014</v>
      </c>
      <c r="G56" s="50" t="s">
        <v>176</v>
      </c>
      <c r="I56">
        <v>1</v>
      </c>
    </row>
    <row r="57" spans="2:9" ht="23.1" customHeight="1" x14ac:dyDescent="0.85">
      <c r="B57" s="42" t="s">
        <v>67</v>
      </c>
      <c r="C57" s="25" t="s">
        <v>99</v>
      </c>
      <c r="D57" s="25" t="s">
        <v>177</v>
      </c>
      <c r="E57" s="43"/>
      <c r="F57">
        <v>2024014</v>
      </c>
      <c r="G57" s="50" t="s">
        <v>178</v>
      </c>
      <c r="I57">
        <v>1</v>
      </c>
    </row>
    <row r="58" spans="2:9" ht="23.1" customHeight="1" x14ac:dyDescent="0.85">
      <c r="B58" s="42" t="s">
        <v>67</v>
      </c>
      <c r="C58" s="25" t="s">
        <v>114</v>
      </c>
      <c r="D58" s="25" t="s">
        <v>179</v>
      </c>
      <c r="E58" s="43"/>
      <c r="F58">
        <v>2024014</v>
      </c>
      <c r="G58" s="50" t="s">
        <v>180</v>
      </c>
      <c r="I58">
        <v>1</v>
      </c>
    </row>
    <row r="59" spans="2:9" ht="23.1" customHeight="1" x14ac:dyDescent="0.85">
      <c r="B59" s="42" t="s">
        <v>67</v>
      </c>
      <c r="C59" s="25" t="s">
        <v>114</v>
      </c>
      <c r="D59" s="25" t="s">
        <v>181</v>
      </c>
      <c r="E59" s="43"/>
      <c r="F59">
        <v>2024014</v>
      </c>
      <c r="G59" s="50" t="s">
        <v>182</v>
      </c>
      <c r="I59">
        <v>1</v>
      </c>
    </row>
    <row r="60" spans="2:9" ht="23.1" customHeight="1" x14ac:dyDescent="0.85">
      <c r="B60" s="42" t="s">
        <v>67</v>
      </c>
      <c r="C60" s="25" t="s">
        <v>125</v>
      </c>
      <c r="D60" s="25" t="s">
        <v>183</v>
      </c>
      <c r="E60" s="43"/>
      <c r="F60">
        <v>2024015</v>
      </c>
      <c r="G60" s="50" t="s">
        <v>184</v>
      </c>
      <c r="I60">
        <v>1</v>
      </c>
    </row>
    <row r="61" spans="2:9" ht="23.1" customHeight="1" x14ac:dyDescent="0.85">
      <c r="B61" s="42" t="s">
        <v>63</v>
      </c>
      <c r="C61" s="25" t="s">
        <v>73</v>
      </c>
      <c r="D61" s="25" t="s">
        <v>185</v>
      </c>
      <c r="E61" s="43"/>
      <c r="F61">
        <v>2024015</v>
      </c>
      <c r="G61" s="50" t="s">
        <v>186</v>
      </c>
      <c r="I61">
        <v>1</v>
      </c>
    </row>
    <row r="62" spans="2:9" ht="23.1" customHeight="1" x14ac:dyDescent="0.85">
      <c r="B62" s="42" t="s">
        <v>67</v>
      </c>
      <c r="C62" s="25" t="s">
        <v>76</v>
      </c>
      <c r="D62" s="25" t="s">
        <v>187</v>
      </c>
      <c r="E62" s="43"/>
      <c r="F62">
        <v>2024015</v>
      </c>
      <c r="G62" s="50" t="s">
        <v>188</v>
      </c>
      <c r="I62">
        <v>1</v>
      </c>
    </row>
    <row r="63" spans="2:9" ht="23.1" customHeight="1" x14ac:dyDescent="0.85">
      <c r="B63" s="42" t="s">
        <v>63</v>
      </c>
      <c r="C63" s="25" t="s">
        <v>83</v>
      </c>
      <c r="D63" s="25" t="s">
        <v>189</v>
      </c>
      <c r="E63" s="43"/>
      <c r="F63">
        <v>2024015</v>
      </c>
      <c r="G63" s="50" t="s">
        <v>190</v>
      </c>
      <c r="I63">
        <v>1</v>
      </c>
    </row>
    <row r="64" spans="2:9" ht="23.1" customHeight="1" x14ac:dyDescent="0.85">
      <c r="B64" s="42" t="s">
        <v>63</v>
      </c>
      <c r="C64" s="25" t="s">
        <v>99</v>
      </c>
      <c r="D64" s="25" t="s">
        <v>191</v>
      </c>
      <c r="E64" s="43"/>
      <c r="F64">
        <v>2024016</v>
      </c>
      <c r="G64" s="50" t="s">
        <v>192</v>
      </c>
      <c r="I64">
        <v>1</v>
      </c>
    </row>
    <row r="65" spans="2:9" ht="23.1" customHeight="1" x14ac:dyDescent="0.85">
      <c r="B65" s="42" t="s">
        <v>63</v>
      </c>
      <c r="C65" s="25" t="s">
        <v>76</v>
      </c>
      <c r="D65" s="25" t="s">
        <v>193</v>
      </c>
      <c r="E65" s="43"/>
      <c r="F65">
        <v>2024016</v>
      </c>
      <c r="G65" s="50" t="s">
        <v>194</v>
      </c>
      <c r="I65">
        <v>1</v>
      </c>
    </row>
    <row r="66" spans="2:9" ht="23.1" customHeight="1" x14ac:dyDescent="0.85">
      <c r="B66" s="42" t="s">
        <v>63</v>
      </c>
      <c r="C66" s="25" t="s">
        <v>76</v>
      </c>
      <c r="D66" s="25" t="s">
        <v>195</v>
      </c>
      <c r="E66" s="43"/>
      <c r="F66">
        <v>2024016</v>
      </c>
      <c r="G66" s="50" t="s">
        <v>196</v>
      </c>
      <c r="I66">
        <v>1</v>
      </c>
    </row>
    <row r="67" spans="2:9" ht="23.1" customHeight="1" x14ac:dyDescent="0.85">
      <c r="B67" s="42" t="s">
        <v>63</v>
      </c>
      <c r="C67" s="25" t="s">
        <v>105</v>
      </c>
      <c r="D67" s="25" t="s">
        <v>197</v>
      </c>
      <c r="E67" s="43"/>
      <c r="F67">
        <v>2024016</v>
      </c>
      <c r="G67" s="50" t="s">
        <v>198</v>
      </c>
      <c r="I67">
        <v>1</v>
      </c>
    </row>
    <row r="68" spans="2:9" ht="23.1" customHeight="1" x14ac:dyDescent="0.85">
      <c r="B68" s="42" t="s">
        <v>67</v>
      </c>
      <c r="C68" s="25" t="s">
        <v>94</v>
      </c>
      <c r="D68" s="25" t="s">
        <v>199</v>
      </c>
      <c r="E68" s="43"/>
      <c r="F68">
        <v>2024016</v>
      </c>
      <c r="G68" s="50" t="s">
        <v>200</v>
      </c>
      <c r="I68">
        <v>1</v>
      </c>
    </row>
    <row r="69" spans="2:9" ht="23.1" customHeight="1" x14ac:dyDescent="0.85">
      <c r="B69" s="42" t="s">
        <v>63</v>
      </c>
      <c r="C69" s="25" t="s">
        <v>114</v>
      </c>
      <c r="D69" s="25" t="s">
        <v>201</v>
      </c>
      <c r="E69" s="43"/>
      <c r="F69">
        <v>2024017</v>
      </c>
      <c r="G69" s="50" t="s">
        <v>202</v>
      </c>
      <c r="I69">
        <v>1</v>
      </c>
    </row>
    <row r="70" spans="2:9" ht="23.1" customHeight="1" x14ac:dyDescent="0.85">
      <c r="B70" s="42" t="s">
        <v>63</v>
      </c>
      <c r="C70" s="25" t="s">
        <v>64</v>
      </c>
      <c r="D70" s="25" t="s">
        <v>203</v>
      </c>
      <c r="E70" s="43"/>
      <c r="F70">
        <v>2024017</v>
      </c>
      <c r="G70" s="50" t="s">
        <v>204</v>
      </c>
      <c r="I70">
        <v>1</v>
      </c>
    </row>
    <row r="71" spans="2:9" ht="23.1" customHeight="1" x14ac:dyDescent="0.85">
      <c r="B71" s="42" t="s">
        <v>67</v>
      </c>
      <c r="C71" s="25" t="s">
        <v>114</v>
      </c>
      <c r="D71" s="25" t="s">
        <v>205</v>
      </c>
      <c r="E71" s="43"/>
      <c r="F71">
        <v>2024017</v>
      </c>
      <c r="G71" s="50" t="s">
        <v>206</v>
      </c>
      <c r="I71">
        <v>1</v>
      </c>
    </row>
    <row r="72" spans="2:9" ht="23.1" customHeight="1" x14ac:dyDescent="0.85">
      <c r="B72" s="42" t="s">
        <v>67</v>
      </c>
      <c r="C72" s="25" t="s">
        <v>136</v>
      </c>
      <c r="D72" s="25" t="s">
        <v>207</v>
      </c>
      <c r="E72" s="43"/>
      <c r="F72">
        <v>2024017</v>
      </c>
      <c r="G72" s="50" t="s">
        <v>208</v>
      </c>
      <c r="I72">
        <v>1</v>
      </c>
    </row>
    <row r="73" spans="2:9" ht="23.1" customHeight="1" x14ac:dyDescent="0.85">
      <c r="B73" s="42" t="s">
        <v>67</v>
      </c>
      <c r="C73" s="25" t="s">
        <v>76</v>
      </c>
      <c r="D73" s="25" t="s">
        <v>209</v>
      </c>
      <c r="E73" s="43"/>
      <c r="F73">
        <v>2024017</v>
      </c>
      <c r="G73" s="50" t="s">
        <v>210</v>
      </c>
      <c r="I73">
        <v>1</v>
      </c>
    </row>
    <row r="74" spans="2:9" ht="23.1" customHeight="1" x14ac:dyDescent="0.85">
      <c r="B74" s="42" t="s">
        <v>63</v>
      </c>
      <c r="C74" s="25" t="s">
        <v>125</v>
      </c>
      <c r="D74" s="25" t="s">
        <v>211</v>
      </c>
      <c r="E74" s="43"/>
      <c r="F74">
        <v>2024018</v>
      </c>
      <c r="G74" s="50" t="s">
        <v>212</v>
      </c>
      <c r="I74">
        <v>1</v>
      </c>
    </row>
    <row r="75" spans="2:9" ht="23.1" customHeight="1" x14ac:dyDescent="0.85">
      <c r="B75" s="42" t="s">
        <v>67</v>
      </c>
      <c r="C75" s="25" t="s">
        <v>102</v>
      </c>
      <c r="D75" s="25" t="s">
        <v>213</v>
      </c>
      <c r="E75" s="43"/>
      <c r="F75">
        <v>2024018</v>
      </c>
      <c r="G75" s="50" t="s">
        <v>214</v>
      </c>
      <c r="I75">
        <v>1</v>
      </c>
    </row>
    <row r="76" spans="2:9" ht="23.1" customHeight="1" x14ac:dyDescent="0.85">
      <c r="B76" s="42" t="s">
        <v>67</v>
      </c>
      <c r="C76" s="25" t="s">
        <v>68</v>
      </c>
      <c r="D76" s="25" t="s">
        <v>215</v>
      </c>
      <c r="E76" s="43"/>
      <c r="F76">
        <v>2024018</v>
      </c>
      <c r="G76" s="50" t="s">
        <v>216</v>
      </c>
      <c r="I76">
        <v>1</v>
      </c>
    </row>
    <row r="77" spans="2:9" ht="23.1" customHeight="1" x14ac:dyDescent="0.85">
      <c r="B77" s="42" t="s">
        <v>63</v>
      </c>
      <c r="C77" s="25" t="s">
        <v>83</v>
      </c>
      <c r="D77" s="25" t="s">
        <v>217</v>
      </c>
      <c r="E77" s="43"/>
      <c r="F77">
        <v>2024018</v>
      </c>
      <c r="G77" s="50" t="s">
        <v>218</v>
      </c>
      <c r="I77">
        <v>1</v>
      </c>
    </row>
    <row r="78" spans="2:9" ht="23.1" customHeight="1" x14ac:dyDescent="0.85">
      <c r="B78" s="42" t="s">
        <v>63</v>
      </c>
      <c r="C78" s="25" t="s">
        <v>156</v>
      </c>
      <c r="D78" s="25" t="s">
        <v>219</v>
      </c>
      <c r="E78" s="43"/>
      <c r="F78">
        <v>2024018</v>
      </c>
      <c r="G78" s="50" t="s">
        <v>220</v>
      </c>
      <c r="I78">
        <v>1</v>
      </c>
    </row>
    <row r="79" spans="2:9" ht="23.1" customHeight="1" x14ac:dyDescent="0.85">
      <c r="B79" s="42" t="s">
        <v>67</v>
      </c>
      <c r="C79" s="25" t="s">
        <v>102</v>
      </c>
      <c r="D79" s="25" t="s">
        <v>221</v>
      </c>
      <c r="E79" s="43"/>
      <c r="F79">
        <v>2024019</v>
      </c>
      <c r="G79" s="50" t="s">
        <v>222</v>
      </c>
      <c r="I79">
        <v>1</v>
      </c>
    </row>
    <row r="80" spans="2:9" ht="23.1" customHeight="1" x14ac:dyDescent="0.85">
      <c r="B80" s="42" t="s">
        <v>63</v>
      </c>
      <c r="C80" s="25" t="s">
        <v>68</v>
      </c>
      <c r="D80" s="25" t="s">
        <v>223</v>
      </c>
      <c r="E80" s="43"/>
      <c r="F80">
        <v>2024019</v>
      </c>
      <c r="G80" s="50" t="s">
        <v>224</v>
      </c>
      <c r="I80">
        <v>1</v>
      </c>
    </row>
    <row r="81" spans="2:9" ht="23.1" customHeight="1" x14ac:dyDescent="0.85">
      <c r="B81" s="42" t="s">
        <v>63</v>
      </c>
      <c r="C81" s="25" t="s">
        <v>136</v>
      </c>
      <c r="D81" s="25" t="s">
        <v>225</v>
      </c>
      <c r="E81" s="43"/>
      <c r="F81">
        <v>2024019</v>
      </c>
      <c r="G81" s="50" t="s">
        <v>226</v>
      </c>
      <c r="I81">
        <v>1</v>
      </c>
    </row>
    <row r="82" spans="2:9" ht="23.1" customHeight="1" x14ac:dyDescent="0.85">
      <c r="B82" s="42" t="s">
        <v>67</v>
      </c>
      <c r="C82" s="25" t="s">
        <v>68</v>
      </c>
      <c r="D82" s="25" t="s">
        <v>227</v>
      </c>
      <c r="E82" s="43"/>
      <c r="F82">
        <v>2024020</v>
      </c>
      <c r="G82" s="50" t="s">
        <v>228</v>
      </c>
      <c r="I82">
        <v>1</v>
      </c>
    </row>
    <row r="83" spans="2:9" ht="23.1" customHeight="1" x14ac:dyDescent="0.85">
      <c r="B83" s="42" t="s">
        <v>63</v>
      </c>
      <c r="C83" s="25" t="s">
        <v>64</v>
      </c>
      <c r="D83" s="25" t="s">
        <v>229</v>
      </c>
      <c r="E83" s="43"/>
      <c r="F83">
        <v>2024020</v>
      </c>
      <c r="G83" s="50" t="s">
        <v>230</v>
      </c>
      <c r="I83">
        <v>1</v>
      </c>
    </row>
    <row r="84" spans="2:9" ht="23.1" customHeight="1" x14ac:dyDescent="0.85">
      <c r="B84" s="42" t="s">
        <v>67</v>
      </c>
      <c r="C84" s="25" t="s">
        <v>136</v>
      </c>
      <c r="D84" s="25" t="s">
        <v>231</v>
      </c>
      <c r="E84" s="43"/>
      <c r="F84">
        <v>2024020</v>
      </c>
      <c r="G84" s="50" t="s">
        <v>232</v>
      </c>
      <c r="I84">
        <v>1</v>
      </c>
    </row>
    <row r="85" spans="2:9" ht="23.1" customHeight="1" thickBot="1" x14ac:dyDescent="0.9">
      <c r="B85" s="42" t="s">
        <v>63</v>
      </c>
      <c r="C85" s="25" t="s">
        <v>99</v>
      </c>
      <c r="D85" s="25" t="s">
        <v>233</v>
      </c>
      <c r="E85" s="43"/>
      <c r="F85">
        <v>2024021</v>
      </c>
      <c r="G85" s="50" t="s">
        <v>234</v>
      </c>
      <c r="I85">
        <v>1</v>
      </c>
    </row>
    <row r="86" spans="2:9" ht="23.1" customHeight="1" x14ac:dyDescent="0.85">
      <c r="B86" s="42" t="s">
        <v>63</v>
      </c>
      <c r="C86" s="25" t="s">
        <v>73</v>
      </c>
      <c r="D86" s="25" t="s">
        <v>235</v>
      </c>
      <c r="E86" s="41"/>
      <c r="F86">
        <v>2024022</v>
      </c>
      <c r="G86" s="50" t="s">
        <v>236</v>
      </c>
      <c r="I86">
        <v>1</v>
      </c>
    </row>
    <row r="87" spans="2:9" ht="23.1" customHeight="1" x14ac:dyDescent="0.85">
      <c r="B87" s="42" t="s">
        <v>67</v>
      </c>
      <c r="C87" s="25" t="s">
        <v>73</v>
      </c>
      <c r="D87" s="25" t="s">
        <v>237</v>
      </c>
      <c r="E87" s="43"/>
      <c r="F87">
        <v>2024022</v>
      </c>
      <c r="G87" s="50" t="s">
        <v>238</v>
      </c>
      <c r="I87">
        <v>1</v>
      </c>
    </row>
    <row r="88" spans="2:9" ht="23.1" customHeight="1" x14ac:dyDescent="0.85">
      <c r="B88" s="42" t="s">
        <v>63</v>
      </c>
      <c r="C88" s="25" t="s">
        <v>68</v>
      </c>
      <c r="D88" s="25" t="s">
        <v>239</v>
      </c>
      <c r="E88" s="43"/>
      <c r="F88">
        <v>2024023</v>
      </c>
      <c r="G88" s="50" t="s">
        <v>240</v>
      </c>
      <c r="I88">
        <v>1</v>
      </c>
    </row>
    <row r="89" spans="2:9" ht="23.1" customHeight="1" x14ac:dyDescent="0.85">
      <c r="B89" s="42" t="s">
        <v>63</v>
      </c>
      <c r="C89" s="25" t="s">
        <v>114</v>
      </c>
      <c r="D89" s="25" t="s">
        <v>241</v>
      </c>
      <c r="E89" s="43"/>
      <c r="F89">
        <v>2024023</v>
      </c>
      <c r="G89" s="50" t="s">
        <v>242</v>
      </c>
      <c r="I89">
        <v>1</v>
      </c>
    </row>
    <row r="90" spans="2:9" ht="23.1" customHeight="1" x14ac:dyDescent="0.85">
      <c r="B90" s="42" t="s">
        <v>67</v>
      </c>
      <c r="C90" s="25" t="s">
        <v>102</v>
      </c>
      <c r="D90" s="25" t="s">
        <v>243</v>
      </c>
      <c r="E90" s="43"/>
      <c r="F90">
        <v>2024023</v>
      </c>
      <c r="G90" s="50" t="s">
        <v>244</v>
      </c>
      <c r="I90">
        <v>1</v>
      </c>
    </row>
    <row r="91" spans="2:9" ht="23.1" customHeight="1" x14ac:dyDescent="0.85">
      <c r="B91" s="42" t="s">
        <v>67</v>
      </c>
      <c r="C91" s="25" t="s">
        <v>83</v>
      </c>
      <c r="D91" s="25" t="s">
        <v>245</v>
      </c>
      <c r="E91" s="43"/>
      <c r="F91">
        <v>2024023</v>
      </c>
      <c r="G91" s="50" t="s">
        <v>246</v>
      </c>
      <c r="I91">
        <v>1</v>
      </c>
    </row>
    <row r="92" spans="2:9" ht="23.1" customHeight="1" x14ac:dyDescent="0.85">
      <c r="B92" s="42" t="s">
        <v>67</v>
      </c>
      <c r="C92" s="25" t="s">
        <v>83</v>
      </c>
      <c r="D92" s="25" t="s">
        <v>247</v>
      </c>
      <c r="E92" s="43"/>
      <c r="F92">
        <v>2024023</v>
      </c>
      <c r="G92" s="50" t="s">
        <v>248</v>
      </c>
      <c r="I92">
        <v>1</v>
      </c>
    </row>
    <row r="93" spans="2:9" ht="23.1" customHeight="1" x14ac:dyDescent="0.85">
      <c r="B93" s="42" t="s">
        <v>63</v>
      </c>
      <c r="C93" s="25" t="s">
        <v>249</v>
      </c>
      <c r="D93" s="25" t="s">
        <v>250</v>
      </c>
      <c r="E93" s="43"/>
      <c r="F93">
        <v>2024024</v>
      </c>
      <c r="G93" s="50" t="s">
        <v>251</v>
      </c>
      <c r="I93">
        <v>1</v>
      </c>
    </row>
    <row r="94" spans="2:9" ht="23.1" customHeight="1" x14ac:dyDescent="0.85">
      <c r="B94" s="42" t="s">
        <v>67</v>
      </c>
      <c r="C94" s="25" t="s">
        <v>249</v>
      </c>
      <c r="D94" s="25" t="s">
        <v>252</v>
      </c>
      <c r="E94" s="43"/>
      <c r="F94">
        <v>2024025</v>
      </c>
      <c r="G94" s="50" t="s">
        <v>253</v>
      </c>
      <c r="I94">
        <v>1</v>
      </c>
    </row>
    <row r="95" spans="2:9" ht="23.1" customHeight="1" x14ac:dyDescent="0.85">
      <c r="B95" s="42" t="s">
        <v>67</v>
      </c>
      <c r="C95" s="25" t="s">
        <v>136</v>
      </c>
      <c r="D95" s="25" t="s">
        <v>254</v>
      </c>
      <c r="E95" s="43"/>
      <c r="F95">
        <v>2024026</v>
      </c>
      <c r="G95" s="50" t="s">
        <v>255</v>
      </c>
      <c r="I95">
        <v>1</v>
      </c>
    </row>
    <row r="96" spans="2:9" ht="23.1" customHeight="1" x14ac:dyDescent="0.85">
      <c r="B96" s="42" t="s">
        <v>63</v>
      </c>
      <c r="C96" s="25" t="s">
        <v>136</v>
      </c>
      <c r="D96" s="25" t="s">
        <v>256</v>
      </c>
      <c r="E96" s="43"/>
      <c r="F96">
        <v>2024026</v>
      </c>
      <c r="G96" s="50" t="s">
        <v>257</v>
      </c>
      <c r="I96">
        <v>1</v>
      </c>
    </row>
    <row r="97" spans="2:9" ht="23.1" customHeight="1" x14ac:dyDescent="0.85">
      <c r="B97" s="42" t="s">
        <v>63</v>
      </c>
      <c r="C97" s="25" t="s">
        <v>83</v>
      </c>
      <c r="D97" s="25" t="s">
        <v>258</v>
      </c>
      <c r="E97" s="43"/>
      <c r="F97">
        <v>2024026</v>
      </c>
      <c r="G97" s="50" t="s">
        <v>259</v>
      </c>
      <c r="I97">
        <v>1</v>
      </c>
    </row>
    <row r="98" spans="2:9" ht="23.1" customHeight="1" x14ac:dyDescent="0.85">
      <c r="B98" s="42" t="s">
        <v>67</v>
      </c>
      <c r="C98" s="25" t="s">
        <v>68</v>
      </c>
      <c r="D98" s="25" t="s">
        <v>260</v>
      </c>
      <c r="E98" s="43"/>
      <c r="F98">
        <v>2024026</v>
      </c>
      <c r="G98" s="50" t="s">
        <v>261</v>
      </c>
      <c r="I98">
        <v>1</v>
      </c>
    </row>
    <row r="99" spans="2:9" ht="23.1" customHeight="1" x14ac:dyDescent="0.85">
      <c r="B99" s="42" t="s">
        <v>63</v>
      </c>
      <c r="C99" s="25" t="s">
        <v>94</v>
      </c>
      <c r="D99" s="25" t="s">
        <v>262</v>
      </c>
      <c r="E99" s="43"/>
      <c r="F99">
        <v>2024026</v>
      </c>
      <c r="G99" s="50" t="s">
        <v>263</v>
      </c>
      <c r="I99">
        <v>1</v>
      </c>
    </row>
    <row r="100" spans="2:9" ht="23.1" customHeight="1" x14ac:dyDescent="0.85">
      <c r="B100" s="42" t="s">
        <v>63</v>
      </c>
      <c r="C100" s="25" t="s">
        <v>136</v>
      </c>
      <c r="D100" s="25" t="s">
        <v>264</v>
      </c>
      <c r="E100" s="43"/>
      <c r="F100">
        <v>2024027</v>
      </c>
      <c r="G100" s="50" t="s">
        <v>265</v>
      </c>
      <c r="I100">
        <v>1</v>
      </c>
    </row>
    <row r="101" spans="2:9" ht="23.1" customHeight="1" x14ac:dyDescent="0.85">
      <c r="B101" s="42" t="s">
        <v>67</v>
      </c>
      <c r="C101" s="25" t="s">
        <v>99</v>
      </c>
      <c r="D101" s="25" t="s">
        <v>266</v>
      </c>
      <c r="E101" s="43"/>
      <c r="F101">
        <v>2024027</v>
      </c>
      <c r="G101" s="50" t="s">
        <v>267</v>
      </c>
      <c r="I101">
        <v>1</v>
      </c>
    </row>
    <row r="102" spans="2:9" ht="23.1" customHeight="1" x14ac:dyDescent="0.85">
      <c r="B102" s="42" t="s">
        <v>63</v>
      </c>
      <c r="C102" s="25" t="s">
        <v>68</v>
      </c>
      <c r="D102" s="25" t="s">
        <v>268</v>
      </c>
      <c r="E102" s="43"/>
      <c r="F102">
        <v>2024027</v>
      </c>
      <c r="G102" s="50" t="s">
        <v>269</v>
      </c>
      <c r="I102">
        <v>1</v>
      </c>
    </row>
    <row r="103" spans="2:9" ht="23.1" customHeight="1" x14ac:dyDescent="0.85">
      <c r="B103" s="42" t="s">
        <v>63</v>
      </c>
      <c r="C103" s="25" t="s">
        <v>102</v>
      </c>
      <c r="D103" s="25" t="s">
        <v>270</v>
      </c>
      <c r="E103" s="43"/>
      <c r="F103">
        <v>2024027</v>
      </c>
      <c r="G103" s="50" t="s">
        <v>271</v>
      </c>
      <c r="I103">
        <v>1</v>
      </c>
    </row>
    <row r="104" spans="2:9" ht="23.1" customHeight="1" x14ac:dyDescent="0.85">
      <c r="B104" s="42" t="s">
        <v>63</v>
      </c>
      <c r="C104" s="25" t="s">
        <v>64</v>
      </c>
      <c r="D104" s="25" t="s">
        <v>272</v>
      </c>
      <c r="E104" s="43"/>
      <c r="F104">
        <v>2024027</v>
      </c>
      <c r="G104" s="50" t="s">
        <v>273</v>
      </c>
      <c r="I104">
        <v>1</v>
      </c>
    </row>
    <row r="105" spans="2:9" ht="23.1" customHeight="1" x14ac:dyDescent="0.85">
      <c r="B105" s="42" t="s">
        <v>67</v>
      </c>
      <c r="C105" s="25" t="s">
        <v>83</v>
      </c>
      <c r="D105" s="25" t="s">
        <v>274</v>
      </c>
      <c r="E105" s="43"/>
      <c r="F105">
        <v>2024028</v>
      </c>
      <c r="G105" s="50" t="s">
        <v>275</v>
      </c>
      <c r="I105">
        <v>1</v>
      </c>
    </row>
    <row r="106" spans="2:9" ht="23.1" customHeight="1" x14ac:dyDescent="0.85">
      <c r="B106" s="42" t="s">
        <v>63</v>
      </c>
      <c r="C106" s="25" t="s">
        <v>83</v>
      </c>
      <c r="D106" s="25" t="s">
        <v>276</v>
      </c>
      <c r="E106" s="43"/>
      <c r="F106">
        <v>2024029</v>
      </c>
      <c r="G106" s="50" t="s">
        <v>277</v>
      </c>
      <c r="I106">
        <v>1</v>
      </c>
    </row>
    <row r="107" spans="2:9" ht="23.1" customHeight="1" x14ac:dyDescent="0.85">
      <c r="B107" s="42" t="s">
        <v>63</v>
      </c>
      <c r="C107" s="25" t="s">
        <v>68</v>
      </c>
      <c r="D107" s="25" t="s">
        <v>278</v>
      </c>
      <c r="E107" s="43"/>
      <c r="F107">
        <v>2024029</v>
      </c>
      <c r="G107" s="50" t="s">
        <v>279</v>
      </c>
      <c r="I107">
        <v>1</v>
      </c>
    </row>
    <row r="108" spans="2:9" ht="23.1" customHeight="1" x14ac:dyDescent="0.85">
      <c r="B108" s="42" t="s">
        <v>63</v>
      </c>
      <c r="C108" s="25" t="s">
        <v>105</v>
      </c>
      <c r="D108" s="25" t="s">
        <v>280</v>
      </c>
      <c r="E108" s="43"/>
      <c r="F108">
        <v>2024030</v>
      </c>
      <c r="G108" s="50" t="s">
        <v>281</v>
      </c>
      <c r="I108">
        <v>1</v>
      </c>
    </row>
    <row r="109" spans="2:9" ht="23.1" customHeight="1" x14ac:dyDescent="0.85">
      <c r="B109" s="42" t="s">
        <v>282</v>
      </c>
      <c r="C109" s="25" t="s">
        <v>283</v>
      </c>
      <c r="D109" s="25" t="s">
        <v>284</v>
      </c>
      <c r="E109" s="43"/>
      <c r="F109">
        <v>2024031</v>
      </c>
      <c r="G109" s="50" t="s">
        <v>285</v>
      </c>
      <c r="I109">
        <v>1</v>
      </c>
    </row>
    <row r="110" spans="2:9" ht="23.1" customHeight="1" x14ac:dyDescent="0.85">
      <c r="B110" s="42" t="s">
        <v>282</v>
      </c>
      <c r="C110" s="25" t="s">
        <v>283</v>
      </c>
      <c r="D110" s="25" t="s">
        <v>286</v>
      </c>
      <c r="E110" s="43"/>
      <c r="F110">
        <v>2024032</v>
      </c>
      <c r="G110" s="50" t="s">
        <v>287</v>
      </c>
      <c r="I110">
        <v>1</v>
      </c>
    </row>
    <row r="111" spans="2:9" ht="23.1" customHeight="1" x14ac:dyDescent="0.85">
      <c r="B111" s="42" t="s">
        <v>59</v>
      </c>
      <c r="C111" s="25" t="s">
        <v>288</v>
      </c>
      <c r="D111" s="25" t="s">
        <v>289</v>
      </c>
      <c r="E111" s="43"/>
      <c r="F111">
        <v>2024033</v>
      </c>
      <c r="G111" s="50" t="s">
        <v>290</v>
      </c>
      <c r="I111">
        <v>1</v>
      </c>
    </row>
    <row r="112" spans="2:9" ht="23.1" customHeight="1" x14ac:dyDescent="0.85">
      <c r="B112" s="42" t="s">
        <v>59</v>
      </c>
      <c r="C112" s="25" t="s">
        <v>288</v>
      </c>
      <c r="D112" s="25" t="s">
        <v>291</v>
      </c>
      <c r="E112" s="43"/>
      <c r="F112">
        <v>2024034</v>
      </c>
      <c r="G112" s="50" t="s">
        <v>292</v>
      </c>
      <c r="I112">
        <v>1</v>
      </c>
    </row>
    <row r="113" spans="2:9" ht="23.1" customHeight="1" x14ac:dyDescent="0.85">
      <c r="B113" s="42" t="s">
        <v>282</v>
      </c>
      <c r="C113" s="25" t="s">
        <v>282</v>
      </c>
      <c r="D113" s="25" t="s">
        <v>293</v>
      </c>
      <c r="E113" s="43"/>
      <c r="F113">
        <v>2024035</v>
      </c>
      <c r="G113" s="50" t="s">
        <v>294</v>
      </c>
      <c r="I113">
        <v>1</v>
      </c>
    </row>
    <row r="114" spans="2:9" ht="23.1" customHeight="1" x14ac:dyDescent="0.85">
      <c r="B114" s="42" t="s">
        <v>59</v>
      </c>
      <c r="C114" s="25" t="s">
        <v>288</v>
      </c>
      <c r="D114" s="25" t="s">
        <v>295</v>
      </c>
      <c r="E114" s="43"/>
      <c r="F114">
        <v>2024036</v>
      </c>
      <c r="G114" s="50" t="s">
        <v>296</v>
      </c>
      <c r="I114">
        <v>1</v>
      </c>
    </row>
    <row r="115" spans="2:9" ht="23.1" customHeight="1" x14ac:dyDescent="0.85">
      <c r="B115" s="42" t="s">
        <v>59</v>
      </c>
      <c r="C115" s="25" t="s">
        <v>282</v>
      </c>
      <c r="D115" s="25" t="s">
        <v>297</v>
      </c>
      <c r="E115" s="43"/>
      <c r="F115">
        <v>2024037</v>
      </c>
      <c r="G115" s="50" t="s">
        <v>298</v>
      </c>
      <c r="I115">
        <v>1</v>
      </c>
    </row>
    <row r="116" spans="2:9" ht="23.1" customHeight="1" x14ac:dyDescent="0.85">
      <c r="B116" s="42" t="s">
        <v>67</v>
      </c>
      <c r="C116" s="25" t="s">
        <v>99</v>
      </c>
      <c r="D116" s="25" t="s">
        <v>299</v>
      </c>
      <c r="E116" s="43"/>
      <c r="F116">
        <v>2024038</v>
      </c>
      <c r="G116" s="50" t="s">
        <v>300</v>
      </c>
      <c r="I116">
        <v>1</v>
      </c>
    </row>
    <row r="117" spans="2:9" ht="23.1" customHeight="1" x14ac:dyDescent="0.85">
      <c r="B117" s="42" t="s">
        <v>67</v>
      </c>
      <c r="C117" s="25" t="s">
        <v>73</v>
      </c>
      <c r="D117" s="25" t="s">
        <v>301</v>
      </c>
      <c r="E117" s="43"/>
      <c r="F117">
        <v>2024039</v>
      </c>
      <c r="G117" s="50" t="s">
        <v>302</v>
      </c>
      <c r="I117">
        <v>1</v>
      </c>
    </row>
    <row r="118" spans="2:9" ht="23.1" customHeight="1" x14ac:dyDescent="0.85">
      <c r="B118" s="42" t="s">
        <v>63</v>
      </c>
      <c r="C118" s="25" t="s">
        <v>105</v>
      </c>
      <c r="D118" s="25" t="s">
        <v>303</v>
      </c>
      <c r="E118" s="43"/>
      <c r="F118">
        <v>2024040</v>
      </c>
      <c r="G118" s="50" t="s">
        <v>304</v>
      </c>
      <c r="I118">
        <v>1</v>
      </c>
    </row>
    <row r="119" spans="2:9" ht="23.1" customHeight="1" x14ac:dyDescent="0.85">
      <c r="B119" s="42" t="s">
        <v>67</v>
      </c>
      <c r="C119" s="25" t="s">
        <v>105</v>
      </c>
      <c r="D119" s="25" t="s">
        <v>305</v>
      </c>
      <c r="E119" s="43"/>
      <c r="F119">
        <v>2024041</v>
      </c>
      <c r="G119" s="50" t="s">
        <v>306</v>
      </c>
      <c r="I119">
        <v>1</v>
      </c>
    </row>
    <row r="120" spans="2:9" ht="23.1" customHeight="1" x14ac:dyDescent="0.85">
      <c r="B120" s="42" t="s">
        <v>63</v>
      </c>
      <c r="C120" s="25" t="s">
        <v>125</v>
      </c>
      <c r="D120" s="25" t="s">
        <v>307</v>
      </c>
      <c r="E120" s="43"/>
      <c r="F120">
        <v>2024042</v>
      </c>
      <c r="G120" s="50" t="s">
        <v>308</v>
      </c>
      <c r="I120">
        <v>1</v>
      </c>
    </row>
    <row r="121" spans="2:9" ht="23.1" customHeight="1" x14ac:dyDescent="0.85">
      <c r="B121" s="42" t="s">
        <v>67</v>
      </c>
      <c r="C121" s="25" t="s">
        <v>76</v>
      </c>
      <c r="D121" s="25" t="s">
        <v>309</v>
      </c>
      <c r="E121" s="43"/>
      <c r="F121">
        <v>2024043</v>
      </c>
      <c r="G121" s="50" t="s">
        <v>310</v>
      </c>
      <c r="I121">
        <v>1</v>
      </c>
    </row>
    <row r="122" spans="2:9" ht="23.1" customHeight="1" x14ac:dyDescent="0.85">
      <c r="B122" s="42" t="s">
        <v>67</v>
      </c>
      <c r="C122" s="25" t="s">
        <v>94</v>
      </c>
      <c r="D122" s="25" t="s">
        <v>311</v>
      </c>
      <c r="E122" s="43"/>
      <c r="F122">
        <v>2024044</v>
      </c>
      <c r="G122" s="50" t="s">
        <v>312</v>
      </c>
      <c r="I122">
        <v>1</v>
      </c>
    </row>
    <row r="123" spans="2:9" ht="23.1" customHeight="1" x14ac:dyDescent="0.85">
      <c r="B123" s="42" t="s">
        <v>63</v>
      </c>
      <c r="C123" s="25" t="s">
        <v>76</v>
      </c>
      <c r="D123" s="25" t="s">
        <v>313</v>
      </c>
      <c r="E123" s="43"/>
      <c r="F123">
        <v>2024045</v>
      </c>
      <c r="G123" s="50" t="s">
        <v>314</v>
      </c>
      <c r="I123">
        <v>1</v>
      </c>
    </row>
    <row r="124" spans="2:9" ht="23.1" customHeight="1" x14ac:dyDescent="0.85">
      <c r="B124" s="42" t="s">
        <v>63</v>
      </c>
      <c r="C124" s="25" t="s">
        <v>125</v>
      </c>
      <c r="D124" s="25" t="s">
        <v>315</v>
      </c>
      <c r="E124" s="43"/>
      <c r="F124">
        <v>2024047</v>
      </c>
      <c r="G124" s="50" t="s">
        <v>316</v>
      </c>
      <c r="I124">
        <v>1</v>
      </c>
    </row>
    <row r="125" spans="2:9" ht="23.1" customHeight="1" x14ac:dyDescent="0.85">
      <c r="B125" s="42" t="s">
        <v>63</v>
      </c>
      <c r="C125" s="25" t="s">
        <v>76</v>
      </c>
      <c r="D125" s="25" t="s">
        <v>317</v>
      </c>
      <c r="E125" s="43"/>
      <c r="F125">
        <v>2024047</v>
      </c>
      <c r="G125" s="50" t="s">
        <v>318</v>
      </c>
      <c r="I125">
        <v>1</v>
      </c>
    </row>
    <row r="126" spans="2:9" ht="23.1" customHeight="1" x14ac:dyDescent="0.85">
      <c r="B126" s="42" t="s">
        <v>63</v>
      </c>
      <c r="C126" s="25" t="s">
        <v>114</v>
      </c>
      <c r="D126" s="25" t="s">
        <v>319</v>
      </c>
      <c r="E126" s="43"/>
      <c r="F126">
        <v>2024047</v>
      </c>
      <c r="G126" s="50" t="s">
        <v>320</v>
      </c>
      <c r="I126">
        <v>1</v>
      </c>
    </row>
    <row r="127" spans="2:9" ht="23.1" customHeight="1" x14ac:dyDescent="0.85">
      <c r="B127" s="42" t="s">
        <v>63</v>
      </c>
      <c r="C127" s="25" t="s">
        <v>125</v>
      </c>
      <c r="D127" s="25" t="s">
        <v>321</v>
      </c>
      <c r="E127" s="43"/>
      <c r="F127">
        <v>2024047</v>
      </c>
      <c r="G127" s="50" t="s">
        <v>322</v>
      </c>
      <c r="I127">
        <v>1</v>
      </c>
    </row>
    <row r="128" spans="2:9" ht="23.1" customHeight="1" x14ac:dyDescent="0.85">
      <c r="B128" s="42" t="s">
        <v>63</v>
      </c>
      <c r="C128" s="25" t="s">
        <v>114</v>
      </c>
      <c r="D128" s="25" t="s">
        <v>323</v>
      </c>
      <c r="E128" s="43"/>
      <c r="F128">
        <v>2024047</v>
      </c>
      <c r="G128" s="50" t="s">
        <v>324</v>
      </c>
      <c r="I128">
        <v>1</v>
      </c>
    </row>
    <row r="129" spans="2:9" ht="23.1" customHeight="1" x14ac:dyDescent="0.85">
      <c r="B129" s="42" t="s">
        <v>63</v>
      </c>
      <c r="C129" s="25" t="s">
        <v>76</v>
      </c>
      <c r="D129" s="25" t="s">
        <v>325</v>
      </c>
      <c r="E129" s="43"/>
      <c r="F129">
        <v>2024048</v>
      </c>
      <c r="G129" s="50" t="s">
        <v>326</v>
      </c>
      <c r="I129">
        <v>1</v>
      </c>
    </row>
    <row r="130" spans="2:9" ht="23.1" customHeight="1" x14ac:dyDescent="0.85">
      <c r="B130" s="42" t="s">
        <v>63</v>
      </c>
      <c r="C130" s="25" t="s">
        <v>105</v>
      </c>
      <c r="D130" s="25" t="s">
        <v>327</v>
      </c>
      <c r="E130" s="43"/>
      <c r="F130">
        <v>2024048</v>
      </c>
      <c r="G130" s="50" t="s">
        <v>328</v>
      </c>
      <c r="I130">
        <v>1</v>
      </c>
    </row>
    <row r="131" spans="2:9" ht="23.1" customHeight="1" x14ac:dyDescent="0.85">
      <c r="B131" s="42" t="s">
        <v>63</v>
      </c>
      <c r="C131" s="25" t="s">
        <v>125</v>
      </c>
      <c r="D131" s="25" t="s">
        <v>329</v>
      </c>
      <c r="E131" s="43"/>
      <c r="F131">
        <v>2024048</v>
      </c>
      <c r="G131" s="50" t="s">
        <v>330</v>
      </c>
      <c r="I131">
        <v>1</v>
      </c>
    </row>
    <row r="132" spans="2:9" ht="23.1" customHeight="1" x14ac:dyDescent="0.85">
      <c r="B132" s="42" t="s">
        <v>63</v>
      </c>
      <c r="C132" s="25" t="s">
        <v>76</v>
      </c>
      <c r="D132" s="25" t="s">
        <v>331</v>
      </c>
      <c r="E132" s="43"/>
      <c r="F132">
        <v>2024048</v>
      </c>
      <c r="G132" s="50" t="s">
        <v>332</v>
      </c>
      <c r="I132">
        <v>1</v>
      </c>
    </row>
    <row r="133" spans="2:9" ht="23.1" customHeight="1" x14ac:dyDescent="0.85">
      <c r="B133" s="42" t="s">
        <v>63</v>
      </c>
      <c r="C133" s="25" t="s">
        <v>125</v>
      </c>
      <c r="D133" s="25" t="s">
        <v>333</v>
      </c>
      <c r="E133" s="43"/>
      <c r="F133">
        <v>2024048</v>
      </c>
      <c r="G133" s="50" t="s">
        <v>334</v>
      </c>
      <c r="I133">
        <v>1</v>
      </c>
    </row>
    <row r="134" spans="2:9" ht="23.1" customHeight="1" x14ac:dyDescent="0.85">
      <c r="B134" s="42" t="s">
        <v>63</v>
      </c>
      <c r="C134" s="25" t="s">
        <v>114</v>
      </c>
      <c r="D134" s="25" t="s">
        <v>335</v>
      </c>
      <c r="E134" s="43"/>
      <c r="F134">
        <v>2024049</v>
      </c>
      <c r="G134" s="50" t="s">
        <v>336</v>
      </c>
      <c r="I134">
        <v>1</v>
      </c>
    </row>
    <row r="135" spans="2:9" ht="23.1" customHeight="1" x14ac:dyDescent="0.85">
      <c r="B135" s="42" t="s">
        <v>63</v>
      </c>
      <c r="C135" s="25" t="s">
        <v>125</v>
      </c>
      <c r="D135" s="25" t="s">
        <v>337</v>
      </c>
      <c r="E135" s="43"/>
      <c r="F135">
        <v>2024049</v>
      </c>
      <c r="G135" s="50" t="s">
        <v>338</v>
      </c>
      <c r="I135">
        <v>1</v>
      </c>
    </row>
    <row r="136" spans="2:9" ht="23.1" customHeight="1" x14ac:dyDescent="0.85">
      <c r="B136" s="42" t="s">
        <v>63</v>
      </c>
      <c r="C136" s="25" t="s">
        <v>64</v>
      </c>
      <c r="D136" s="25" t="s">
        <v>339</v>
      </c>
      <c r="E136" s="43"/>
      <c r="F136">
        <v>2024050</v>
      </c>
      <c r="G136" s="50" t="s">
        <v>340</v>
      </c>
      <c r="I136">
        <v>1</v>
      </c>
    </row>
    <row r="137" spans="2:9" ht="23.1" customHeight="1" x14ac:dyDescent="0.85">
      <c r="B137" s="42" t="s">
        <v>67</v>
      </c>
      <c r="C137" s="25" t="s">
        <v>114</v>
      </c>
      <c r="D137" s="25" t="s">
        <v>341</v>
      </c>
      <c r="E137" s="43"/>
      <c r="F137">
        <v>2024051</v>
      </c>
      <c r="G137" s="50" t="s">
        <v>342</v>
      </c>
      <c r="I137">
        <v>1</v>
      </c>
    </row>
    <row r="138" spans="2:9" ht="23.1" customHeight="1" x14ac:dyDescent="0.85">
      <c r="B138" s="42" t="s">
        <v>67</v>
      </c>
      <c r="C138" s="25" t="s">
        <v>83</v>
      </c>
      <c r="D138" s="25" t="s">
        <v>343</v>
      </c>
      <c r="E138" s="43"/>
      <c r="F138">
        <v>2024051</v>
      </c>
      <c r="G138" s="50" t="s">
        <v>344</v>
      </c>
      <c r="I138">
        <v>1</v>
      </c>
    </row>
    <row r="139" spans="2:9" ht="23.1" customHeight="1" x14ac:dyDescent="0.85">
      <c r="B139" s="42" t="s">
        <v>67</v>
      </c>
      <c r="C139" s="25" t="s">
        <v>125</v>
      </c>
      <c r="D139" s="25" t="s">
        <v>345</v>
      </c>
      <c r="E139" s="43"/>
      <c r="F139">
        <v>2024051</v>
      </c>
      <c r="G139" s="50" t="s">
        <v>346</v>
      </c>
      <c r="I139">
        <v>1</v>
      </c>
    </row>
    <row r="140" spans="2:9" ht="23.1" customHeight="1" x14ac:dyDescent="0.85">
      <c r="B140" s="42" t="s">
        <v>67</v>
      </c>
      <c r="C140" s="25" t="s">
        <v>94</v>
      </c>
      <c r="D140" s="25" t="s">
        <v>347</v>
      </c>
      <c r="E140" s="43"/>
      <c r="F140">
        <v>2024051</v>
      </c>
      <c r="G140" s="50" t="s">
        <v>348</v>
      </c>
      <c r="I140">
        <v>1</v>
      </c>
    </row>
    <row r="141" spans="2:9" ht="23.1" customHeight="1" x14ac:dyDescent="0.85">
      <c r="B141" s="42" t="s">
        <v>67</v>
      </c>
      <c r="C141" s="25" t="s">
        <v>64</v>
      </c>
      <c r="D141" s="25" t="s">
        <v>349</v>
      </c>
      <c r="E141" s="43"/>
      <c r="F141">
        <v>2024051</v>
      </c>
      <c r="G141" s="50" t="s">
        <v>350</v>
      </c>
      <c r="I141">
        <v>1</v>
      </c>
    </row>
    <row r="142" spans="2:9" ht="23.1" customHeight="1" x14ac:dyDescent="0.85">
      <c r="B142" s="42" t="s">
        <v>67</v>
      </c>
      <c r="C142" s="25" t="s">
        <v>83</v>
      </c>
      <c r="D142" s="25" t="s">
        <v>351</v>
      </c>
      <c r="E142" s="43"/>
      <c r="F142">
        <v>2024052</v>
      </c>
      <c r="G142" s="50" t="s">
        <v>352</v>
      </c>
      <c r="I142">
        <v>1</v>
      </c>
    </row>
    <row r="143" spans="2:9" ht="23.1" customHeight="1" x14ac:dyDescent="0.85">
      <c r="B143" s="42" t="s">
        <v>67</v>
      </c>
      <c r="C143" s="25" t="s">
        <v>105</v>
      </c>
      <c r="D143" s="25" t="s">
        <v>353</v>
      </c>
      <c r="E143" s="43"/>
      <c r="F143">
        <v>2024052</v>
      </c>
      <c r="G143" s="50" t="s">
        <v>354</v>
      </c>
      <c r="I143">
        <v>1</v>
      </c>
    </row>
    <row r="144" spans="2:9" ht="23.1" customHeight="1" x14ac:dyDescent="0.85">
      <c r="B144" s="42" t="s">
        <v>67</v>
      </c>
      <c r="C144" s="25" t="s">
        <v>64</v>
      </c>
      <c r="D144" s="25" t="s">
        <v>355</v>
      </c>
      <c r="E144" s="43"/>
      <c r="F144">
        <v>2024052</v>
      </c>
      <c r="G144" s="50" t="s">
        <v>356</v>
      </c>
      <c r="I144">
        <v>1</v>
      </c>
    </row>
    <row r="145" spans="2:9" ht="23.1" customHeight="1" x14ac:dyDescent="0.85">
      <c r="B145" s="42" t="s">
        <v>67</v>
      </c>
      <c r="C145" s="25" t="s">
        <v>64</v>
      </c>
      <c r="D145" s="25" t="s">
        <v>357</v>
      </c>
      <c r="E145" s="43"/>
      <c r="F145">
        <v>2024052</v>
      </c>
      <c r="G145" s="50" t="s">
        <v>358</v>
      </c>
      <c r="I145">
        <v>1</v>
      </c>
    </row>
    <row r="146" spans="2:9" ht="23.1" customHeight="1" x14ac:dyDescent="0.85">
      <c r="B146" s="42" t="s">
        <v>67</v>
      </c>
      <c r="C146" s="25" t="s">
        <v>125</v>
      </c>
      <c r="D146" s="25" t="s">
        <v>359</v>
      </c>
      <c r="E146" s="43"/>
      <c r="F146">
        <v>2024052</v>
      </c>
      <c r="G146" s="50" t="s">
        <v>360</v>
      </c>
      <c r="I146">
        <v>1</v>
      </c>
    </row>
    <row r="147" spans="2:9" ht="23.1" customHeight="1" x14ac:dyDescent="0.85">
      <c r="B147" s="42" t="s">
        <v>67</v>
      </c>
      <c r="C147" s="25" t="s">
        <v>125</v>
      </c>
      <c r="D147" s="25" t="s">
        <v>361</v>
      </c>
      <c r="E147" s="43"/>
      <c r="F147">
        <v>2024053</v>
      </c>
      <c r="G147" s="50" t="s">
        <v>362</v>
      </c>
      <c r="I147">
        <v>1</v>
      </c>
    </row>
    <row r="148" spans="2:9" ht="23.1" customHeight="1" x14ac:dyDescent="0.85">
      <c r="B148" s="42" t="s">
        <v>67</v>
      </c>
      <c r="C148" s="25" t="s">
        <v>94</v>
      </c>
      <c r="D148" s="25" t="s">
        <v>363</v>
      </c>
      <c r="E148" s="43"/>
      <c r="F148">
        <v>2024053</v>
      </c>
      <c r="G148" s="50" t="s">
        <v>364</v>
      </c>
      <c r="I148">
        <v>1</v>
      </c>
    </row>
    <row r="149" spans="2:9" ht="23.1" customHeight="1" x14ac:dyDescent="0.85">
      <c r="B149" s="42" t="s">
        <v>67</v>
      </c>
      <c r="C149" s="25" t="s">
        <v>64</v>
      </c>
      <c r="D149" s="25" t="s">
        <v>365</v>
      </c>
      <c r="E149" s="43"/>
      <c r="F149">
        <v>2024054</v>
      </c>
      <c r="G149" s="50" t="s">
        <v>366</v>
      </c>
      <c r="I149">
        <v>1</v>
      </c>
    </row>
    <row r="150" spans="2:9" ht="23.1" customHeight="1" x14ac:dyDescent="0.85">
      <c r="B150" s="42" t="s">
        <v>63</v>
      </c>
      <c r="C150" s="25" t="s">
        <v>99</v>
      </c>
      <c r="D150" s="25" t="s">
        <v>367</v>
      </c>
      <c r="E150" s="43"/>
      <c r="F150">
        <v>2024055</v>
      </c>
      <c r="G150" s="50" t="s">
        <v>368</v>
      </c>
      <c r="I150">
        <v>1</v>
      </c>
    </row>
    <row r="151" spans="2:9" ht="23.1" customHeight="1" x14ac:dyDescent="0.85">
      <c r="B151" s="42" t="s">
        <v>63</v>
      </c>
      <c r="C151" s="25" t="s">
        <v>114</v>
      </c>
      <c r="D151" s="25" t="s">
        <v>369</v>
      </c>
      <c r="E151" s="43"/>
      <c r="F151">
        <v>2024055</v>
      </c>
      <c r="G151" s="50" t="s">
        <v>370</v>
      </c>
      <c r="I151">
        <v>1</v>
      </c>
    </row>
    <row r="152" spans="2:9" ht="23.1" customHeight="1" x14ac:dyDescent="0.85">
      <c r="B152" s="42" t="s">
        <v>63</v>
      </c>
      <c r="C152" s="25" t="s">
        <v>125</v>
      </c>
      <c r="D152" s="25" t="s">
        <v>371</v>
      </c>
      <c r="E152" s="43"/>
      <c r="F152">
        <v>2024055</v>
      </c>
      <c r="G152" s="50" t="s">
        <v>372</v>
      </c>
      <c r="I152">
        <v>1</v>
      </c>
    </row>
    <row r="153" spans="2:9" ht="23.1" customHeight="1" x14ac:dyDescent="0.85">
      <c r="B153" s="42" t="s">
        <v>63</v>
      </c>
      <c r="C153" s="25" t="s">
        <v>68</v>
      </c>
      <c r="D153" s="25" t="s">
        <v>373</v>
      </c>
      <c r="E153" s="43"/>
      <c r="F153">
        <v>2024055</v>
      </c>
      <c r="G153" s="50" t="s">
        <v>374</v>
      </c>
      <c r="I153">
        <v>1</v>
      </c>
    </row>
    <row r="154" spans="2:9" ht="23.1" customHeight="1" x14ac:dyDescent="0.85">
      <c r="B154" s="42" t="s">
        <v>63</v>
      </c>
      <c r="C154" s="25" t="s">
        <v>102</v>
      </c>
      <c r="D154" s="25" t="s">
        <v>375</v>
      </c>
      <c r="E154" s="43"/>
      <c r="F154">
        <v>2024055</v>
      </c>
      <c r="G154" s="50" t="s">
        <v>376</v>
      </c>
      <c r="I154">
        <v>1</v>
      </c>
    </row>
    <row r="155" spans="2:9" ht="23.1" customHeight="1" x14ac:dyDescent="0.85">
      <c r="B155" s="42" t="s">
        <v>67</v>
      </c>
      <c r="C155" s="25" t="s">
        <v>99</v>
      </c>
      <c r="D155" s="25" t="s">
        <v>377</v>
      </c>
      <c r="E155" s="43"/>
      <c r="F155">
        <v>2024056</v>
      </c>
      <c r="G155" s="50" t="s">
        <v>378</v>
      </c>
      <c r="I155">
        <v>1</v>
      </c>
    </row>
    <row r="156" spans="2:9" ht="23.1" customHeight="1" x14ac:dyDescent="0.85">
      <c r="B156" s="42" t="s">
        <v>67</v>
      </c>
      <c r="C156" s="25" t="s">
        <v>114</v>
      </c>
      <c r="D156" s="25" t="s">
        <v>379</v>
      </c>
      <c r="E156" s="43"/>
      <c r="F156">
        <v>2024056</v>
      </c>
      <c r="G156" s="50" t="s">
        <v>380</v>
      </c>
      <c r="I156">
        <v>1</v>
      </c>
    </row>
    <row r="157" spans="2:9" ht="23.1" customHeight="1" x14ac:dyDescent="0.85">
      <c r="B157" s="42" t="s">
        <v>67</v>
      </c>
      <c r="C157" s="25" t="s">
        <v>125</v>
      </c>
      <c r="D157" s="25" t="s">
        <v>381</v>
      </c>
      <c r="E157" s="43"/>
      <c r="F157">
        <v>2024056</v>
      </c>
      <c r="G157" s="50" t="s">
        <v>382</v>
      </c>
      <c r="I157">
        <v>1</v>
      </c>
    </row>
    <row r="158" spans="2:9" ht="23.1" customHeight="1" x14ac:dyDescent="0.85">
      <c r="B158" s="42" t="s">
        <v>67</v>
      </c>
      <c r="C158" s="25" t="s">
        <v>68</v>
      </c>
      <c r="D158" s="25" t="s">
        <v>383</v>
      </c>
      <c r="E158" s="43"/>
      <c r="F158">
        <v>2024056</v>
      </c>
      <c r="G158" s="50" t="s">
        <v>384</v>
      </c>
      <c r="I158">
        <v>1</v>
      </c>
    </row>
    <row r="159" spans="2:9" ht="23.1" customHeight="1" x14ac:dyDescent="0.85">
      <c r="B159" s="42" t="s">
        <v>67</v>
      </c>
      <c r="C159" s="25" t="s">
        <v>102</v>
      </c>
      <c r="D159" s="25" t="s">
        <v>385</v>
      </c>
      <c r="E159" s="43"/>
      <c r="F159">
        <v>2024056</v>
      </c>
      <c r="G159" s="50" t="s">
        <v>386</v>
      </c>
      <c r="I159">
        <v>1</v>
      </c>
    </row>
    <row r="160" spans="2:9" ht="23.1" customHeight="1" x14ac:dyDescent="0.85">
      <c r="B160" s="42" t="s">
        <v>63</v>
      </c>
      <c r="C160" s="25" t="s">
        <v>105</v>
      </c>
      <c r="D160" s="25" t="s">
        <v>387</v>
      </c>
      <c r="E160" s="43"/>
      <c r="F160">
        <v>2024057</v>
      </c>
      <c r="G160" s="50" t="s">
        <v>388</v>
      </c>
      <c r="I160">
        <v>1</v>
      </c>
    </row>
    <row r="161" spans="2:9" ht="23.1" customHeight="1" x14ac:dyDescent="0.85">
      <c r="B161" s="42" t="s">
        <v>63</v>
      </c>
      <c r="C161" s="25" t="s">
        <v>94</v>
      </c>
      <c r="D161" s="25" t="s">
        <v>389</v>
      </c>
      <c r="E161" s="43"/>
      <c r="F161">
        <v>2024057</v>
      </c>
      <c r="G161" s="50" t="s">
        <v>390</v>
      </c>
      <c r="I161">
        <v>1</v>
      </c>
    </row>
    <row r="162" spans="2:9" ht="23.1" customHeight="1" x14ac:dyDescent="0.85">
      <c r="B162" s="42" t="s">
        <v>63</v>
      </c>
      <c r="C162" s="25" t="s">
        <v>114</v>
      </c>
      <c r="D162" s="25" t="s">
        <v>391</v>
      </c>
      <c r="E162" s="43"/>
      <c r="F162">
        <v>2024057</v>
      </c>
      <c r="G162" s="50" t="s">
        <v>392</v>
      </c>
      <c r="I162">
        <v>1</v>
      </c>
    </row>
    <row r="163" spans="2:9" ht="23.1" customHeight="1" x14ac:dyDescent="0.85">
      <c r="B163" s="42" t="s">
        <v>63</v>
      </c>
      <c r="C163" s="25" t="s">
        <v>105</v>
      </c>
      <c r="D163" s="25" t="s">
        <v>393</v>
      </c>
      <c r="E163" s="43"/>
      <c r="F163">
        <v>2024057</v>
      </c>
      <c r="G163" s="50" t="s">
        <v>394</v>
      </c>
      <c r="I163">
        <v>1</v>
      </c>
    </row>
    <row r="164" spans="2:9" ht="23.1" customHeight="1" x14ac:dyDescent="0.85">
      <c r="B164" s="42" t="s">
        <v>63</v>
      </c>
      <c r="C164" s="25" t="s">
        <v>64</v>
      </c>
      <c r="D164" s="25" t="s">
        <v>395</v>
      </c>
      <c r="E164" s="43"/>
      <c r="F164">
        <v>2024057</v>
      </c>
      <c r="G164" s="50" t="s">
        <v>396</v>
      </c>
      <c r="I164">
        <v>1</v>
      </c>
    </row>
    <row r="165" spans="2:9" ht="23.1" customHeight="1" x14ac:dyDescent="0.85">
      <c r="B165" s="42" t="s">
        <v>67</v>
      </c>
      <c r="C165" s="25" t="s">
        <v>105</v>
      </c>
      <c r="D165" s="25" t="s">
        <v>397</v>
      </c>
      <c r="E165" s="43"/>
      <c r="F165">
        <v>2024058</v>
      </c>
      <c r="G165" s="50" t="s">
        <v>398</v>
      </c>
      <c r="I165">
        <v>1</v>
      </c>
    </row>
    <row r="166" spans="2:9" ht="23.1" customHeight="1" x14ac:dyDescent="0.85">
      <c r="B166" s="42" t="s">
        <v>67</v>
      </c>
      <c r="C166" s="25" t="s">
        <v>94</v>
      </c>
      <c r="D166" s="25" t="s">
        <v>399</v>
      </c>
      <c r="E166" s="43"/>
      <c r="F166">
        <v>2024058</v>
      </c>
      <c r="G166" s="50" t="s">
        <v>400</v>
      </c>
      <c r="I166">
        <v>1</v>
      </c>
    </row>
    <row r="167" spans="2:9" ht="23.1" customHeight="1" x14ac:dyDescent="0.85">
      <c r="B167" s="42" t="s">
        <v>67</v>
      </c>
      <c r="C167" s="25" t="s">
        <v>114</v>
      </c>
      <c r="D167" s="25" t="s">
        <v>401</v>
      </c>
      <c r="E167" s="43"/>
      <c r="F167">
        <v>2024058</v>
      </c>
      <c r="G167" s="50" t="s">
        <v>402</v>
      </c>
      <c r="I167">
        <v>1</v>
      </c>
    </row>
    <row r="168" spans="2:9" ht="23.1" customHeight="1" x14ac:dyDescent="0.85">
      <c r="B168" s="42" t="s">
        <v>67</v>
      </c>
      <c r="C168" s="25" t="s">
        <v>105</v>
      </c>
      <c r="D168" s="25" t="s">
        <v>403</v>
      </c>
      <c r="E168" s="43"/>
      <c r="F168">
        <v>2024058</v>
      </c>
      <c r="G168" s="50" t="s">
        <v>404</v>
      </c>
      <c r="I168">
        <v>1</v>
      </c>
    </row>
    <row r="169" spans="2:9" ht="23.1" customHeight="1" x14ac:dyDescent="0.85">
      <c r="B169" s="42" t="s">
        <v>67</v>
      </c>
      <c r="C169" s="25" t="s">
        <v>64</v>
      </c>
      <c r="D169" s="25" t="s">
        <v>405</v>
      </c>
      <c r="E169" s="43"/>
      <c r="F169">
        <v>2024058</v>
      </c>
      <c r="G169" s="50" t="s">
        <v>406</v>
      </c>
      <c r="I169">
        <v>1</v>
      </c>
    </row>
    <row r="170" spans="2:9" ht="23.1" customHeight="1" x14ac:dyDescent="0.85">
      <c r="B170" s="42" t="s">
        <v>63</v>
      </c>
      <c r="C170" s="25" t="s">
        <v>136</v>
      </c>
      <c r="D170" s="25" t="s">
        <v>407</v>
      </c>
      <c r="E170" s="43"/>
      <c r="F170">
        <v>2024059</v>
      </c>
      <c r="G170" s="50" t="s">
        <v>408</v>
      </c>
      <c r="I170">
        <v>1</v>
      </c>
    </row>
    <row r="171" spans="2:9" ht="23.1" customHeight="1" x14ac:dyDescent="0.85">
      <c r="B171" s="42" t="s">
        <v>63</v>
      </c>
      <c r="C171" s="25" t="s">
        <v>99</v>
      </c>
      <c r="D171" s="25" t="s">
        <v>409</v>
      </c>
      <c r="E171" s="43"/>
      <c r="F171">
        <v>2024059</v>
      </c>
      <c r="G171" s="50" t="s">
        <v>410</v>
      </c>
      <c r="I171">
        <v>1</v>
      </c>
    </row>
    <row r="172" spans="2:9" ht="23.1" customHeight="1" x14ac:dyDescent="0.85">
      <c r="B172" s="42" t="s">
        <v>63</v>
      </c>
      <c r="C172" s="25" t="s">
        <v>94</v>
      </c>
      <c r="D172" s="25" t="s">
        <v>411</v>
      </c>
      <c r="E172" s="43"/>
      <c r="F172">
        <v>2024059</v>
      </c>
      <c r="G172" s="50" t="s">
        <v>412</v>
      </c>
      <c r="I172">
        <v>1</v>
      </c>
    </row>
    <row r="173" spans="2:9" ht="23.1" customHeight="1" x14ac:dyDescent="0.85">
      <c r="B173" s="42" t="s">
        <v>63</v>
      </c>
      <c r="C173" s="25" t="s">
        <v>99</v>
      </c>
      <c r="D173" s="25" t="s">
        <v>413</v>
      </c>
      <c r="E173" s="43"/>
      <c r="F173">
        <v>2024059</v>
      </c>
      <c r="G173" s="50" t="s">
        <v>414</v>
      </c>
      <c r="I173">
        <v>1</v>
      </c>
    </row>
    <row r="174" spans="2:9" ht="23.1" customHeight="1" x14ac:dyDescent="0.85">
      <c r="B174" s="42" t="s">
        <v>67</v>
      </c>
      <c r="C174" s="25" t="s">
        <v>136</v>
      </c>
      <c r="D174" s="25" t="s">
        <v>415</v>
      </c>
      <c r="E174" s="43"/>
      <c r="F174">
        <v>2024060</v>
      </c>
      <c r="G174" s="50" t="s">
        <v>416</v>
      </c>
      <c r="I174">
        <v>1</v>
      </c>
    </row>
    <row r="175" spans="2:9" ht="23.1" customHeight="1" x14ac:dyDescent="0.85">
      <c r="B175" s="42" t="s">
        <v>67</v>
      </c>
      <c r="C175" s="25" t="s">
        <v>99</v>
      </c>
      <c r="D175" s="25" t="s">
        <v>417</v>
      </c>
      <c r="E175" s="43"/>
      <c r="F175">
        <v>2024060</v>
      </c>
      <c r="G175" s="50" t="s">
        <v>418</v>
      </c>
      <c r="I175">
        <v>1</v>
      </c>
    </row>
    <row r="176" spans="2:9" ht="23.1" customHeight="1" x14ac:dyDescent="0.85">
      <c r="B176" s="42" t="s">
        <v>67</v>
      </c>
      <c r="C176" s="25" t="s">
        <v>94</v>
      </c>
      <c r="D176" s="25" t="s">
        <v>419</v>
      </c>
      <c r="E176" s="43"/>
      <c r="F176">
        <v>2024060</v>
      </c>
      <c r="G176" s="50" t="s">
        <v>420</v>
      </c>
      <c r="I176">
        <v>1</v>
      </c>
    </row>
    <row r="177" spans="2:9" ht="23.1" customHeight="1" x14ac:dyDescent="0.85">
      <c r="B177" s="42" t="s">
        <v>67</v>
      </c>
      <c r="C177" s="25" t="s">
        <v>99</v>
      </c>
      <c r="D177" s="25" t="s">
        <v>421</v>
      </c>
      <c r="E177" s="43"/>
      <c r="F177">
        <v>2024060</v>
      </c>
      <c r="G177" s="50" t="s">
        <v>422</v>
      </c>
      <c r="I177">
        <v>1</v>
      </c>
    </row>
    <row r="178" spans="2:9" ht="23.1" customHeight="1" x14ac:dyDescent="0.85">
      <c r="B178" s="42" t="s">
        <v>63</v>
      </c>
      <c r="C178" s="25" t="s">
        <v>68</v>
      </c>
      <c r="D178" s="25" t="s">
        <v>423</v>
      </c>
      <c r="E178" s="43"/>
      <c r="F178">
        <v>2024061</v>
      </c>
      <c r="G178" s="50" t="s">
        <v>424</v>
      </c>
      <c r="I178">
        <v>1</v>
      </c>
    </row>
    <row r="179" spans="2:9" ht="23.1" customHeight="1" x14ac:dyDescent="0.85">
      <c r="B179" s="42" t="s">
        <v>63</v>
      </c>
      <c r="C179" s="25" t="s">
        <v>64</v>
      </c>
      <c r="D179" s="25" t="s">
        <v>425</v>
      </c>
      <c r="E179" s="43"/>
      <c r="F179">
        <v>2024061</v>
      </c>
      <c r="G179" s="50" t="s">
        <v>426</v>
      </c>
      <c r="I179">
        <v>1</v>
      </c>
    </row>
    <row r="180" spans="2:9" ht="23.1" customHeight="1" x14ac:dyDescent="0.85">
      <c r="B180" s="42" t="s">
        <v>63</v>
      </c>
      <c r="C180" s="25" t="s">
        <v>136</v>
      </c>
      <c r="D180" s="25" t="s">
        <v>427</v>
      </c>
      <c r="E180" s="43"/>
      <c r="F180">
        <v>2024061</v>
      </c>
      <c r="G180" s="50" t="s">
        <v>428</v>
      </c>
      <c r="I180">
        <v>1</v>
      </c>
    </row>
    <row r="181" spans="2:9" ht="23.1" customHeight="1" x14ac:dyDescent="0.85">
      <c r="B181" s="42" t="s">
        <v>63</v>
      </c>
      <c r="C181" s="25" t="s">
        <v>68</v>
      </c>
      <c r="D181" s="25" t="s">
        <v>429</v>
      </c>
      <c r="E181" s="43"/>
      <c r="F181">
        <v>2024061</v>
      </c>
      <c r="G181" s="50" t="s">
        <v>430</v>
      </c>
      <c r="I181">
        <v>1</v>
      </c>
    </row>
    <row r="182" spans="2:9" ht="23.1" customHeight="1" x14ac:dyDescent="0.85">
      <c r="B182" s="42" t="s">
        <v>67</v>
      </c>
      <c r="C182" s="25" t="s">
        <v>68</v>
      </c>
      <c r="D182" s="25" t="s">
        <v>431</v>
      </c>
      <c r="E182" s="43"/>
      <c r="F182">
        <v>2024062</v>
      </c>
      <c r="G182" s="50" t="s">
        <v>432</v>
      </c>
      <c r="I182">
        <v>1</v>
      </c>
    </row>
    <row r="183" spans="2:9" ht="23.1" customHeight="1" x14ac:dyDescent="0.85">
      <c r="B183" s="42" t="s">
        <v>67</v>
      </c>
      <c r="C183" s="25" t="s">
        <v>64</v>
      </c>
      <c r="D183" s="25" t="s">
        <v>433</v>
      </c>
      <c r="E183" s="43"/>
      <c r="F183">
        <v>2024062</v>
      </c>
      <c r="G183" s="50" t="s">
        <v>434</v>
      </c>
      <c r="I183">
        <v>1</v>
      </c>
    </row>
    <row r="184" spans="2:9" ht="23.1" customHeight="1" x14ac:dyDescent="0.85">
      <c r="B184" s="42" t="s">
        <v>67</v>
      </c>
      <c r="C184" s="25" t="s">
        <v>136</v>
      </c>
      <c r="D184" s="25" t="s">
        <v>435</v>
      </c>
      <c r="E184" s="43"/>
      <c r="F184">
        <v>2024062</v>
      </c>
      <c r="G184" s="50" t="s">
        <v>436</v>
      </c>
      <c r="I184">
        <v>1</v>
      </c>
    </row>
    <row r="185" spans="2:9" ht="23.1" customHeight="1" x14ac:dyDescent="0.85">
      <c r="B185" s="42" t="s">
        <v>67</v>
      </c>
      <c r="C185" s="25" t="s">
        <v>68</v>
      </c>
      <c r="D185" s="25" t="s">
        <v>437</v>
      </c>
      <c r="E185" s="43"/>
      <c r="F185">
        <v>2024062</v>
      </c>
      <c r="G185" s="50" t="s">
        <v>438</v>
      </c>
      <c r="I185">
        <v>1</v>
      </c>
    </row>
    <row r="186" spans="2:9" ht="23.1" customHeight="1" x14ac:dyDescent="0.85">
      <c r="B186" s="42" t="s">
        <v>63</v>
      </c>
      <c r="C186" s="25" t="s">
        <v>94</v>
      </c>
      <c r="D186" s="25" t="s">
        <v>439</v>
      </c>
      <c r="E186" s="43"/>
      <c r="F186">
        <v>2024063</v>
      </c>
      <c r="G186" s="50" t="s">
        <v>440</v>
      </c>
      <c r="I186">
        <v>1</v>
      </c>
    </row>
    <row r="187" spans="2:9" ht="23.1" customHeight="1" x14ac:dyDescent="0.85">
      <c r="B187" s="42" t="s">
        <v>63</v>
      </c>
      <c r="C187" s="25" t="s">
        <v>105</v>
      </c>
      <c r="D187" s="25" t="s">
        <v>441</v>
      </c>
      <c r="E187" s="43"/>
      <c r="F187">
        <v>2024063</v>
      </c>
      <c r="G187" s="50" t="s">
        <v>442</v>
      </c>
      <c r="I187">
        <v>1</v>
      </c>
    </row>
    <row r="188" spans="2:9" ht="23.1" customHeight="1" x14ac:dyDescent="0.85">
      <c r="B188" s="42" t="s">
        <v>63</v>
      </c>
      <c r="C188" s="25" t="s">
        <v>76</v>
      </c>
      <c r="D188" s="25" t="s">
        <v>443</v>
      </c>
      <c r="E188" s="43"/>
      <c r="F188">
        <v>2024063</v>
      </c>
      <c r="G188" s="50" t="s">
        <v>444</v>
      </c>
      <c r="I188">
        <v>1</v>
      </c>
    </row>
    <row r="189" spans="2:9" ht="23.1" customHeight="1" x14ac:dyDescent="0.85">
      <c r="B189" s="42" t="s">
        <v>63</v>
      </c>
      <c r="C189" s="25" t="s">
        <v>83</v>
      </c>
      <c r="D189" s="25" t="s">
        <v>445</v>
      </c>
      <c r="E189" s="43"/>
      <c r="F189">
        <v>2024063</v>
      </c>
      <c r="G189" s="50" t="s">
        <v>446</v>
      </c>
      <c r="I189">
        <v>1</v>
      </c>
    </row>
    <row r="190" spans="2:9" ht="23.1" customHeight="1" x14ac:dyDescent="0.85">
      <c r="B190" s="42" t="s">
        <v>63</v>
      </c>
      <c r="C190" s="25" t="s">
        <v>76</v>
      </c>
      <c r="D190" s="25" t="s">
        <v>447</v>
      </c>
      <c r="E190" s="43"/>
      <c r="F190">
        <v>2024063</v>
      </c>
      <c r="G190" s="50" t="s">
        <v>448</v>
      </c>
      <c r="I190">
        <v>1</v>
      </c>
    </row>
    <row r="191" spans="2:9" ht="23.1" customHeight="1" x14ac:dyDescent="0.85">
      <c r="B191" s="42" t="s">
        <v>67</v>
      </c>
      <c r="C191" s="25" t="s">
        <v>94</v>
      </c>
      <c r="D191" s="25" t="s">
        <v>449</v>
      </c>
      <c r="E191" s="43"/>
      <c r="F191">
        <v>2024064</v>
      </c>
      <c r="G191" s="50" t="s">
        <v>450</v>
      </c>
      <c r="I191">
        <v>1</v>
      </c>
    </row>
    <row r="192" spans="2:9" ht="23.1" customHeight="1" x14ac:dyDescent="0.85">
      <c r="B192" s="42" t="s">
        <v>67</v>
      </c>
      <c r="C192" s="25" t="s">
        <v>105</v>
      </c>
      <c r="D192" s="25" t="s">
        <v>451</v>
      </c>
      <c r="E192" s="43"/>
      <c r="F192">
        <v>2024064</v>
      </c>
      <c r="G192" s="50" t="s">
        <v>452</v>
      </c>
      <c r="I192">
        <v>1</v>
      </c>
    </row>
    <row r="193" spans="2:9" ht="23.1" customHeight="1" x14ac:dyDescent="0.85">
      <c r="B193" s="42" t="s">
        <v>67</v>
      </c>
      <c r="C193" s="25" t="s">
        <v>76</v>
      </c>
      <c r="D193" s="25" t="s">
        <v>453</v>
      </c>
      <c r="E193" s="43"/>
      <c r="F193">
        <v>2024064</v>
      </c>
      <c r="G193" s="50" t="s">
        <v>454</v>
      </c>
      <c r="I193">
        <v>1</v>
      </c>
    </row>
    <row r="194" spans="2:9" ht="23.1" customHeight="1" x14ac:dyDescent="0.85">
      <c r="B194" s="42" t="s">
        <v>67</v>
      </c>
      <c r="C194" s="25" t="s">
        <v>83</v>
      </c>
      <c r="D194" s="25" t="s">
        <v>455</v>
      </c>
      <c r="E194" s="43"/>
      <c r="F194">
        <v>2024064</v>
      </c>
      <c r="G194" s="50" t="s">
        <v>456</v>
      </c>
      <c r="I194">
        <v>1</v>
      </c>
    </row>
    <row r="195" spans="2:9" ht="23.1" customHeight="1" x14ac:dyDescent="0.85">
      <c r="B195" s="42" t="s">
        <v>67</v>
      </c>
      <c r="C195" s="25" t="s">
        <v>76</v>
      </c>
      <c r="D195" s="25" t="s">
        <v>457</v>
      </c>
      <c r="E195" s="43"/>
      <c r="F195">
        <v>2024064</v>
      </c>
      <c r="G195" s="50" t="s">
        <v>458</v>
      </c>
      <c r="I195">
        <v>1</v>
      </c>
    </row>
    <row r="196" spans="2:9" ht="23.1" customHeight="1" x14ac:dyDescent="0.85">
      <c r="B196" s="42" t="s">
        <v>63</v>
      </c>
      <c r="C196" s="25" t="s">
        <v>83</v>
      </c>
      <c r="D196" s="25" t="s">
        <v>459</v>
      </c>
      <c r="E196" s="43"/>
      <c r="F196">
        <v>2024065</v>
      </c>
      <c r="G196" s="50" t="s">
        <v>460</v>
      </c>
      <c r="I196">
        <v>1</v>
      </c>
    </row>
    <row r="197" spans="2:9" ht="23.1" customHeight="1" x14ac:dyDescent="0.85">
      <c r="B197" s="42" t="s">
        <v>63</v>
      </c>
      <c r="C197" s="25" t="s">
        <v>68</v>
      </c>
      <c r="D197" s="25" t="s">
        <v>461</v>
      </c>
      <c r="E197" s="43"/>
      <c r="F197">
        <v>2024065</v>
      </c>
      <c r="G197" s="50" t="s">
        <v>462</v>
      </c>
      <c r="I197">
        <v>1</v>
      </c>
    </row>
    <row r="198" spans="2:9" ht="23.1" customHeight="1" x14ac:dyDescent="0.85">
      <c r="B198" s="42" t="s">
        <v>63</v>
      </c>
      <c r="C198" s="25" t="s">
        <v>99</v>
      </c>
      <c r="D198" s="25" t="s">
        <v>463</v>
      </c>
      <c r="E198" s="43"/>
      <c r="F198">
        <v>2024065</v>
      </c>
      <c r="G198" s="50" t="s">
        <v>464</v>
      </c>
      <c r="I198">
        <v>1</v>
      </c>
    </row>
    <row r="199" spans="2:9" ht="23.1" customHeight="1" x14ac:dyDescent="0.85">
      <c r="B199" s="42" t="s">
        <v>63</v>
      </c>
      <c r="C199" s="25" t="s">
        <v>99</v>
      </c>
      <c r="D199" s="25" t="s">
        <v>465</v>
      </c>
      <c r="E199" s="43"/>
      <c r="F199">
        <v>2024065</v>
      </c>
      <c r="G199" s="50" t="s">
        <v>466</v>
      </c>
      <c r="I199">
        <v>1</v>
      </c>
    </row>
    <row r="200" spans="2:9" ht="23.1" customHeight="1" x14ac:dyDescent="0.85">
      <c r="B200" s="42" t="s">
        <v>63</v>
      </c>
      <c r="C200" s="25" t="s">
        <v>83</v>
      </c>
      <c r="D200" s="25" t="s">
        <v>467</v>
      </c>
      <c r="E200" s="43"/>
      <c r="F200">
        <v>2024065</v>
      </c>
      <c r="G200" s="50" t="s">
        <v>468</v>
      </c>
      <c r="I200">
        <v>1</v>
      </c>
    </row>
    <row r="201" spans="2:9" ht="23.1" customHeight="1" x14ac:dyDescent="0.85">
      <c r="B201" s="42" t="s">
        <v>67</v>
      </c>
      <c r="C201" s="25" t="s">
        <v>83</v>
      </c>
      <c r="D201" s="25" t="s">
        <v>469</v>
      </c>
      <c r="E201" s="43"/>
      <c r="F201">
        <v>2024066</v>
      </c>
      <c r="G201" s="50" t="s">
        <v>470</v>
      </c>
      <c r="I201">
        <v>1</v>
      </c>
    </row>
    <row r="202" spans="2:9" ht="23.1" customHeight="1" x14ac:dyDescent="0.85">
      <c r="B202" s="42" t="s">
        <v>67</v>
      </c>
      <c r="C202" s="25" t="s">
        <v>68</v>
      </c>
      <c r="D202" s="25" t="s">
        <v>471</v>
      </c>
      <c r="E202" s="43"/>
      <c r="F202">
        <v>2024066</v>
      </c>
      <c r="G202" s="50" t="s">
        <v>472</v>
      </c>
      <c r="I202">
        <v>1</v>
      </c>
    </row>
    <row r="203" spans="2:9" ht="23.1" customHeight="1" x14ac:dyDescent="0.85">
      <c r="B203" s="42" t="s">
        <v>67</v>
      </c>
      <c r="C203" s="25" t="s">
        <v>99</v>
      </c>
      <c r="D203" s="25" t="s">
        <v>473</v>
      </c>
      <c r="E203" s="43"/>
      <c r="F203">
        <v>2024066</v>
      </c>
      <c r="G203" s="50" t="s">
        <v>474</v>
      </c>
      <c r="I203">
        <v>1</v>
      </c>
    </row>
    <row r="204" spans="2:9" ht="23.1" customHeight="1" x14ac:dyDescent="0.85">
      <c r="B204" s="42" t="s">
        <v>67</v>
      </c>
      <c r="C204" s="25" t="s">
        <v>99</v>
      </c>
      <c r="D204" s="25" t="s">
        <v>475</v>
      </c>
      <c r="E204" s="43"/>
      <c r="F204">
        <v>2024066</v>
      </c>
      <c r="G204" s="50" t="s">
        <v>476</v>
      </c>
      <c r="I204">
        <v>1</v>
      </c>
    </row>
    <row r="205" spans="2:9" ht="23.1" customHeight="1" x14ac:dyDescent="0.85">
      <c r="B205" s="42" t="s">
        <v>67</v>
      </c>
      <c r="C205" s="25" t="s">
        <v>83</v>
      </c>
      <c r="D205" s="25" t="s">
        <v>477</v>
      </c>
      <c r="E205" s="43"/>
      <c r="F205">
        <v>2024066</v>
      </c>
      <c r="G205" s="50" t="s">
        <v>478</v>
      </c>
      <c r="I205">
        <v>1</v>
      </c>
    </row>
    <row r="206" spans="2:9" ht="23.1" customHeight="1" x14ac:dyDescent="0.85">
      <c r="B206" s="42" t="s">
        <v>63</v>
      </c>
      <c r="C206" s="25" t="s">
        <v>99</v>
      </c>
      <c r="D206" s="25" t="s">
        <v>479</v>
      </c>
      <c r="E206" s="43"/>
      <c r="F206">
        <v>2024067</v>
      </c>
      <c r="G206" s="50" t="s">
        <v>480</v>
      </c>
      <c r="I206">
        <v>1</v>
      </c>
    </row>
    <row r="207" spans="2:9" ht="23.1" customHeight="1" x14ac:dyDescent="0.85">
      <c r="B207" s="42" t="s">
        <v>63</v>
      </c>
      <c r="C207" s="25" t="s">
        <v>114</v>
      </c>
      <c r="D207" s="25" t="s">
        <v>481</v>
      </c>
      <c r="E207" s="43"/>
      <c r="F207">
        <v>2024067</v>
      </c>
      <c r="G207" s="50" t="s">
        <v>482</v>
      </c>
      <c r="I207">
        <v>1</v>
      </c>
    </row>
    <row r="208" spans="2:9" ht="23.1" customHeight="1" x14ac:dyDescent="0.85">
      <c r="B208" s="42" t="s">
        <v>63</v>
      </c>
      <c r="C208" s="25" t="s">
        <v>102</v>
      </c>
      <c r="D208" s="25" t="s">
        <v>483</v>
      </c>
      <c r="E208" s="43"/>
      <c r="F208">
        <v>2024067</v>
      </c>
      <c r="G208" s="50" t="s">
        <v>484</v>
      </c>
      <c r="I208">
        <v>1</v>
      </c>
    </row>
    <row r="209" spans="2:9" ht="23.1" customHeight="1" x14ac:dyDescent="0.85">
      <c r="B209" s="42" t="s">
        <v>67</v>
      </c>
      <c r="C209" s="25" t="s">
        <v>99</v>
      </c>
      <c r="D209" s="25" t="s">
        <v>485</v>
      </c>
      <c r="E209" s="43"/>
      <c r="F209">
        <v>2024068</v>
      </c>
      <c r="G209" s="50" t="s">
        <v>486</v>
      </c>
      <c r="I209">
        <v>1</v>
      </c>
    </row>
    <row r="210" spans="2:9" ht="23.1" customHeight="1" x14ac:dyDescent="0.85">
      <c r="B210" s="42" t="s">
        <v>67</v>
      </c>
      <c r="C210" s="25" t="s">
        <v>114</v>
      </c>
      <c r="D210" s="25" t="s">
        <v>487</v>
      </c>
      <c r="E210" s="43"/>
      <c r="F210">
        <v>2024068</v>
      </c>
      <c r="G210" s="50" t="s">
        <v>488</v>
      </c>
      <c r="I210">
        <v>1</v>
      </c>
    </row>
    <row r="211" spans="2:9" ht="23.1" customHeight="1" x14ac:dyDescent="0.85">
      <c r="B211" s="42" t="s">
        <v>67</v>
      </c>
      <c r="C211" s="25" t="s">
        <v>102</v>
      </c>
      <c r="D211" s="25" t="s">
        <v>489</v>
      </c>
      <c r="E211" s="43"/>
      <c r="F211">
        <v>2024068</v>
      </c>
      <c r="G211" s="50" t="s">
        <v>490</v>
      </c>
      <c r="I211">
        <v>1</v>
      </c>
    </row>
    <row r="212" spans="2:9" ht="23.1" customHeight="1" x14ac:dyDescent="0.85">
      <c r="B212" s="42" t="s">
        <v>63</v>
      </c>
      <c r="C212" s="25" t="s">
        <v>64</v>
      </c>
      <c r="D212" s="25" t="s">
        <v>491</v>
      </c>
      <c r="E212" s="43"/>
      <c r="F212">
        <v>2024069</v>
      </c>
      <c r="G212" s="50" t="s">
        <v>492</v>
      </c>
      <c r="I212">
        <v>1</v>
      </c>
    </row>
    <row r="213" spans="2:9" ht="23.1" customHeight="1" x14ac:dyDescent="0.85">
      <c r="B213" s="42" t="s">
        <v>63</v>
      </c>
      <c r="C213" s="25" t="s">
        <v>136</v>
      </c>
      <c r="D213" s="25" t="s">
        <v>493</v>
      </c>
      <c r="E213" s="43"/>
      <c r="F213">
        <v>2024069</v>
      </c>
      <c r="G213" s="50" t="s">
        <v>494</v>
      </c>
      <c r="I213">
        <v>1</v>
      </c>
    </row>
    <row r="214" spans="2:9" ht="23.1" customHeight="1" x14ac:dyDescent="0.85">
      <c r="B214" s="42" t="s">
        <v>67</v>
      </c>
      <c r="C214" s="25" t="s">
        <v>64</v>
      </c>
      <c r="D214" s="25" t="s">
        <v>495</v>
      </c>
      <c r="E214" s="43"/>
      <c r="F214">
        <v>2024070</v>
      </c>
      <c r="G214" s="50" t="s">
        <v>496</v>
      </c>
      <c r="I214">
        <v>1</v>
      </c>
    </row>
    <row r="215" spans="2:9" ht="23.1" customHeight="1" x14ac:dyDescent="0.85">
      <c r="B215" s="42" t="s">
        <v>67</v>
      </c>
      <c r="C215" s="25" t="s">
        <v>136</v>
      </c>
      <c r="D215" s="25" t="s">
        <v>497</v>
      </c>
      <c r="E215" s="43"/>
      <c r="F215">
        <v>2024070</v>
      </c>
      <c r="G215" s="50" t="s">
        <v>498</v>
      </c>
      <c r="I215">
        <v>1</v>
      </c>
    </row>
    <row r="216" spans="2:9" ht="23.1" customHeight="1" x14ac:dyDescent="0.85">
      <c r="B216" s="42" t="s">
        <v>63</v>
      </c>
      <c r="C216" s="25" t="s">
        <v>76</v>
      </c>
      <c r="D216" s="25" t="s">
        <v>499</v>
      </c>
      <c r="E216" s="43"/>
      <c r="F216">
        <v>2024071</v>
      </c>
      <c r="G216" s="50" t="s">
        <v>500</v>
      </c>
      <c r="I216">
        <v>1</v>
      </c>
    </row>
    <row r="217" spans="2:9" ht="23.1" customHeight="1" x14ac:dyDescent="0.85">
      <c r="B217" s="42" t="s">
        <v>67</v>
      </c>
      <c r="C217" s="25" t="s">
        <v>76</v>
      </c>
      <c r="D217" s="25" t="s">
        <v>501</v>
      </c>
      <c r="E217" s="43"/>
      <c r="F217">
        <v>2024072</v>
      </c>
      <c r="G217" s="50" t="s">
        <v>502</v>
      </c>
      <c r="I217">
        <v>1</v>
      </c>
    </row>
    <row r="218" spans="2:9" ht="23.1" customHeight="1" x14ac:dyDescent="0.85">
      <c r="B218" s="42" t="s">
        <v>63</v>
      </c>
      <c r="C218" s="25" t="s">
        <v>73</v>
      </c>
      <c r="D218" s="25" t="s">
        <v>503</v>
      </c>
      <c r="E218" s="43"/>
      <c r="F218">
        <v>2024073</v>
      </c>
      <c r="G218" s="50" t="s">
        <v>504</v>
      </c>
      <c r="I218">
        <v>1</v>
      </c>
    </row>
    <row r="219" spans="2:9" ht="23.1" customHeight="1" x14ac:dyDescent="0.85">
      <c r="B219" s="42" t="s">
        <v>67</v>
      </c>
      <c r="C219" s="25" t="s">
        <v>73</v>
      </c>
      <c r="D219" s="25" t="s">
        <v>505</v>
      </c>
      <c r="E219" s="43"/>
      <c r="F219">
        <v>2024074</v>
      </c>
      <c r="G219" s="50" t="s">
        <v>506</v>
      </c>
      <c r="I219">
        <v>1</v>
      </c>
    </row>
    <row r="220" spans="2:9" ht="23.1" customHeight="1" x14ac:dyDescent="0.85">
      <c r="B220" s="42" t="s">
        <v>63</v>
      </c>
      <c r="C220" s="25" t="s">
        <v>125</v>
      </c>
      <c r="D220" s="25" t="s">
        <v>507</v>
      </c>
      <c r="E220" s="43"/>
      <c r="F220">
        <v>2024075</v>
      </c>
      <c r="G220" s="50" t="s">
        <v>508</v>
      </c>
      <c r="I220">
        <v>1</v>
      </c>
    </row>
    <row r="221" spans="2:9" ht="23.1" customHeight="1" x14ac:dyDescent="0.85">
      <c r="B221" s="42" t="s">
        <v>67</v>
      </c>
      <c r="C221" s="25" t="s">
        <v>125</v>
      </c>
      <c r="D221" s="25" t="s">
        <v>509</v>
      </c>
      <c r="E221" s="43"/>
      <c r="F221">
        <v>2024076</v>
      </c>
      <c r="G221" s="50" t="s">
        <v>510</v>
      </c>
      <c r="I221">
        <v>1</v>
      </c>
    </row>
    <row r="222" spans="2:9" ht="23.1" customHeight="1" x14ac:dyDescent="0.85">
      <c r="B222" s="42" t="s">
        <v>63</v>
      </c>
      <c r="C222" s="25" t="s">
        <v>102</v>
      </c>
      <c r="D222" s="25" t="s">
        <v>511</v>
      </c>
      <c r="E222" s="43"/>
      <c r="F222">
        <v>2024079</v>
      </c>
      <c r="G222" s="50" t="s">
        <v>512</v>
      </c>
      <c r="I222">
        <v>1</v>
      </c>
    </row>
    <row r="223" spans="2:9" ht="23.1" customHeight="1" x14ac:dyDescent="0.85">
      <c r="B223" s="42" t="s">
        <v>67</v>
      </c>
      <c r="C223" s="25" t="s">
        <v>102</v>
      </c>
      <c r="D223" s="25" t="s">
        <v>513</v>
      </c>
      <c r="E223" s="43"/>
      <c r="F223">
        <v>2024080</v>
      </c>
      <c r="G223" s="50" t="s">
        <v>514</v>
      </c>
      <c r="I223">
        <v>1</v>
      </c>
    </row>
    <row r="224" spans="2:9" ht="23.1" customHeight="1" x14ac:dyDescent="0.85">
      <c r="B224" s="42" t="s">
        <v>63</v>
      </c>
      <c r="C224" s="25" t="s">
        <v>125</v>
      </c>
      <c r="D224" s="25" t="s">
        <v>515</v>
      </c>
      <c r="E224" s="43"/>
      <c r="F224">
        <v>2024081</v>
      </c>
      <c r="G224" s="50" t="s">
        <v>516</v>
      </c>
      <c r="I224">
        <v>1</v>
      </c>
    </row>
    <row r="225" spans="1:9" ht="23.1" customHeight="1" thickBot="1" x14ac:dyDescent="0.9">
      <c r="B225" s="44" t="s">
        <v>67</v>
      </c>
      <c r="C225" s="45" t="s">
        <v>125</v>
      </c>
      <c r="D225" s="45" t="s">
        <v>517</v>
      </c>
      <c r="E225" s="46"/>
      <c r="F225">
        <v>2024082</v>
      </c>
      <c r="G225" s="50" t="s">
        <v>518</v>
      </c>
      <c r="I225">
        <v>1</v>
      </c>
    </row>
    <row r="226" spans="1:9" x14ac:dyDescent="0.85">
      <c r="I226">
        <v>1</v>
      </c>
    </row>
    <row r="227" spans="1:9" x14ac:dyDescent="0.85">
      <c r="I227">
        <v>1</v>
      </c>
    </row>
    <row r="228" spans="1:9" x14ac:dyDescent="0.85">
      <c r="A228">
        <v>1</v>
      </c>
      <c r="B228" s="9">
        <v>1</v>
      </c>
      <c r="C228" s="6">
        <v>1</v>
      </c>
      <c r="D228" s="6">
        <v>1</v>
      </c>
      <c r="E228" s="6">
        <v>1</v>
      </c>
      <c r="F228">
        <v>1</v>
      </c>
      <c r="I228">
        <v>1</v>
      </c>
    </row>
  </sheetData>
  <autoFilter ref="B5:G225" xr:uid="{22867B74-8EF9-4F8A-AC62-9246BB946D97}">
    <sortState xmlns:xlrd2="http://schemas.microsoft.com/office/spreadsheetml/2017/richdata2" ref="B6:G225">
      <sortCondition ref="F5"/>
    </sortState>
  </autoFilter>
  <phoneticPr fontId="1"/>
  <dataValidations count="1">
    <dataValidation type="list" allowBlank="1" showInputMessage="1" showErrorMessage="1" sqref="E6:E225" xr:uid="{BD795286-F614-4118-97D4-C7D56D1BC8E3}">
      <formula1>$B$1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portrait" verticalDpi="0" r:id="rId1"/>
  <headerFooter>
    <oddFooter xml:space="preserve">&amp;R事業構想大学院大学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16722-B901-468C-8D5A-AC65DDEC43EA}">
  <sheetPr>
    <tabColor rgb="FFFFFF00"/>
  </sheetPr>
  <dimension ref="A1:H40"/>
  <sheetViews>
    <sheetView zoomScale="80" zoomScaleNormal="80" workbookViewId="0"/>
  </sheetViews>
  <sheetFormatPr defaultColWidth="8.76171875" defaultRowHeight="17.7" x14ac:dyDescent="0.85"/>
  <cols>
    <col min="1" max="1" width="1.6171875" customWidth="1"/>
    <col min="2" max="2" width="7.37890625" customWidth="1"/>
    <col min="3" max="3" width="82" customWidth="1"/>
    <col min="4" max="4" width="6" customWidth="1"/>
    <col min="5" max="5" width="12.76171875" customWidth="1"/>
    <col min="7" max="7" width="30.37890625" customWidth="1"/>
    <col min="8" max="8" width="1.6171875" customWidth="1"/>
  </cols>
  <sheetData>
    <row r="1" spans="1:8" ht="10" customHeight="1" x14ac:dyDescent="0.85">
      <c r="A1" s="65" t="s">
        <v>49</v>
      </c>
      <c r="H1" s="72">
        <v>1</v>
      </c>
    </row>
    <row r="2" spans="1:8" x14ac:dyDescent="0.85">
      <c r="B2" t="s">
        <v>519</v>
      </c>
      <c r="H2" s="72">
        <v>1</v>
      </c>
    </row>
    <row r="3" spans="1:8" ht="8.1" customHeight="1" x14ac:dyDescent="0.85">
      <c r="H3" s="72"/>
    </row>
    <row r="4" spans="1:8" ht="21" customHeight="1" x14ac:dyDescent="0.85">
      <c r="E4" s="64"/>
      <c r="F4" s="93" t="s">
        <v>520</v>
      </c>
      <c r="G4" s="64"/>
      <c r="H4" s="72">
        <v>1</v>
      </c>
    </row>
    <row r="5" spans="1:8" ht="21" customHeight="1" x14ac:dyDescent="0.85">
      <c r="C5" s="64"/>
      <c r="F5" s="94" t="s">
        <v>52</v>
      </c>
      <c r="H5" s="72">
        <v>1</v>
      </c>
    </row>
    <row r="6" spans="1:8" x14ac:dyDescent="0.85">
      <c r="B6" s="25" t="s">
        <v>521</v>
      </c>
      <c r="C6" s="8" t="s">
        <v>40</v>
      </c>
      <c r="D6" s="8" t="s">
        <v>41</v>
      </c>
      <c r="E6" s="63" t="s">
        <v>522</v>
      </c>
      <c r="F6" s="89" t="s">
        <v>523</v>
      </c>
      <c r="H6" s="72">
        <v>1</v>
      </c>
    </row>
    <row r="7" spans="1:8" ht="24" customHeight="1" x14ac:dyDescent="0.85">
      <c r="A7" s="50" t="str">
        <f>C7&amp;D7</f>
        <v>事業構想事例研究（事業構想スピーチ）Ⅰ・Ⅲ_東京・仙台・名古屋・大阪・福岡1</v>
      </c>
      <c r="B7" s="25" t="s">
        <v>524</v>
      </c>
      <c r="C7" s="25" t="s">
        <v>251</v>
      </c>
      <c r="D7" s="25">
        <v>1</v>
      </c>
      <c r="E7" s="61">
        <v>45406</v>
      </c>
      <c r="F7" s="25"/>
      <c r="H7" s="72">
        <v>1</v>
      </c>
    </row>
    <row r="8" spans="1:8" ht="24" customHeight="1" x14ac:dyDescent="0.85">
      <c r="A8" s="50" t="str">
        <f t="shared" ref="A8:A37" si="0">C8&amp;D8</f>
        <v>事業構想事例研究（事業構想スピーチ）Ⅰ・Ⅲ_東京・仙台・名古屋・大阪・福岡2</v>
      </c>
      <c r="B8" s="25" t="s">
        <v>524</v>
      </c>
      <c r="C8" s="25" t="s">
        <v>251</v>
      </c>
      <c r="D8" s="25">
        <v>2</v>
      </c>
      <c r="E8" s="61">
        <v>45420</v>
      </c>
      <c r="F8" s="25"/>
      <c r="H8" s="72">
        <v>1</v>
      </c>
    </row>
    <row r="9" spans="1:8" ht="24" customHeight="1" x14ac:dyDescent="0.85">
      <c r="A9" s="50" t="str">
        <f t="shared" si="0"/>
        <v>事業構想事例研究（事業構想スピーチ）Ⅰ・Ⅲ_東京・仙台・名古屋・大阪・福岡3</v>
      </c>
      <c r="B9" s="25" t="s">
        <v>524</v>
      </c>
      <c r="C9" s="25" t="s">
        <v>251</v>
      </c>
      <c r="D9" s="25">
        <v>3</v>
      </c>
      <c r="E9" s="61">
        <v>45427</v>
      </c>
      <c r="F9" s="25"/>
      <c r="H9" s="72">
        <v>1</v>
      </c>
    </row>
    <row r="10" spans="1:8" ht="24" customHeight="1" x14ac:dyDescent="0.85">
      <c r="A10" s="50" t="str">
        <f t="shared" si="0"/>
        <v>事業構想事例研究（事業構想スピーチ）Ⅰ・Ⅲ_東京・仙台・名古屋・大阪・福岡4</v>
      </c>
      <c r="B10" s="25" t="s">
        <v>524</v>
      </c>
      <c r="C10" s="25" t="s">
        <v>251</v>
      </c>
      <c r="D10" s="25">
        <v>4</v>
      </c>
      <c r="E10" s="61">
        <v>45434</v>
      </c>
      <c r="F10" s="25"/>
      <c r="H10" s="72">
        <v>1</v>
      </c>
    </row>
    <row r="11" spans="1:8" ht="24" customHeight="1" x14ac:dyDescent="0.85">
      <c r="A11" s="50" t="str">
        <f t="shared" si="0"/>
        <v>事業構想事例研究（事業構想スピーチ）Ⅰ・Ⅲ_東京・仙台・名古屋・大阪・福岡5</v>
      </c>
      <c r="B11" s="25" t="s">
        <v>524</v>
      </c>
      <c r="C11" s="25" t="s">
        <v>251</v>
      </c>
      <c r="D11" s="25">
        <v>5</v>
      </c>
      <c r="E11" s="61">
        <v>45441</v>
      </c>
      <c r="F11" s="25"/>
      <c r="H11" s="72">
        <v>1</v>
      </c>
    </row>
    <row r="12" spans="1:8" ht="24" customHeight="1" x14ac:dyDescent="0.85">
      <c r="A12" s="50" t="str">
        <f t="shared" si="0"/>
        <v>事業構想事例研究（事業構想スピーチ）Ⅰ・Ⅲ_東京・仙台・名古屋・大阪・福岡6</v>
      </c>
      <c r="B12" s="25" t="s">
        <v>524</v>
      </c>
      <c r="C12" s="25" t="s">
        <v>251</v>
      </c>
      <c r="D12" s="25">
        <v>6</v>
      </c>
      <c r="E12" s="61">
        <v>45448</v>
      </c>
      <c r="F12" s="25"/>
      <c r="H12" s="72">
        <v>1</v>
      </c>
    </row>
    <row r="13" spans="1:8" ht="24" customHeight="1" x14ac:dyDescent="0.85">
      <c r="A13" s="50" t="str">
        <f t="shared" si="0"/>
        <v>事業構想事例研究（事業構想スピーチ）Ⅰ・Ⅲ_東京・仙台・名古屋・大阪・福岡7</v>
      </c>
      <c r="B13" s="25" t="s">
        <v>524</v>
      </c>
      <c r="C13" s="25" t="s">
        <v>251</v>
      </c>
      <c r="D13" s="25">
        <v>7</v>
      </c>
      <c r="E13" s="61">
        <v>45455</v>
      </c>
      <c r="F13" s="25"/>
      <c r="H13" s="72">
        <v>1</v>
      </c>
    </row>
    <row r="14" spans="1:8" ht="24" customHeight="1" x14ac:dyDescent="0.85">
      <c r="A14" s="50" t="str">
        <f t="shared" si="0"/>
        <v>事業構想事例研究（事業構想スピーチ）Ⅰ・Ⅲ_東京・仙台・名古屋・大阪・福岡8</v>
      </c>
      <c r="B14" s="25" t="s">
        <v>524</v>
      </c>
      <c r="C14" s="25" t="s">
        <v>251</v>
      </c>
      <c r="D14" s="25">
        <v>8</v>
      </c>
      <c r="E14" s="61">
        <v>45462</v>
      </c>
      <c r="F14" s="25"/>
      <c r="H14" s="72">
        <v>1</v>
      </c>
    </row>
    <row r="15" spans="1:8" ht="24" customHeight="1" x14ac:dyDescent="0.85">
      <c r="A15" s="50" t="str">
        <f t="shared" si="0"/>
        <v>事業構想事例研究（事業構想スピーチ）Ⅰ・Ⅲ_東京・仙台・名古屋・大阪・福岡9</v>
      </c>
      <c r="B15" s="25" t="s">
        <v>524</v>
      </c>
      <c r="C15" s="25" t="s">
        <v>251</v>
      </c>
      <c r="D15" s="25">
        <v>9</v>
      </c>
      <c r="E15" s="61">
        <v>45469</v>
      </c>
      <c r="F15" s="25"/>
      <c r="H15" s="72">
        <v>1</v>
      </c>
    </row>
    <row r="16" spans="1:8" ht="24" customHeight="1" x14ac:dyDescent="0.85">
      <c r="A16" s="50" t="str">
        <f t="shared" si="0"/>
        <v>事業構想事例研究（事業構想スピーチ）Ⅰ・Ⅲ_東京・仙台・名古屋・大阪・福岡10</v>
      </c>
      <c r="B16" s="25" t="s">
        <v>524</v>
      </c>
      <c r="C16" s="25" t="s">
        <v>251</v>
      </c>
      <c r="D16" s="25">
        <v>10</v>
      </c>
      <c r="E16" s="61">
        <v>45476</v>
      </c>
      <c r="F16" s="25"/>
      <c r="H16" s="72">
        <v>1</v>
      </c>
    </row>
    <row r="17" spans="1:8" ht="24" customHeight="1" x14ac:dyDescent="0.85">
      <c r="A17" s="50" t="str">
        <f t="shared" si="0"/>
        <v>事業構想事例研究（事業構想スピーチ）Ⅰ・Ⅲ_東京・仙台・名古屋・大阪・福岡11</v>
      </c>
      <c r="B17" s="25" t="s">
        <v>524</v>
      </c>
      <c r="C17" s="25" t="s">
        <v>251</v>
      </c>
      <c r="D17" s="25">
        <v>11</v>
      </c>
      <c r="E17" s="61">
        <v>45483</v>
      </c>
      <c r="F17" s="25"/>
      <c r="H17" s="72">
        <v>1</v>
      </c>
    </row>
    <row r="18" spans="1:8" ht="24" customHeight="1" x14ac:dyDescent="0.85">
      <c r="A18" s="50" t="str">
        <f t="shared" si="0"/>
        <v>事業構想事例研究（事業構想スピーチ）Ⅰ・Ⅲ_東京・仙台・名古屋・大阪・福岡12</v>
      </c>
      <c r="B18" s="25" t="s">
        <v>524</v>
      </c>
      <c r="C18" s="25" t="s">
        <v>251</v>
      </c>
      <c r="D18" s="25">
        <v>12</v>
      </c>
      <c r="E18" s="61">
        <v>45490</v>
      </c>
      <c r="F18" s="25"/>
      <c r="H18" s="72">
        <v>1</v>
      </c>
    </row>
    <row r="19" spans="1:8" ht="24" customHeight="1" x14ac:dyDescent="0.85">
      <c r="A19" s="50" t="str">
        <f t="shared" si="0"/>
        <v>事業構想事例研究（事業構想スピーチ）Ⅰ・Ⅲ_東京・仙台・名古屋・大阪・福岡13</v>
      </c>
      <c r="B19" s="25" t="s">
        <v>524</v>
      </c>
      <c r="C19" s="25" t="s">
        <v>251</v>
      </c>
      <c r="D19" s="25">
        <v>13</v>
      </c>
      <c r="E19" s="61">
        <v>45497</v>
      </c>
      <c r="F19" s="25"/>
      <c r="H19" s="72">
        <v>1</v>
      </c>
    </row>
    <row r="20" spans="1:8" ht="24" customHeight="1" x14ac:dyDescent="0.85">
      <c r="A20" s="50" t="str">
        <f t="shared" si="0"/>
        <v>事業構想事例研究（事業構想スピーチ）Ⅰ・Ⅲ_東京・仙台・名古屋・大阪・福岡14</v>
      </c>
      <c r="B20" s="25" t="s">
        <v>524</v>
      </c>
      <c r="C20" s="25" t="s">
        <v>251</v>
      </c>
      <c r="D20" s="25">
        <v>14</v>
      </c>
      <c r="E20" s="61">
        <v>45504</v>
      </c>
      <c r="F20" s="25"/>
      <c r="H20" s="72">
        <v>1</v>
      </c>
    </row>
    <row r="21" spans="1:8" ht="24" customHeight="1" x14ac:dyDescent="0.85">
      <c r="A21" s="50" t="str">
        <f t="shared" si="0"/>
        <v>事業構想事例研究（事業構想スピーチ）Ⅱ・Ⅳ_東京・仙台・名古屋・大阪・福岡1</v>
      </c>
      <c r="B21" s="25" t="s">
        <v>525</v>
      </c>
      <c r="C21" s="25" t="s">
        <v>253</v>
      </c>
      <c r="D21" s="25">
        <v>1</v>
      </c>
      <c r="E21" s="61">
        <v>45567</v>
      </c>
      <c r="F21" s="25"/>
      <c r="H21" s="72">
        <v>1</v>
      </c>
    </row>
    <row r="22" spans="1:8" ht="24" customHeight="1" x14ac:dyDescent="0.85">
      <c r="A22" s="50" t="str">
        <f t="shared" si="0"/>
        <v>事業構想事例研究（事業構想スピーチ）Ⅱ・Ⅳ_東京・仙台・名古屋・大阪・福岡2</v>
      </c>
      <c r="B22" s="25" t="s">
        <v>525</v>
      </c>
      <c r="C22" s="25" t="s">
        <v>253</v>
      </c>
      <c r="D22" s="25">
        <v>2</v>
      </c>
      <c r="E22" s="61">
        <v>45574</v>
      </c>
      <c r="F22" s="25"/>
      <c r="H22" s="72">
        <v>1</v>
      </c>
    </row>
    <row r="23" spans="1:8" ht="24" customHeight="1" x14ac:dyDescent="0.85">
      <c r="A23" s="50" t="str">
        <f t="shared" si="0"/>
        <v>事業構想事例研究（事業構想スピーチ）Ⅱ・Ⅳ_東京・仙台・名古屋・大阪・福岡3</v>
      </c>
      <c r="B23" s="25" t="s">
        <v>525</v>
      </c>
      <c r="C23" s="25" t="s">
        <v>253</v>
      </c>
      <c r="D23" s="25">
        <v>3</v>
      </c>
      <c r="E23" s="61">
        <v>45581</v>
      </c>
      <c r="F23" s="25"/>
      <c r="H23" s="72">
        <v>1</v>
      </c>
    </row>
    <row r="24" spans="1:8" ht="24" customHeight="1" x14ac:dyDescent="0.85">
      <c r="A24" s="50" t="str">
        <f t="shared" si="0"/>
        <v>事業構想事例研究（事業構想スピーチ）Ⅱ・Ⅳ_東京・仙台・名古屋・大阪・福岡4</v>
      </c>
      <c r="B24" s="25" t="s">
        <v>525</v>
      </c>
      <c r="C24" s="25" t="s">
        <v>253</v>
      </c>
      <c r="D24" s="25">
        <v>4</v>
      </c>
      <c r="E24" s="61">
        <v>45588</v>
      </c>
      <c r="F24" s="25"/>
      <c r="H24" s="72">
        <v>1</v>
      </c>
    </row>
    <row r="25" spans="1:8" ht="24" customHeight="1" x14ac:dyDescent="0.85">
      <c r="A25" s="50" t="str">
        <f t="shared" si="0"/>
        <v>事業構想事例研究（事業構想スピーチ）Ⅱ・Ⅳ_東京・仙台・名古屋・大阪・福岡5</v>
      </c>
      <c r="B25" s="25" t="s">
        <v>525</v>
      </c>
      <c r="C25" s="25" t="s">
        <v>253</v>
      </c>
      <c r="D25" s="25">
        <v>5</v>
      </c>
      <c r="E25" s="61">
        <v>45595</v>
      </c>
      <c r="F25" s="25"/>
      <c r="H25" s="72">
        <v>1</v>
      </c>
    </row>
    <row r="26" spans="1:8" ht="24" customHeight="1" x14ac:dyDescent="0.85">
      <c r="A26" s="50" t="str">
        <f t="shared" si="0"/>
        <v>事業構想事例研究（事業構想スピーチ）Ⅱ・Ⅳ_東京・仙台・名古屋・大阪・福岡6</v>
      </c>
      <c r="B26" s="25" t="s">
        <v>525</v>
      </c>
      <c r="C26" s="25" t="s">
        <v>253</v>
      </c>
      <c r="D26" s="25">
        <v>6</v>
      </c>
      <c r="E26" s="61">
        <v>45602</v>
      </c>
      <c r="F26" s="25"/>
      <c r="H26" s="72">
        <v>1</v>
      </c>
    </row>
    <row r="27" spans="1:8" ht="24" customHeight="1" x14ac:dyDescent="0.85">
      <c r="A27" s="50" t="str">
        <f t="shared" si="0"/>
        <v>事業構想事例研究（事業構想スピーチ）Ⅱ・Ⅳ_東京・仙台・名古屋・大阪・福岡7</v>
      </c>
      <c r="B27" s="25" t="s">
        <v>525</v>
      </c>
      <c r="C27" s="25" t="s">
        <v>253</v>
      </c>
      <c r="D27" s="25">
        <v>7</v>
      </c>
      <c r="E27" s="61">
        <v>45609</v>
      </c>
      <c r="F27" s="25"/>
      <c r="H27" s="72">
        <v>1</v>
      </c>
    </row>
    <row r="28" spans="1:8" ht="24" customHeight="1" x14ac:dyDescent="0.85">
      <c r="A28" s="50" t="str">
        <f t="shared" si="0"/>
        <v>事業構想事例研究（事業構想スピーチ）Ⅱ・Ⅳ_東京・仙台・名古屋・大阪・福岡8</v>
      </c>
      <c r="B28" s="25" t="s">
        <v>525</v>
      </c>
      <c r="C28" s="25" t="s">
        <v>253</v>
      </c>
      <c r="D28" s="25">
        <v>8</v>
      </c>
      <c r="E28" s="61">
        <v>45616</v>
      </c>
      <c r="F28" s="25"/>
      <c r="H28" s="72">
        <v>1</v>
      </c>
    </row>
    <row r="29" spans="1:8" ht="24" customHeight="1" x14ac:dyDescent="0.85">
      <c r="A29" s="50" t="str">
        <f t="shared" si="0"/>
        <v>事業構想事例研究（事業構想スピーチ）Ⅱ・Ⅳ_東京・仙台・名古屋・大阪・福岡9</v>
      </c>
      <c r="B29" s="25" t="s">
        <v>525</v>
      </c>
      <c r="C29" s="25" t="s">
        <v>253</v>
      </c>
      <c r="D29" s="25">
        <v>9</v>
      </c>
      <c r="E29" s="61">
        <v>45623</v>
      </c>
      <c r="F29" s="25"/>
      <c r="H29" s="72">
        <v>1</v>
      </c>
    </row>
    <row r="30" spans="1:8" ht="24" customHeight="1" x14ac:dyDescent="0.85">
      <c r="A30" s="50" t="str">
        <f t="shared" si="0"/>
        <v>事業構想事例研究（事業構想スピーチ）Ⅱ・Ⅳ_東京・仙台・名古屋・大阪・福岡10</v>
      </c>
      <c r="B30" s="25" t="s">
        <v>525</v>
      </c>
      <c r="C30" s="25" t="s">
        <v>253</v>
      </c>
      <c r="D30" s="25">
        <v>10</v>
      </c>
      <c r="E30" s="61">
        <v>45630</v>
      </c>
      <c r="F30" s="25"/>
      <c r="H30" s="72">
        <v>1</v>
      </c>
    </row>
    <row r="31" spans="1:8" ht="24" customHeight="1" x14ac:dyDescent="0.85">
      <c r="A31" s="50" t="str">
        <f t="shared" si="0"/>
        <v>事業構想事例研究（事業構想スピーチ）Ⅱ・Ⅳ_東京・仙台・名古屋・大阪・福岡11</v>
      </c>
      <c r="B31" s="25" t="s">
        <v>525</v>
      </c>
      <c r="C31" s="25" t="s">
        <v>253</v>
      </c>
      <c r="D31" s="25">
        <v>11</v>
      </c>
      <c r="E31" s="61">
        <v>45637</v>
      </c>
      <c r="F31" s="25"/>
      <c r="H31" s="72">
        <v>1</v>
      </c>
    </row>
    <row r="32" spans="1:8" ht="24" customHeight="1" x14ac:dyDescent="0.85">
      <c r="A32" s="50" t="str">
        <f t="shared" si="0"/>
        <v>事業構想事例研究（事業構想スピーチ）Ⅱ・Ⅳ_東京・仙台・名古屋・大阪・福岡12</v>
      </c>
      <c r="B32" s="25" t="s">
        <v>525</v>
      </c>
      <c r="C32" s="25" t="s">
        <v>253</v>
      </c>
      <c r="D32" s="25">
        <v>12</v>
      </c>
      <c r="E32" s="61">
        <v>45644</v>
      </c>
      <c r="F32" s="25"/>
      <c r="H32" s="72">
        <v>1</v>
      </c>
    </row>
    <row r="33" spans="1:8" ht="24" customHeight="1" x14ac:dyDescent="0.85">
      <c r="A33" s="50" t="str">
        <f t="shared" si="0"/>
        <v>事業構想事例研究（事業構想スピーチ）Ⅱ・Ⅳ_東京・仙台・名古屋・大阪・福岡13</v>
      </c>
      <c r="B33" s="25" t="s">
        <v>525</v>
      </c>
      <c r="C33" s="25" t="s">
        <v>253</v>
      </c>
      <c r="D33" s="25">
        <v>13</v>
      </c>
      <c r="E33" s="61">
        <v>45651</v>
      </c>
      <c r="F33" s="25"/>
      <c r="H33" s="72">
        <v>1</v>
      </c>
    </row>
    <row r="34" spans="1:8" ht="24" customHeight="1" x14ac:dyDescent="0.85">
      <c r="A34" s="50" t="str">
        <f t="shared" si="0"/>
        <v>事業構想事例研究（事業構想スピーチ）Ⅱ・Ⅳ_東京・仙台・名古屋・大阪・福岡14</v>
      </c>
      <c r="B34" s="25" t="s">
        <v>525</v>
      </c>
      <c r="C34" s="25" t="s">
        <v>253</v>
      </c>
      <c r="D34" s="25">
        <v>14</v>
      </c>
      <c r="E34" s="61">
        <v>45665</v>
      </c>
      <c r="F34" s="25"/>
      <c r="H34" s="72">
        <v>1</v>
      </c>
    </row>
    <row r="35" spans="1:8" ht="24" customHeight="1" x14ac:dyDescent="0.85">
      <c r="A35" s="50" t="str">
        <f t="shared" si="0"/>
        <v>事業構想事例研究（事業構想スピーチ）Ⅱ・Ⅳ_東京・仙台・名古屋・大阪・福岡15</v>
      </c>
      <c r="B35" s="25" t="s">
        <v>525</v>
      </c>
      <c r="C35" s="25" t="s">
        <v>253</v>
      </c>
      <c r="D35" s="25">
        <v>15</v>
      </c>
      <c r="E35" s="61">
        <v>45672</v>
      </c>
      <c r="F35" s="25"/>
      <c r="H35" s="72">
        <v>1</v>
      </c>
    </row>
    <row r="36" spans="1:8" ht="24" customHeight="1" x14ac:dyDescent="0.85">
      <c r="A36" s="50" t="str">
        <f t="shared" si="0"/>
        <v>事業構想事例研究（事業構想スピーチ）Ⅱ・Ⅳ_東京・仙台・名古屋・大阪・福岡16</v>
      </c>
      <c r="B36" s="25" t="s">
        <v>525</v>
      </c>
      <c r="C36" s="25" t="s">
        <v>253</v>
      </c>
      <c r="D36" s="25">
        <v>16</v>
      </c>
      <c r="E36" s="61">
        <v>45679</v>
      </c>
      <c r="F36" s="25"/>
      <c r="H36" s="72">
        <v>1</v>
      </c>
    </row>
    <row r="37" spans="1:8" ht="24" customHeight="1" x14ac:dyDescent="0.85">
      <c r="A37" s="50" t="str">
        <f t="shared" si="0"/>
        <v>事業構想事例研究（事業構想スピーチ）Ⅱ・Ⅳ_東京・仙台・名古屋・大阪・福岡17</v>
      </c>
      <c r="B37" s="25" t="s">
        <v>525</v>
      </c>
      <c r="C37" s="25" t="s">
        <v>253</v>
      </c>
      <c r="D37" s="25">
        <v>17</v>
      </c>
      <c r="E37" s="61">
        <v>45686</v>
      </c>
      <c r="F37" s="25"/>
      <c r="H37" s="72">
        <v>1</v>
      </c>
    </row>
    <row r="38" spans="1:8" x14ac:dyDescent="0.85">
      <c r="H38" s="72">
        <v>1</v>
      </c>
    </row>
    <row r="39" spans="1:8" x14ac:dyDescent="0.85">
      <c r="H39" s="72">
        <v>1</v>
      </c>
    </row>
    <row r="40" spans="1:8" ht="10" customHeight="1" x14ac:dyDescent="0.85">
      <c r="A40" s="72">
        <v>1</v>
      </c>
      <c r="B40" s="72">
        <v>1</v>
      </c>
      <c r="C40" s="72">
        <v>1</v>
      </c>
      <c r="D40" s="72">
        <v>1</v>
      </c>
      <c r="E40" s="72">
        <v>1</v>
      </c>
      <c r="F40" s="72">
        <v>1</v>
      </c>
      <c r="G40" s="72">
        <v>1</v>
      </c>
      <c r="H40" s="72">
        <v>1</v>
      </c>
    </row>
  </sheetData>
  <autoFilter ref="B6:F37" xr:uid="{76616722-B901-468C-8D5A-AC65DDEC43EA}"/>
  <phoneticPr fontId="1"/>
  <dataValidations count="1">
    <dataValidation type="list" allowBlank="1" showInputMessage="1" showErrorMessage="1" sqref="F7:F37" xr:uid="{3D8E9E48-4B38-426F-8049-C99E517767EE}">
      <formula1>$A$1</formula1>
    </dataValidation>
  </dataValidations>
  <pageMargins left="0.7" right="0.7" top="0.75" bottom="0.75" header="0.3" footer="0.3"/>
  <pageSetup paperSize="9" scale="74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47899-8A6E-457D-9183-972232A3298B}">
  <sheetPr codeName="Sheet4">
    <tabColor rgb="FFFFFF00"/>
    <pageSetUpPr fitToPage="1"/>
  </sheetPr>
  <dimension ref="A1:M50"/>
  <sheetViews>
    <sheetView zoomScale="80" zoomScaleNormal="80" workbookViewId="0"/>
  </sheetViews>
  <sheetFormatPr defaultColWidth="8.76171875" defaultRowHeight="17.7" x14ac:dyDescent="0.85"/>
  <cols>
    <col min="1" max="1" width="1.6171875" customWidth="1"/>
    <col min="2" max="2" width="49.6171875" style="6" customWidth="1"/>
    <col min="3" max="3" width="12.140625" style="6" customWidth="1"/>
    <col min="4" max="4" width="8.37890625" style="6" customWidth="1"/>
    <col min="5" max="5" width="23.76171875" style="28" customWidth="1"/>
    <col min="6" max="6" width="8.6171875" style="3" customWidth="1"/>
    <col min="7" max="7" width="25.140625" style="28" customWidth="1"/>
    <col min="8" max="8" width="7.47265625" style="3" customWidth="1"/>
    <col min="9" max="9" width="10" style="3" customWidth="1"/>
    <col min="10" max="11" width="1.6171875" customWidth="1"/>
  </cols>
  <sheetData>
    <row r="1" spans="2:13" ht="10" customHeight="1" x14ac:dyDescent="0.85">
      <c r="K1" s="72">
        <v>1</v>
      </c>
    </row>
    <row r="2" spans="2:13" ht="33" customHeight="1" x14ac:dyDescent="0.85">
      <c r="B2" s="21" t="s">
        <v>526</v>
      </c>
      <c r="E2" s="24"/>
      <c r="G2" s="24"/>
      <c r="K2" s="72">
        <v>1</v>
      </c>
    </row>
    <row r="3" spans="2:13" ht="26.25" customHeight="1" x14ac:dyDescent="0.85">
      <c r="B3" s="78" t="s">
        <v>527</v>
      </c>
      <c r="E3" s="24"/>
      <c r="G3" s="24"/>
      <c r="K3" s="72">
        <v>1</v>
      </c>
    </row>
    <row r="4" spans="2:13" ht="23.1" customHeight="1" x14ac:dyDescent="0.85">
      <c r="E4" s="24"/>
      <c r="G4" s="24"/>
      <c r="K4" s="72">
        <v>1</v>
      </c>
    </row>
    <row r="5" spans="2:13" s="1" customFormat="1" ht="32.25" customHeight="1" x14ac:dyDescent="0.85">
      <c r="B5" s="79" t="s">
        <v>40</v>
      </c>
      <c r="C5" s="80" t="s">
        <v>26</v>
      </c>
      <c r="D5" s="81" t="s">
        <v>41</v>
      </c>
      <c r="E5" s="82" t="s">
        <v>528</v>
      </c>
      <c r="F5" s="83" t="s">
        <v>43</v>
      </c>
      <c r="G5" s="84" t="s">
        <v>529</v>
      </c>
      <c r="H5" s="83" t="s">
        <v>43</v>
      </c>
      <c r="I5" s="85" t="s">
        <v>530</v>
      </c>
      <c r="K5" s="73">
        <v>1</v>
      </c>
    </row>
    <row r="6" spans="2:13" ht="26.1" customHeight="1" x14ac:dyDescent="0.85">
      <c r="B6" s="96" t="s">
        <v>428</v>
      </c>
      <c r="C6" s="96" t="str">
        <f>IF($B6="","",_xlfn.XLOOKUP($B6,開講日程一覧!D$5:D$1743,開講日程一覧!E$5:E$1743))</f>
        <v>大阪</v>
      </c>
      <c r="D6" s="25">
        <v>1</v>
      </c>
      <c r="E6" s="71">
        <f>IF(B6="","",_xlfn.XLOOKUP(I6,開講日程一覧!P$5:P$1743,開講日程一覧!G$5:G$1743))</f>
        <v>45407</v>
      </c>
      <c r="F6" s="27" t="str">
        <f t="shared" ref="F6" si="0">IF(B6="","",TEXT(E6,("aaa")))</f>
        <v>木</v>
      </c>
      <c r="G6" s="71">
        <v>45392</v>
      </c>
      <c r="H6" s="70" t="str">
        <f t="shared" ref="H6" si="1">IF(B6="","",IF(G6="","補講日を入力してください",TEXT(G6,("aaa"))))</f>
        <v>水</v>
      </c>
      <c r="I6" s="98" t="str">
        <f t="shared" ref="I6" si="2">B6&amp;D6</f>
        <v>事業構想研究（2年次）_大阪④（早川ゼミ）_前期1</v>
      </c>
      <c r="K6" s="72">
        <v>1</v>
      </c>
      <c r="M6" t="s">
        <v>531</v>
      </c>
    </row>
    <row r="7" spans="2:13" ht="26.1" customHeight="1" x14ac:dyDescent="0.85">
      <c r="B7" s="96" t="s">
        <v>265</v>
      </c>
      <c r="C7" s="96" t="str">
        <f>IF($B7="","",_xlfn.XLOOKUP($B7,開講日程一覧!D$5:D$1743,開講日程一覧!E$5:E$1743))</f>
        <v>東京</v>
      </c>
      <c r="D7" s="25">
        <v>4</v>
      </c>
      <c r="E7" s="71">
        <f>IF(B7="","",_xlfn.XLOOKUP(I7,開講日程一覧!P$5:P$1743,開講日程一覧!G$5:G$1743))</f>
        <v>45449</v>
      </c>
      <c r="F7" s="27" t="str">
        <f t="shared" ref="F7:F47" si="3">IF(B7="","",TEXT(E7,("aaa")))</f>
        <v>木</v>
      </c>
      <c r="G7" s="71">
        <v>45532</v>
      </c>
      <c r="H7" s="27" t="str">
        <f t="shared" ref="H7:H47" si="4">IF(B7="","",IF(G7="","補講日を入力してください",TEXT(G7,("aaa"))))</f>
        <v>水</v>
      </c>
      <c r="I7" s="99" t="str">
        <f t="shared" ref="I7:I47" si="5">B7&amp;D7</f>
        <v>アントレプレナーシップ（起業家精神）_東京4</v>
      </c>
      <c r="K7" s="72">
        <v>1</v>
      </c>
      <c r="M7" t="s">
        <v>532</v>
      </c>
    </row>
    <row r="8" spans="2:13" ht="26.1" customHeight="1" x14ac:dyDescent="0.85">
      <c r="B8" s="96" t="s">
        <v>314</v>
      </c>
      <c r="C8" s="96" t="str">
        <f>IF($B8="","",_xlfn.XLOOKUP($B8,開講日程一覧!D$5:D$1743,開講日程一覧!E$5:E$1743))</f>
        <v>東京・仙台・名古屋・大阪・福岡</v>
      </c>
      <c r="D8" s="25">
        <v>5</v>
      </c>
      <c r="E8" s="71">
        <f>IF(B8="","",_xlfn.XLOOKUP(I8,開講日程一覧!P$5:P$1743,開講日程一覧!G$5:G$1743))</f>
        <v>45461</v>
      </c>
      <c r="F8" s="27" t="str">
        <f t="shared" si="3"/>
        <v>火</v>
      </c>
      <c r="G8" s="71">
        <v>45517</v>
      </c>
      <c r="H8" s="27" t="str">
        <f t="shared" si="4"/>
        <v>火</v>
      </c>
      <c r="I8" s="99" t="str">
        <f t="shared" si="5"/>
        <v>事業承継における組織・人材戦略とリーダーシップ_東京・仙台・名古屋・大阪・福岡5</v>
      </c>
      <c r="K8" s="72">
        <v>1</v>
      </c>
      <c r="M8" t="s">
        <v>533</v>
      </c>
    </row>
    <row r="9" spans="2:13" ht="26.1" customHeight="1" x14ac:dyDescent="0.85">
      <c r="B9" s="96" t="s">
        <v>414</v>
      </c>
      <c r="C9" s="96" t="str">
        <f>IF($B9="","",_xlfn.XLOOKUP($B9,開講日程一覧!D$5:D$1743,開講日程一覧!E$5:E$1743))</f>
        <v>福岡</v>
      </c>
      <c r="D9" s="25">
        <v>5</v>
      </c>
      <c r="E9" s="71">
        <f>IF(B9="","",_xlfn.XLOOKUP(I9,開講日程一覧!P$5:P$1743,開講日程一覧!G$5:G$1743))</f>
        <v>45468</v>
      </c>
      <c r="F9" s="27" t="str">
        <f t="shared" si="3"/>
        <v>火</v>
      </c>
      <c r="G9" s="71">
        <v>45524</v>
      </c>
      <c r="H9" s="27" t="str">
        <f t="shared" si="4"/>
        <v>火</v>
      </c>
      <c r="I9" s="99" t="str">
        <f t="shared" si="5"/>
        <v>事業構想研究（2年次）_福岡③（小栁ゼミ）_前期5</v>
      </c>
      <c r="K9" s="72">
        <v>1</v>
      </c>
      <c r="M9" t="s">
        <v>534</v>
      </c>
    </row>
    <row r="10" spans="2:13" ht="26.1" customHeight="1" x14ac:dyDescent="0.85">
      <c r="B10" s="96" t="s">
        <v>236</v>
      </c>
      <c r="C10" s="96" t="str">
        <f>IF($B10="","",_xlfn.XLOOKUP($B10,開講日程一覧!D$5:D$1743,開講日程一覧!E$5:E$1743))</f>
        <v>東京・仙台</v>
      </c>
      <c r="D10" s="25">
        <v>6</v>
      </c>
      <c r="E10" s="71">
        <f>IF(B10="","",_xlfn.XLOOKUP(I10,開講日程一覧!P$5:P$1743,開講日程一覧!G$5:G$1743))</f>
        <v>45478</v>
      </c>
      <c r="F10" s="27" t="str">
        <f t="shared" si="3"/>
        <v>金</v>
      </c>
      <c r="G10" s="71">
        <v>45541</v>
      </c>
      <c r="H10" s="27" t="str">
        <f t="shared" si="4"/>
        <v>金</v>
      </c>
      <c r="I10" s="99" t="str">
        <f t="shared" si="5"/>
        <v>知財戦略_東京・仙台6</v>
      </c>
      <c r="K10" s="72">
        <v>1</v>
      </c>
      <c r="M10" t="s">
        <v>535</v>
      </c>
    </row>
    <row r="11" spans="2:13" ht="26.1" customHeight="1" x14ac:dyDescent="0.85">
      <c r="B11" s="96" t="s">
        <v>426</v>
      </c>
      <c r="C11" s="96" t="str">
        <f>IF($B11="","",_xlfn.XLOOKUP($B11,開講日程一覧!D$5:D$1743,開講日程一覧!E$5:E$1743))</f>
        <v>仙台</v>
      </c>
      <c r="D11" s="25">
        <v>6</v>
      </c>
      <c r="E11" s="71">
        <f>IF(B11="","",_xlfn.XLOOKUP(I11,開講日程一覧!P$5:P$1743,開講日程一覧!G$5:G$1743))</f>
        <v>45486</v>
      </c>
      <c r="F11" s="27" t="str">
        <f t="shared" si="3"/>
        <v>土</v>
      </c>
      <c r="G11" s="71">
        <v>45528</v>
      </c>
      <c r="H11" s="27" t="str">
        <f t="shared" si="4"/>
        <v>土</v>
      </c>
      <c r="I11" s="99" t="str">
        <f t="shared" si="5"/>
        <v>事業構想研究（2年次）_仙台④（小松ゼミ）_前期6</v>
      </c>
      <c r="K11" s="72">
        <v>1</v>
      </c>
    </row>
    <row r="12" spans="2:13" ht="26.1" customHeight="1" x14ac:dyDescent="0.85">
      <c r="B12" s="96" t="s">
        <v>410</v>
      </c>
      <c r="C12" s="96" t="str">
        <f>IF($B12="","",_xlfn.XLOOKUP($B12,開講日程一覧!D$5:D$1743,開講日程一覧!E$5:E$1743))</f>
        <v>仙台</v>
      </c>
      <c r="D12" s="25">
        <v>8</v>
      </c>
      <c r="E12" s="71">
        <f>IF(B12="","",_xlfn.XLOOKUP(I12,開講日程一覧!P$5:P$1743,開講日程一覧!G$5:G$1743))</f>
        <v>45510</v>
      </c>
      <c r="F12" s="27" t="str">
        <f t="shared" si="3"/>
        <v>火</v>
      </c>
      <c r="G12" s="71">
        <v>45531</v>
      </c>
      <c r="H12" s="27" t="str">
        <f t="shared" si="4"/>
        <v>火</v>
      </c>
      <c r="I12" s="99" t="str">
        <f t="shared" si="5"/>
        <v>事業構想研究（2年次）_仙台③（田中ゼミ）_前期8</v>
      </c>
      <c r="K12" s="72">
        <v>1</v>
      </c>
    </row>
    <row r="13" spans="2:13" ht="26.1" customHeight="1" x14ac:dyDescent="0.85">
      <c r="B13" s="96" t="s">
        <v>500</v>
      </c>
      <c r="C13" s="96" t="str">
        <f>IF($B13="","",_xlfn.XLOOKUP($B13,開講日程一覧!D$5:D$1743,開講日程一覧!E$5:E$1743))</f>
        <v>東京</v>
      </c>
      <c r="D13" s="25">
        <v>4</v>
      </c>
      <c r="E13" s="71">
        <f>IF(B13="","",_xlfn.XLOOKUP(I13,開講日程一覧!P$5:P$1743,開講日程一覧!G$5:G$1743))</f>
        <v>45447</v>
      </c>
      <c r="F13" s="27" t="str">
        <f t="shared" si="3"/>
        <v>火</v>
      </c>
      <c r="G13" s="71">
        <v>45532</v>
      </c>
      <c r="H13" s="27" t="str">
        <f t="shared" si="4"/>
        <v>水</v>
      </c>
      <c r="I13" s="99" t="str">
        <f t="shared" si="5"/>
        <v>事業構想研究（2年次）_東京⑨（中島ゼミ）_前期4</v>
      </c>
      <c r="K13" s="72">
        <v>1</v>
      </c>
    </row>
    <row r="14" spans="2:13" ht="26.1" customHeight="1" x14ac:dyDescent="0.85">
      <c r="B14" s="96" t="s">
        <v>500</v>
      </c>
      <c r="C14" s="96" t="str">
        <f>IF($B14="","",_xlfn.XLOOKUP($B14,開講日程一覧!D$5:D$1743,開講日程一覧!E$5:E$1743))</f>
        <v>東京</v>
      </c>
      <c r="D14" s="25">
        <v>7</v>
      </c>
      <c r="E14" s="71">
        <f>IF(B14="","",_xlfn.XLOOKUP(I14,開講日程一覧!P$5:P$1743,開講日程一覧!G$5:G$1743))</f>
        <v>45489</v>
      </c>
      <c r="F14" s="27" t="str">
        <f t="shared" si="3"/>
        <v>火</v>
      </c>
      <c r="G14" s="71">
        <v>45559</v>
      </c>
      <c r="H14" s="27" t="str">
        <f t="shared" si="4"/>
        <v>火</v>
      </c>
      <c r="I14" s="99" t="str">
        <f t="shared" si="5"/>
        <v>事業構想研究（2年次）_東京⑨（中島ゼミ）_前期7</v>
      </c>
      <c r="K14" s="72">
        <v>1</v>
      </c>
    </row>
    <row r="15" spans="2:13" ht="26.1" customHeight="1" x14ac:dyDescent="0.85">
      <c r="B15" s="96"/>
      <c r="C15" s="96" t="str">
        <f>IF($B15="","",_xlfn.XLOOKUP($B15,開講日程一覧!D$5:D$1743,開講日程一覧!E$5:E$1743))</f>
        <v/>
      </c>
      <c r="D15" s="25"/>
      <c r="E15" s="71" t="str">
        <f>IF(B15="","",_xlfn.XLOOKUP(I15,開講日程一覧!P$5:P$1743,開講日程一覧!G$5:G$1743))</f>
        <v/>
      </c>
      <c r="F15" s="27" t="str">
        <f t="shared" si="3"/>
        <v/>
      </c>
      <c r="G15" s="71"/>
      <c r="H15" s="27" t="str">
        <f t="shared" si="4"/>
        <v/>
      </c>
      <c r="I15" s="99" t="str">
        <f t="shared" si="5"/>
        <v/>
      </c>
      <c r="K15" s="72">
        <v>1</v>
      </c>
    </row>
    <row r="16" spans="2:13" ht="26.1" customHeight="1" x14ac:dyDescent="0.85">
      <c r="B16" s="96"/>
      <c r="C16" s="96" t="str">
        <f>IF($B16="","",_xlfn.XLOOKUP($B16,開講日程一覧!D$5:D$1743,開講日程一覧!E$5:E$1743))</f>
        <v/>
      </c>
      <c r="D16" s="25"/>
      <c r="E16" s="71" t="str">
        <f>IF(B16="","",_xlfn.XLOOKUP(I16,開講日程一覧!P$5:P$1743,開講日程一覧!G$5:G$1743))</f>
        <v/>
      </c>
      <c r="F16" s="27" t="str">
        <f t="shared" si="3"/>
        <v/>
      </c>
      <c r="G16" s="71"/>
      <c r="H16" s="27" t="str">
        <f t="shared" si="4"/>
        <v/>
      </c>
      <c r="I16" s="99" t="str">
        <f t="shared" si="5"/>
        <v/>
      </c>
      <c r="K16" s="72">
        <v>1</v>
      </c>
    </row>
    <row r="17" spans="2:11" ht="26.1" customHeight="1" x14ac:dyDescent="0.85">
      <c r="B17" s="96"/>
      <c r="C17" s="96" t="str">
        <f>IF($B17="","",_xlfn.XLOOKUP($B17,開講日程一覧!D$5:D$1743,開講日程一覧!E$5:E$1743))</f>
        <v/>
      </c>
      <c r="D17" s="25"/>
      <c r="E17" s="71" t="str">
        <f>IF(B17="","",_xlfn.XLOOKUP(I17,開講日程一覧!P$5:P$1743,開講日程一覧!G$5:G$1743))</f>
        <v/>
      </c>
      <c r="F17" s="27" t="str">
        <f t="shared" si="3"/>
        <v/>
      </c>
      <c r="G17" s="71"/>
      <c r="H17" s="27" t="str">
        <f t="shared" si="4"/>
        <v/>
      </c>
      <c r="I17" s="99" t="str">
        <f t="shared" si="5"/>
        <v/>
      </c>
      <c r="K17" s="72">
        <v>1</v>
      </c>
    </row>
    <row r="18" spans="2:11" ht="26.1" customHeight="1" x14ac:dyDescent="0.85">
      <c r="B18" s="96"/>
      <c r="C18" s="96" t="str">
        <f>IF($B18="","",_xlfn.XLOOKUP($B18,開講日程一覧!D$5:D$1743,開講日程一覧!E$5:E$1743))</f>
        <v/>
      </c>
      <c r="D18" s="25"/>
      <c r="E18" s="71" t="str">
        <f>IF(B18="","",_xlfn.XLOOKUP(I18,開講日程一覧!P$5:P$1743,開講日程一覧!G$5:G$1743))</f>
        <v/>
      </c>
      <c r="F18" s="27" t="str">
        <f t="shared" si="3"/>
        <v/>
      </c>
      <c r="G18" s="71"/>
      <c r="H18" s="27" t="str">
        <f t="shared" si="4"/>
        <v/>
      </c>
      <c r="I18" s="99" t="str">
        <f t="shared" si="5"/>
        <v/>
      </c>
      <c r="K18" s="72">
        <v>1</v>
      </c>
    </row>
    <row r="19" spans="2:11" ht="26.1" customHeight="1" x14ac:dyDescent="0.85">
      <c r="B19" s="96"/>
      <c r="C19" s="96" t="str">
        <f>IF($B19="","",_xlfn.XLOOKUP($B19,開講日程一覧!D$5:D$1743,開講日程一覧!E$5:E$1743))</f>
        <v/>
      </c>
      <c r="D19" s="25"/>
      <c r="E19" s="71" t="str">
        <f>IF(B19="","",_xlfn.XLOOKUP(I19,開講日程一覧!P$5:P$1743,開講日程一覧!G$5:G$1743))</f>
        <v/>
      </c>
      <c r="F19" s="27" t="str">
        <f t="shared" si="3"/>
        <v/>
      </c>
      <c r="G19" s="71"/>
      <c r="H19" s="27" t="str">
        <f t="shared" si="4"/>
        <v/>
      </c>
      <c r="I19" s="99" t="str">
        <f t="shared" si="5"/>
        <v/>
      </c>
      <c r="K19" s="72">
        <v>1</v>
      </c>
    </row>
    <row r="20" spans="2:11" ht="26.1" customHeight="1" x14ac:dyDescent="0.85">
      <c r="B20" s="96"/>
      <c r="C20" s="96" t="str">
        <f>IF($B20="","",_xlfn.XLOOKUP($B20,開講日程一覧!D$5:D$1743,開講日程一覧!E$5:E$1743))</f>
        <v/>
      </c>
      <c r="D20" s="25"/>
      <c r="E20" s="71" t="str">
        <f>IF(B20="","",_xlfn.XLOOKUP(I20,開講日程一覧!P$5:P$1743,開講日程一覧!G$5:G$1743))</f>
        <v/>
      </c>
      <c r="F20" s="27" t="str">
        <f t="shared" si="3"/>
        <v/>
      </c>
      <c r="G20" s="71"/>
      <c r="H20" s="27" t="str">
        <f t="shared" si="4"/>
        <v/>
      </c>
      <c r="I20" s="99" t="str">
        <f t="shared" si="5"/>
        <v/>
      </c>
      <c r="K20" s="72">
        <v>1</v>
      </c>
    </row>
    <row r="21" spans="2:11" ht="26.1" customHeight="1" x14ac:dyDescent="0.85">
      <c r="B21" s="96"/>
      <c r="C21" s="96" t="str">
        <f>IF($B21="","",_xlfn.XLOOKUP($B21,開講日程一覧!D$5:D$1743,開講日程一覧!E$5:E$1743))</f>
        <v/>
      </c>
      <c r="D21" s="25"/>
      <c r="E21" s="71" t="str">
        <f>IF(B21="","",_xlfn.XLOOKUP(I21,開講日程一覧!P$5:P$1743,開講日程一覧!G$5:G$1743))</f>
        <v/>
      </c>
      <c r="F21" s="27" t="str">
        <f t="shared" si="3"/>
        <v/>
      </c>
      <c r="G21" s="71"/>
      <c r="H21" s="27" t="str">
        <f t="shared" si="4"/>
        <v/>
      </c>
      <c r="I21" s="99" t="str">
        <f t="shared" si="5"/>
        <v/>
      </c>
      <c r="K21" s="72">
        <v>1</v>
      </c>
    </row>
    <row r="22" spans="2:11" ht="26.1" customHeight="1" x14ac:dyDescent="0.85">
      <c r="B22" s="96"/>
      <c r="C22" s="96" t="str">
        <f>IF($B22="","",_xlfn.XLOOKUP($B22,開講日程一覧!D$5:D$1743,開講日程一覧!E$5:E$1743))</f>
        <v/>
      </c>
      <c r="D22" s="25"/>
      <c r="E22" s="71" t="str">
        <f>IF(B22="","",_xlfn.XLOOKUP(I22,開講日程一覧!P$5:P$1743,開講日程一覧!G$5:G$1743))</f>
        <v/>
      </c>
      <c r="F22" s="27" t="str">
        <f t="shared" si="3"/>
        <v/>
      </c>
      <c r="G22" s="71"/>
      <c r="H22" s="27" t="str">
        <f t="shared" si="4"/>
        <v/>
      </c>
      <c r="I22" s="99" t="str">
        <f t="shared" si="5"/>
        <v/>
      </c>
      <c r="K22" s="72">
        <v>1</v>
      </c>
    </row>
    <row r="23" spans="2:11" ht="26.1" customHeight="1" x14ac:dyDescent="0.85">
      <c r="B23" s="96"/>
      <c r="C23" s="96" t="str">
        <f>IF($B23="","",_xlfn.XLOOKUP($B23,開講日程一覧!D$5:D$1743,開講日程一覧!E$5:E$1743))</f>
        <v/>
      </c>
      <c r="D23" s="25"/>
      <c r="E23" s="71" t="str">
        <f>IF(B23="","",_xlfn.XLOOKUP(I23,開講日程一覧!P$5:P$1743,開講日程一覧!G$5:G$1743))</f>
        <v/>
      </c>
      <c r="F23" s="27" t="str">
        <f t="shared" si="3"/>
        <v/>
      </c>
      <c r="G23" s="71"/>
      <c r="H23" s="27" t="str">
        <f t="shared" si="4"/>
        <v/>
      </c>
      <c r="I23" s="99" t="str">
        <f t="shared" si="5"/>
        <v/>
      </c>
      <c r="K23" s="72">
        <v>1</v>
      </c>
    </row>
    <row r="24" spans="2:11" ht="26.1" customHeight="1" x14ac:dyDescent="0.85">
      <c r="B24" s="96"/>
      <c r="C24" s="96" t="str">
        <f>IF($B24="","",_xlfn.XLOOKUP($B24,開講日程一覧!D$5:D$1743,開講日程一覧!E$5:E$1743))</f>
        <v/>
      </c>
      <c r="D24" s="25"/>
      <c r="E24" s="71" t="str">
        <f>IF(B24="","",_xlfn.XLOOKUP(I24,開講日程一覧!P$5:P$1743,開講日程一覧!G$5:G$1743))</f>
        <v/>
      </c>
      <c r="F24" s="27" t="str">
        <f t="shared" si="3"/>
        <v/>
      </c>
      <c r="G24" s="71"/>
      <c r="H24" s="27" t="str">
        <f t="shared" si="4"/>
        <v/>
      </c>
      <c r="I24" s="99" t="str">
        <f t="shared" si="5"/>
        <v/>
      </c>
      <c r="K24" s="72">
        <v>1</v>
      </c>
    </row>
    <row r="25" spans="2:11" ht="26.1" customHeight="1" x14ac:dyDescent="0.85">
      <c r="B25" s="96"/>
      <c r="C25" s="96" t="str">
        <f>IF($B25="","",_xlfn.XLOOKUP($B25,開講日程一覧!D$5:D$1743,開講日程一覧!E$5:E$1743))</f>
        <v/>
      </c>
      <c r="D25" s="25"/>
      <c r="E25" s="71" t="str">
        <f>IF(B25="","",_xlfn.XLOOKUP(I25,開講日程一覧!P$5:P$1743,開講日程一覧!G$5:G$1743))</f>
        <v/>
      </c>
      <c r="F25" s="27" t="str">
        <f t="shared" si="3"/>
        <v/>
      </c>
      <c r="G25" s="71"/>
      <c r="H25" s="27" t="str">
        <f t="shared" si="4"/>
        <v/>
      </c>
      <c r="I25" s="99" t="str">
        <f t="shared" si="5"/>
        <v/>
      </c>
      <c r="K25" s="72">
        <v>1</v>
      </c>
    </row>
    <row r="26" spans="2:11" ht="26.1" customHeight="1" x14ac:dyDescent="0.85">
      <c r="B26" s="96"/>
      <c r="C26" s="96" t="str">
        <f>IF($B26="","",_xlfn.XLOOKUP($B26,開講日程一覧!D$5:D$1743,開講日程一覧!E$5:E$1743))</f>
        <v/>
      </c>
      <c r="D26" s="25"/>
      <c r="E26" s="71" t="str">
        <f>IF(B26="","",_xlfn.XLOOKUP(I26,開講日程一覧!P$5:P$1743,開講日程一覧!G$5:G$1743))</f>
        <v/>
      </c>
      <c r="F26" s="27" t="str">
        <f t="shared" si="3"/>
        <v/>
      </c>
      <c r="G26" s="71"/>
      <c r="H26" s="27" t="str">
        <f t="shared" si="4"/>
        <v/>
      </c>
      <c r="I26" s="99" t="str">
        <f t="shared" si="5"/>
        <v/>
      </c>
      <c r="K26" s="72">
        <v>1</v>
      </c>
    </row>
    <row r="27" spans="2:11" ht="26.1" customHeight="1" x14ac:dyDescent="0.85">
      <c r="B27" s="96"/>
      <c r="C27" s="96" t="str">
        <f>IF($B27="","",_xlfn.XLOOKUP($B27,開講日程一覧!D$5:D$1743,開講日程一覧!E$5:E$1743))</f>
        <v/>
      </c>
      <c r="D27" s="25"/>
      <c r="E27" s="71" t="str">
        <f>IF(B27="","",_xlfn.XLOOKUP(I27,開講日程一覧!P$5:P$1743,開講日程一覧!G$5:G$1743))</f>
        <v/>
      </c>
      <c r="F27" s="27" t="str">
        <f t="shared" si="3"/>
        <v/>
      </c>
      <c r="G27" s="71"/>
      <c r="H27" s="27" t="str">
        <f t="shared" si="4"/>
        <v/>
      </c>
      <c r="I27" s="99" t="str">
        <f t="shared" si="5"/>
        <v/>
      </c>
      <c r="K27" s="72">
        <v>1</v>
      </c>
    </row>
    <row r="28" spans="2:11" ht="26.1" customHeight="1" x14ac:dyDescent="0.85">
      <c r="B28" s="96"/>
      <c r="C28" s="96" t="str">
        <f>IF($B28="","",_xlfn.XLOOKUP($B28,開講日程一覧!D$5:D$1743,開講日程一覧!E$5:E$1743))</f>
        <v/>
      </c>
      <c r="D28" s="25"/>
      <c r="E28" s="71" t="str">
        <f>IF(B28="","",_xlfn.XLOOKUP(I28,開講日程一覧!P$5:P$1743,開講日程一覧!G$5:G$1743))</f>
        <v/>
      </c>
      <c r="F28" s="27" t="str">
        <f t="shared" si="3"/>
        <v/>
      </c>
      <c r="G28" s="71"/>
      <c r="H28" s="27" t="str">
        <f t="shared" si="4"/>
        <v/>
      </c>
      <c r="I28" s="99" t="str">
        <f t="shared" si="5"/>
        <v/>
      </c>
      <c r="K28" s="72">
        <v>1</v>
      </c>
    </row>
    <row r="29" spans="2:11" ht="26.1" customHeight="1" x14ac:dyDescent="0.85">
      <c r="B29" s="96"/>
      <c r="C29" s="96" t="str">
        <f>IF($B29="","",_xlfn.XLOOKUP($B29,開講日程一覧!D$5:D$1743,開講日程一覧!E$5:E$1743))</f>
        <v/>
      </c>
      <c r="D29" s="25"/>
      <c r="E29" s="71" t="str">
        <f>IF(B29="","",_xlfn.XLOOKUP(I29,開講日程一覧!P$5:P$1743,開講日程一覧!G$5:G$1743))</f>
        <v/>
      </c>
      <c r="F29" s="27" t="str">
        <f t="shared" si="3"/>
        <v/>
      </c>
      <c r="G29" s="71"/>
      <c r="H29" s="27" t="str">
        <f t="shared" si="4"/>
        <v/>
      </c>
      <c r="I29" s="99" t="str">
        <f t="shared" si="5"/>
        <v/>
      </c>
      <c r="K29" s="72">
        <v>1</v>
      </c>
    </row>
    <row r="30" spans="2:11" ht="26.1" customHeight="1" x14ac:dyDescent="0.85">
      <c r="B30" s="96"/>
      <c r="C30" s="96" t="str">
        <f>IF($B30="","",_xlfn.XLOOKUP($B30,開講日程一覧!D$5:D$1743,開講日程一覧!E$5:E$1743))</f>
        <v/>
      </c>
      <c r="D30" s="25"/>
      <c r="E30" s="71" t="str">
        <f>IF(B30="","",_xlfn.XLOOKUP(I30,開講日程一覧!P$5:P$1743,開講日程一覧!G$5:G$1743))</f>
        <v/>
      </c>
      <c r="F30" s="27" t="str">
        <f t="shared" si="3"/>
        <v/>
      </c>
      <c r="G30" s="71"/>
      <c r="H30" s="27" t="str">
        <f t="shared" si="4"/>
        <v/>
      </c>
      <c r="I30" s="99" t="str">
        <f t="shared" si="5"/>
        <v/>
      </c>
      <c r="K30" s="72">
        <v>1</v>
      </c>
    </row>
    <row r="31" spans="2:11" ht="26.1" customHeight="1" x14ac:dyDescent="0.85">
      <c r="B31" s="96"/>
      <c r="C31" s="96" t="str">
        <f>IF($B31="","",_xlfn.XLOOKUP($B31,開講日程一覧!D$5:D$1743,開講日程一覧!E$5:E$1743))</f>
        <v/>
      </c>
      <c r="D31" s="25"/>
      <c r="E31" s="71" t="str">
        <f>IF(B31="","",_xlfn.XLOOKUP(I31,開講日程一覧!P$5:P$1743,開講日程一覧!G$5:G$1743))</f>
        <v/>
      </c>
      <c r="F31" s="27" t="str">
        <f t="shared" si="3"/>
        <v/>
      </c>
      <c r="G31" s="71"/>
      <c r="H31" s="27" t="str">
        <f t="shared" si="4"/>
        <v/>
      </c>
      <c r="I31" s="99" t="str">
        <f t="shared" si="5"/>
        <v/>
      </c>
      <c r="K31" s="72">
        <v>1</v>
      </c>
    </row>
    <row r="32" spans="2:11" ht="26.1" customHeight="1" x14ac:dyDescent="0.85">
      <c r="B32" s="96"/>
      <c r="C32" s="96" t="str">
        <f>IF($B32="","",_xlfn.XLOOKUP($B32,開講日程一覧!D$5:D$1743,開講日程一覧!E$5:E$1743))</f>
        <v/>
      </c>
      <c r="D32" s="25"/>
      <c r="E32" s="71" t="str">
        <f>IF(B32="","",_xlfn.XLOOKUP(I32,開講日程一覧!P$5:P$1743,開講日程一覧!G$5:G$1743))</f>
        <v/>
      </c>
      <c r="F32" s="27" t="str">
        <f t="shared" si="3"/>
        <v/>
      </c>
      <c r="G32" s="71"/>
      <c r="H32" s="27" t="str">
        <f t="shared" si="4"/>
        <v/>
      </c>
      <c r="I32" s="99" t="str">
        <f t="shared" si="5"/>
        <v/>
      </c>
      <c r="K32" s="72">
        <v>1</v>
      </c>
    </row>
    <row r="33" spans="2:11" ht="26.1" customHeight="1" x14ac:dyDescent="0.85">
      <c r="B33" s="96"/>
      <c r="C33" s="96" t="str">
        <f>IF($B33="","",_xlfn.XLOOKUP($B33,開講日程一覧!D$5:D$1743,開講日程一覧!E$5:E$1743))</f>
        <v/>
      </c>
      <c r="D33" s="25"/>
      <c r="E33" s="71" t="str">
        <f>IF(B33="","",_xlfn.XLOOKUP(I33,開講日程一覧!P$5:P$1743,開講日程一覧!G$5:G$1743))</f>
        <v/>
      </c>
      <c r="F33" s="27" t="str">
        <f t="shared" si="3"/>
        <v/>
      </c>
      <c r="G33" s="71"/>
      <c r="H33" s="27" t="str">
        <f t="shared" si="4"/>
        <v/>
      </c>
      <c r="I33" s="99" t="str">
        <f t="shared" si="5"/>
        <v/>
      </c>
      <c r="K33" s="72">
        <v>1</v>
      </c>
    </row>
    <row r="34" spans="2:11" ht="26.1" customHeight="1" x14ac:dyDescent="0.85">
      <c r="B34" s="96"/>
      <c r="C34" s="96" t="str">
        <f>IF($B34="","",_xlfn.XLOOKUP($B34,開講日程一覧!D$5:D$1743,開講日程一覧!E$5:E$1743))</f>
        <v/>
      </c>
      <c r="D34" s="25"/>
      <c r="E34" s="71" t="str">
        <f>IF(B34="","",_xlfn.XLOOKUP(I34,開講日程一覧!P$5:P$1743,開講日程一覧!G$5:G$1743))</f>
        <v/>
      </c>
      <c r="F34" s="27" t="str">
        <f t="shared" si="3"/>
        <v/>
      </c>
      <c r="G34" s="71"/>
      <c r="H34" s="27" t="str">
        <f t="shared" si="4"/>
        <v/>
      </c>
      <c r="I34" s="99" t="str">
        <f t="shared" si="5"/>
        <v/>
      </c>
      <c r="K34" s="72">
        <v>1</v>
      </c>
    </row>
    <row r="35" spans="2:11" ht="26.1" customHeight="1" x14ac:dyDescent="0.85">
      <c r="B35" s="96"/>
      <c r="C35" s="96" t="str">
        <f>IF($B35="","",_xlfn.XLOOKUP($B35,開講日程一覧!D$5:D$1743,開講日程一覧!E$5:E$1743))</f>
        <v/>
      </c>
      <c r="D35" s="25"/>
      <c r="E35" s="71" t="str">
        <f>IF(B35="","",_xlfn.XLOOKUP(I35,開講日程一覧!P$5:P$1743,開講日程一覧!G$5:G$1743))</f>
        <v/>
      </c>
      <c r="F35" s="27" t="str">
        <f t="shared" si="3"/>
        <v/>
      </c>
      <c r="G35" s="71"/>
      <c r="H35" s="27" t="str">
        <f t="shared" si="4"/>
        <v/>
      </c>
      <c r="I35" s="99" t="str">
        <f t="shared" si="5"/>
        <v/>
      </c>
      <c r="K35" s="72">
        <v>1</v>
      </c>
    </row>
    <row r="36" spans="2:11" ht="26.1" customHeight="1" x14ac:dyDescent="0.85">
      <c r="B36" s="96"/>
      <c r="C36" s="96" t="str">
        <f>IF($B36="","",_xlfn.XLOOKUP($B36,開講日程一覧!D$5:D$1743,開講日程一覧!E$5:E$1743))</f>
        <v/>
      </c>
      <c r="D36" s="25"/>
      <c r="E36" s="71" t="str">
        <f>IF(B36="","",_xlfn.XLOOKUP(I36,開講日程一覧!P$5:P$1743,開講日程一覧!G$5:G$1743))</f>
        <v/>
      </c>
      <c r="F36" s="27" t="str">
        <f t="shared" si="3"/>
        <v/>
      </c>
      <c r="G36" s="71"/>
      <c r="H36" s="27" t="str">
        <f t="shared" si="4"/>
        <v/>
      </c>
      <c r="I36" s="99" t="str">
        <f t="shared" si="5"/>
        <v/>
      </c>
      <c r="K36" s="72">
        <v>1</v>
      </c>
    </row>
    <row r="37" spans="2:11" ht="26.1" customHeight="1" x14ac:dyDescent="0.85">
      <c r="B37" s="96"/>
      <c r="C37" s="96" t="str">
        <f>IF($B37="","",_xlfn.XLOOKUP($B37,開講日程一覧!D$5:D$1743,開講日程一覧!E$5:E$1743))</f>
        <v/>
      </c>
      <c r="D37" s="25"/>
      <c r="E37" s="71" t="str">
        <f>IF(B37="","",_xlfn.XLOOKUP(I37,開講日程一覧!P$5:P$1743,開講日程一覧!G$5:G$1743))</f>
        <v/>
      </c>
      <c r="F37" s="27" t="str">
        <f t="shared" si="3"/>
        <v/>
      </c>
      <c r="G37" s="71"/>
      <c r="H37" s="27" t="str">
        <f t="shared" si="4"/>
        <v/>
      </c>
      <c r="I37" s="99" t="str">
        <f t="shared" si="5"/>
        <v/>
      </c>
      <c r="K37" s="72">
        <v>1</v>
      </c>
    </row>
    <row r="38" spans="2:11" ht="26.1" customHeight="1" x14ac:dyDescent="0.85">
      <c r="B38" s="96"/>
      <c r="C38" s="96" t="str">
        <f>IF($B38="","",_xlfn.XLOOKUP($B38,開講日程一覧!D$5:D$1743,開講日程一覧!E$5:E$1743))</f>
        <v/>
      </c>
      <c r="D38" s="25"/>
      <c r="E38" s="71" t="str">
        <f>IF(B38="","",_xlfn.XLOOKUP(I38,開講日程一覧!P$5:P$1743,開講日程一覧!G$5:G$1743))</f>
        <v/>
      </c>
      <c r="F38" s="27" t="str">
        <f t="shared" si="3"/>
        <v/>
      </c>
      <c r="G38" s="71"/>
      <c r="H38" s="27" t="str">
        <f t="shared" si="4"/>
        <v/>
      </c>
      <c r="I38" s="99" t="str">
        <f t="shared" si="5"/>
        <v/>
      </c>
      <c r="K38" s="72">
        <v>1</v>
      </c>
    </row>
    <row r="39" spans="2:11" ht="26.1" customHeight="1" x14ac:dyDescent="0.85">
      <c r="B39" s="96"/>
      <c r="C39" s="96" t="str">
        <f>IF($B39="","",_xlfn.XLOOKUP($B39,開講日程一覧!D$5:D$1743,開講日程一覧!E$5:E$1743))</f>
        <v/>
      </c>
      <c r="D39" s="25"/>
      <c r="E39" s="71" t="str">
        <f>IF(B39="","",_xlfn.XLOOKUP(I39,開講日程一覧!P$5:P$1743,開講日程一覧!G$5:G$1743))</f>
        <v/>
      </c>
      <c r="F39" s="27" t="str">
        <f t="shared" si="3"/>
        <v/>
      </c>
      <c r="G39" s="71"/>
      <c r="H39" s="27" t="str">
        <f t="shared" si="4"/>
        <v/>
      </c>
      <c r="I39" s="99" t="str">
        <f t="shared" si="5"/>
        <v/>
      </c>
      <c r="K39" s="72">
        <v>1</v>
      </c>
    </row>
    <row r="40" spans="2:11" ht="26.1" customHeight="1" x14ac:dyDescent="0.85">
      <c r="B40" s="96"/>
      <c r="C40" s="96" t="str">
        <f>IF($B40="","",_xlfn.XLOOKUP($B40,開講日程一覧!D$5:D$1743,開講日程一覧!E$5:E$1743))</f>
        <v/>
      </c>
      <c r="D40" s="25"/>
      <c r="E40" s="71" t="str">
        <f>IF(B40="","",_xlfn.XLOOKUP(I40,開講日程一覧!P$5:P$1743,開講日程一覧!G$5:G$1743))</f>
        <v/>
      </c>
      <c r="F40" s="27" t="str">
        <f t="shared" si="3"/>
        <v/>
      </c>
      <c r="G40" s="71"/>
      <c r="H40" s="27" t="str">
        <f t="shared" si="4"/>
        <v/>
      </c>
      <c r="I40" s="99" t="str">
        <f t="shared" si="5"/>
        <v/>
      </c>
      <c r="K40" s="72">
        <v>1</v>
      </c>
    </row>
    <row r="41" spans="2:11" ht="26.1" customHeight="1" x14ac:dyDescent="0.85">
      <c r="B41" s="96"/>
      <c r="C41" s="96" t="str">
        <f>IF($B41="","",_xlfn.XLOOKUP($B41,開講日程一覧!D$5:D$1743,開講日程一覧!E$5:E$1743))</f>
        <v/>
      </c>
      <c r="D41" s="25"/>
      <c r="E41" s="71" t="str">
        <f>IF(B41="","",_xlfn.XLOOKUP(I41,開講日程一覧!P$5:P$1743,開講日程一覧!G$5:G$1743))</f>
        <v/>
      </c>
      <c r="F41" s="27" t="str">
        <f t="shared" si="3"/>
        <v/>
      </c>
      <c r="G41" s="71"/>
      <c r="H41" s="27" t="str">
        <f t="shared" si="4"/>
        <v/>
      </c>
      <c r="I41" s="99" t="str">
        <f t="shared" si="5"/>
        <v/>
      </c>
      <c r="K41" s="72">
        <v>1</v>
      </c>
    </row>
    <row r="42" spans="2:11" ht="26.1" customHeight="1" x14ac:dyDescent="0.85">
      <c r="B42" s="96"/>
      <c r="C42" s="96" t="str">
        <f>IF($B42="","",_xlfn.XLOOKUP($B42,開講日程一覧!D$5:D$1743,開講日程一覧!E$5:E$1743))</f>
        <v/>
      </c>
      <c r="D42" s="25"/>
      <c r="E42" s="71" t="str">
        <f>IF(B42="","",_xlfn.XLOOKUP(I42,開講日程一覧!P$5:P$1743,開講日程一覧!G$5:G$1743))</f>
        <v/>
      </c>
      <c r="F42" s="27" t="str">
        <f t="shared" si="3"/>
        <v/>
      </c>
      <c r="G42" s="71"/>
      <c r="H42" s="27" t="str">
        <f t="shared" si="4"/>
        <v/>
      </c>
      <c r="I42" s="99" t="str">
        <f t="shared" si="5"/>
        <v/>
      </c>
      <c r="K42" s="72">
        <v>1</v>
      </c>
    </row>
    <row r="43" spans="2:11" ht="26.1" customHeight="1" x14ac:dyDescent="0.85">
      <c r="B43" s="96"/>
      <c r="C43" s="96" t="str">
        <f>IF($B43="","",_xlfn.XLOOKUP($B43,開講日程一覧!D$5:D$1743,開講日程一覧!E$5:E$1743))</f>
        <v/>
      </c>
      <c r="D43" s="25"/>
      <c r="E43" s="71" t="str">
        <f>IF(B43="","",_xlfn.XLOOKUP(I43,開講日程一覧!P$5:P$1743,開講日程一覧!G$5:G$1743))</f>
        <v/>
      </c>
      <c r="F43" s="27" t="str">
        <f t="shared" si="3"/>
        <v/>
      </c>
      <c r="G43" s="71"/>
      <c r="H43" s="27" t="str">
        <f t="shared" si="4"/>
        <v/>
      </c>
      <c r="I43" s="99" t="str">
        <f t="shared" si="5"/>
        <v/>
      </c>
      <c r="K43" s="72">
        <v>1</v>
      </c>
    </row>
    <row r="44" spans="2:11" ht="26.1" customHeight="1" x14ac:dyDescent="0.85">
      <c r="B44" s="96"/>
      <c r="C44" s="96" t="str">
        <f>IF($B44="","",_xlfn.XLOOKUP($B44,開講日程一覧!D$5:D$1743,開講日程一覧!E$5:E$1743))</f>
        <v/>
      </c>
      <c r="D44" s="25"/>
      <c r="E44" s="71" t="str">
        <f>IF(B44="","",_xlfn.XLOOKUP(I44,開講日程一覧!P$5:P$1743,開講日程一覧!G$5:G$1743))</f>
        <v/>
      </c>
      <c r="F44" s="27" t="str">
        <f t="shared" si="3"/>
        <v/>
      </c>
      <c r="G44" s="71"/>
      <c r="H44" s="27" t="str">
        <f t="shared" si="4"/>
        <v/>
      </c>
      <c r="I44" s="99" t="str">
        <f t="shared" si="5"/>
        <v/>
      </c>
      <c r="K44" s="72">
        <v>1</v>
      </c>
    </row>
    <row r="45" spans="2:11" ht="26.1" customHeight="1" x14ac:dyDescent="0.85">
      <c r="B45" s="96"/>
      <c r="C45" s="96" t="str">
        <f>IF($B45="","",_xlfn.XLOOKUP($B45,開講日程一覧!D$5:D$1743,開講日程一覧!E$5:E$1743))</f>
        <v/>
      </c>
      <c r="D45" s="25"/>
      <c r="E45" s="71" t="str">
        <f>IF(B45="","",_xlfn.XLOOKUP(I45,開講日程一覧!P$5:P$1743,開講日程一覧!G$5:G$1743))</f>
        <v/>
      </c>
      <c r="F45" s="27" t="str">
        <f t="shared" si="3"/>
        <v/>
      </c>
      <c r="G45" s="71"/>
      <c r="H45" s="27" t="str">
        <f t="shared" si="4"/>
        <v/>
      </c>
      <c r="I45" s="99" t="str">
        <f t="shared" si="5"/>
        <v/>
      </c>
      <c r="K45" s="72">
        <v>1</v>
      </c>
    </row>
    <row r="46" spans="2:11" ht="26.1" customHeight="1" x14ac:dyDescent="0.85">
      <c r="B46" s="97"/>
      <c r="C46" s="96" t="str">
        <f>IF($B46="","",_xlfn.XLOOKUP($B46,開講日程一覧!D$5:D$1743,開講日程一覧!E$5:E$1743))</f>
        <v/>
      </c>
      <c r="D46" s="26"/>
      <c r="E46" s="71" t="str">
        <f>IF(B46="","",_xlfn.XLOOKUP(I46,開講日程一覧!P$5:P$1743,開講日程一覧!G$5:G$1743))</f>
        <v/>
      </c>
      <c r="F46" s="27" t="str">
        <f t="shared" si="3"/>
        <v/>
      </c>
      <c r="G46" s="71"/>
      <c r="H46" s="27" t="str">
        <f t="shared" si="4"/>
        <v/>
      </c>
      <c r="I46" s="99" t="str">
        <f t="shared" si="5"/>
        <v/>
      </c>
      <c r="K46" s="72">
        <v>1</v>
      </c>
    </row>
    <row r="47" spans="2:11" ht="26.1" customHeight="1" x14ac:dyDescent="0.85">
      <c r="B47" s="97"/>
      <c r="C47" s="96" t="str">
        <f>IF($B47="","",_xlfn.XLOOKUP($B47,開講日程一覧!D$5:D$1743,開講日程一覧!E$5:E$1743))</f>
        <v/>
      </c>
      <c r="D47" s="26"/>
      <c r="E47" s="71" t="str">
        <f>IF(B47="","",_xlfn.XLOOKUP(I47,開講日程一覧!P$5:P$1743,開講日程一覧!G$5:G$1743))</f>
        <v/>
      </c>
      <c r="F47" s="27" t="str">
        <f t="shared" si="3"/>
        <v/>
      </c>
      <c r="G47" s="71"/>
      <c r="H47" s="27" t="str">
        <f t="shared" si="4"/>
        <v/>
      </c>
      <c r="I47" s="99" t="str">
        <f t="shared" si="5"/>
        <v/>
      </c>
      <c r="K47" s="72">
        <v>1</v>
      </c>
    </row>
    <row r="48" spans="2:11" x14ac:dyDescent="0.85">
      <c r="K48" s="72">
        <v>1</v>
      </c>
    </row>
    <row r="49" spans="1:11" x14ac:dyDescent="0.85">
      <c r="K49" s="72">
        <v>1</v>
      </c>
    </row>
    <row r="50" spans="1:11" x14ac:dyDescent="0.85">
      <c r="A50" s="74">
        <v>1</v>
      </c>
      <c r="B50" s="75">
        <v>1</v>
      </c>
      <c r="C50" s="75">
        <v>1</v>
      </c>
      <c r="D50" s="75">
        <v>1</v>
      </c>
      <c r="E50" s="76">
        <v>1</v>
      </c>
      <c r="F50" s="75">
        <v>1</v>
      </c>
      <c r="G50" s="76">
        <v>1</v>
      </c>
      <c r="H50" s="75">
        <v>1</v>
      </c>
      <c r="I50" s="75">
        <v>1</v>
      </c>
      <c r="J50" s="74">
        <v>1</v>
      </c>
      <c r="K50" s="74">
        <v>1</v>
      </c>
    </row>
  </sheetData>
  <autoFilter ref="B5:I5" xr:uid="{80047899-8A6E-457D-9183-972232A3298B}"/>
  <phoneticPr fontId="1"/>
  <pageMargins left="0.70866141732283472" right="0.70866141732283472" top="0.74803149606299213" bottom="0.74803149606299213" header="0.31496062992125984" footer="0.31496062992125984"/>
  <pageSetup paperSize="9" scale="74" fitToHeight="0" orientation="portrait" verticalDpi="0" r:id="rId1"/>
  <headerFooter>
    <oddFooter xml:space="preserve">&amp;R事業構想大学院大学
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5D4363F-02B0-4A79-BE51-65057EB15DA9}">
          <x14:formula1>
            <xm:f>開講日程一覧!$D$5:$D$1743</xm:f>
          </x14:formula1>
          <xm:sqref>B6:B47</xm:sqref>
        </x14:dataValidation>
        <x14:dataValidation type="list" allowBlank="1" showInputMessage="1" showErrorMessage="1" xr:uid="{8119EFDB-DEF6-4B94-B314-766B50775FF6}">
          <x14:formula1>
            <xm:f>開講日程一覧!$F$5:$F$1743</xm:f>
          </x14:formula1>
          <xm:sqref>D6:D47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43EEA-D3C4-4771-B17F-6F033BE6AD02}">
  <sheetPr codeName="Sheet3">
    <pageSetUpPr fitToPage="1"/>
  </sheetPr>
  <dimension ref="A1:U1746"/>
  <sheetViews>
    <sheetView zoomScale="80" zoomScaleNormal="80" workbookViewId="0">
      <pane xSplit="4" ySplit="4" topLeftCell="E5" activePane="bottomRight" state="frozen"/>
      <selection pane="topRight" activeCell="E1" sqref="E1"/>
      <selection pane="bottomLeft" activeCell="A2" sqref="A2"/>
      <selection pane="bottomRight"/>
    </sheetView>
  </sheetViews>
  <sheetFormatPr defaultColWidth="8.76171875" defaultRowHeight="17.7" x14ac:dyDescent="0.85"/>
  <cols>
    <col min="1" max="1" width="1.6171875" customWidth="1"/>
    <col min="2" max="2" width="11.6171875" style="9" bestFit="1" customWidth="1"/>
    <col min="3" max="3" width="65.6171875" style="6" bestFit="1" customWidth="1"/>
    <col min="4" max="4" width="71.140625" style="6" bestFit="1" customWidth="1"/>
    <col min="5" max="5" width="28.140625" style="6" bestFit="1" customWidth="1"/>
    <col min="6" max="6" width="4.76171875" style="6" customWidth="1"/>
    <col min="7" max="7" width="16.6171875" style="6" customWidth="1"/>
    <col min="8" max="8" width="16" style="52" customWidth="1"/>
    <col min="9" max="9" width="5.76171875" style="3" customWidth="1"/>
    <col min="10" max="10" width="11.76171875" style="3" customWidth="1"/>
    <col min="11" max="11" width="14" style="6" customWidth="1"/>
    <col min="12" max="12" width="12.47265625" style="7" customWidth="1"/>
    <col min="13" max="14" width="11.37890625" style="7" customWidth="1"/>
    <col min="15" max="15" width="16.140625" style="7" customWidth="1"/>
    <col min="16" max="16" width="14.47265625" style="6" customWidth="1"/>
    <col min="17" max="17" width="8.76171875" style="6"/>
    <col min="19" max="19" width="10.6171875" customWidth="1"/>
    <col min="21" max="21" width="1.6171875" customWidth="1"/>
  </cols>
  <sheetData>
    <row r="1" spans="1:21" ht="10" customHeight="1" x14ac:dyDescent="0.85">
      <c r="C1"/>
      <c r="D1"/>
      <c r="H1" s="3"/>
      <c r="K1" s="30"/>
      <c r="L1" s="31"/>
      <c r="M1" s="32"/>
      <c r="N1" s="105"/>
      <c r="O1" s="106"/>
      <c r="P1" s="106"/>
      <c r="U1">
        <v>1</v>
      </c>
    </row>
    <row r="2" spans="1:21" ht="23.1" customHeight="1" x14ac:dyDescent="0.85">
      <c r="B2" s="21" t="s">
        <v>536</v>
      </c>
      <c r="H2" s="3"/>
      <c r="K2" s="30"/>
      <c r="L2" s="31"/>
      <c r="M2" s="32"/>
      <c r="N2" s="105"/>
      <c r="O2" s="106"/>
      <c r="P2" s="106"/>
      <c r="U2">
        <v>1</v>
      </c>
    </row>
    <row r="3" spans="1:21" x14ac:dyDescent="0.85">
      <c r="D3" s="29"/>
      <c r="H3" s="3"/>
      <c r="U3">
        <v>1</v>
      </c>
    </row>
    <row r="4" spans="1:21" s="1" customFormat="1" ht="32.25" customHeight="1" x14ac:dyDescent="0.85">
      <c r="B4" s="8" t="s">
        <v>38</v>
      </c>
      <c r="C4" s="8" t="s">
        <v>39</v>
      </c>
      <c r="D4" s="8" t="s">
        <v>40</v>
      </c>
      <c r="E4" s="8" t="s">
        <v>26</v>
      </c>
      <c r="F4" s="8" t="s">
        <v>41</v>
      </c>
      <c r="G4" s="8" t="s">
        <v>537</v>
      </c>
      <c r="H4" s="63" t="s">
        <v>42</v>
      </c>
      <c r="I4" s="63" t="s">
        <v>43</v>
      </c>
      <c r="J4" s="63" t="s">
        <v>44</v>
      </c>
      <c r="K4" s="8" t="s">
        <v>45</v>
      </c>
      <c r="L4" s="66" t="s">
        <v>46</v>
      </c>
      <c r="M4" s="8" t="s">
        <v>47</v>
      </c>
      <c r="N4" s="8" t="s">
        <v>48</v>
      </c>
      <c r="O4" s="23" t="s">
        <v>32</v>
      </c>
      <c r="P4" s="67" t="s">
        <v>538</v>
      </c>
      <c r="Q4" s="67" t="s">
        <v>53</v>
      </c>
      <c r="R4" s="68" t="s">
        <v>539</v>
      </c>
      <c r="S4" s="68" t="s">
        <v>540</v>
      </c>
      <c r="U4" s="1">
        <v>1</v>
      </c>
    </row>
    <row r="5" spans="1:21" x14ac:dyDescent="0.85">
      <c r="A5" s="49"/>
      <c r="B5" s="22" t="s">
        <v>541</v>
      </c>
      <c r="C5" s="6" t="s">
        <v>56</v>
      </c>
      <c r="D5" s="6" t="s">
        <v>58</v>
      </c>
      <c r="E5" s="6" t="str">
        <f>SUBSTITUTE(支給申請別添資料!H$3,"校","")</f>
        <v>東京</v>
      </c>
      <c r="F5" s="6">
        <v>1</v>
      </c>
      <c r="G5" s="52" cm="1">
        <f t="array" ref="G5">_xlfn.SWITCH($E5,"東京",45388,"仙台",45390,"大阪",45392,"名古屋",45393,"福岡",45395)</f>
        <v>45388</v>
      </c>
      <c r="H5" s="52">
        <f>IF(COUNTIF(休講・補講一覧表!I$6:I$47,開講日程一覧!P5)&gt;0,_xlfn.XLOOKUP(開講日程一覧!P5,休講・補講一覧表!I$6:I$47,休講・補講一覧表!G$6:G$47),G5)</f>
        <v>45388</v>
      </c>
      <c r="I5" s="3" t="str">
        <f>TEXT(H5,"aaa")</f>
        <v>土</v>
      </c>
      <c r="J5" s="6" t="str">
        <f>IF(COUNTIF(休講・補講一覧表!I$6:I$47,開講日程一覧!P5)&gt;0,TEXT(G5,"m/d")&amp;"の補講","")</f>
        <v/>
      </c>
      <c r="K5" s="6" t="str" cm="1">
        <f t="array" ref="K5">_xlfn.SWITCH($E5,"東京","14:40-16:30","仙台","19:40-21:30","大阪","19:40-21:30","名古屋","19:40-21:30","福岡","14:40-16:30")</f>
        <v>14:40-16:30</v>
      </c>
      <c r="L5" s="7">
        <v>6.9444444444444441E-3</v>
      </c>
      <c r="M5" s="7">
        <v>7.6388888888888895E-2</v>
      </c>
      <c r="P5" s="33" t="str">
        <f t="shared" ref="P5:P13" si="0">D5&amp;F5</f>
        <v>事業構想原論Ⅰ_東京・仙台・名古屋・大阪・福岡1</v>
      </c>
      <c r="Q5" s="6" t="str">
        <f>IF(_xlfn.XLOOKUP(D5,履修科目一覧!G$6:G$225,履修科目一覧!E$6:E$225)=0,"",_xlfn.XLOOKUP(D5,履修科目一覧!G$6:G$225,履修科目一覧!E$6:E$225))</f>
        <v/>
      </c>
      <c r="R5" cm="1">
        <f t="array" ref="R5">_xlfn.SWITCH(B5,"集中(導入)",1,"前期",2,"集中(夏期)",3,"後期",4,"集中(春期)",5,"通年",6)</f>
        <v>1</v>
      </c>
      <c r="S5" t="s">
        <v>49</v>
      </c>
      <c r="U5">
        <v>1</v>
      </c>
    </row>
    <row r="6" spans="1:21" x14ac:dyDescent="0.85">
      <c r="B6" s="22" t="s">
        <v>541</v>
      </c>
      <c r="C6" s="6" t="s">
        <v>56</v>
      </c>
      <c r="D6" s="6" t="s">
        <v>58</v>
      </c>
      <c r="E6" s="6" t="str">
        <f>SUBSTITUTE(支給申請別添資料!H$3,"校","")</f>
        <v>東京</v>
      </c>
      <c r="F6" s="6">
        <v>2</v>
      </c>
      <c r="G6" s="52">
        <f>IF(E6="福岡",45397,45395)</f>
        <v>45395</v>
      </c>
      <c r="H6" s="52">
        <f>IF(COUNTIF(休講・補講一覧表!I$6:I$47,開講日程一覧!P6)&gt;0,_xlfn.XLOOKUP(開講日程一覧!P6,休講・補講一覧表!I$6:I$47,休講・補講一覧表!G$6:G$47),G6)</f>
        <v>45395</v>
      </c>
      <c r="I6" s="3" t="str">
        <f t="shared" ref="I6:I69" si="1">TEXT(H6,"aaa")</f>
        <v>土</v>
      </c>
      <c r="J6" s="3" t="str">
        <f>IF(COUNTIF(休講・補講一覧表!I$6:I$47,開講日程一覧!P6)&gt;0,TEXT(G6,"m/d")&amp;"の補講","")</f>
        <v/>
      </c>
      <c r="K6" s="6" t="str" cm="1">
        <f t="array" ref="K6">_xlfn.SWITCH($E6,"東京","13:00-14:30","仙台","10:30-12:00","大阪","13:00-14:30","名古屋","10:30-12:00","福岡","18:30-20:00")</f>
        <v>13:00-14:30</v>
      </c>
      <c r="L6" s="7">
        <v>6.9444444444444441E-3</v>
      </c>
      <c r="M6" s="7">
        <v>6.25E-2</v>
      </c>
      <c r="P6" s="33" t="str">
        <f t="shared" si="0"/>
        <v>事業構想原論Ⅰ_東京・仙台・名古屋・大阪・福岡2</v>
      </c>
      <c r="Q6" s="6" t="str">
        <f>IF(_xlfn.XLOOKUP(D6,履修科目一覧!G$6:G$225,履修科目一覧!E$6:E$225)=0,"",_xlfn.XLOOKUP(D6,履修科目一覧!G$6:G$225,履修科目一覧!E$6:E$225))</f>
        <v/>
      </c>
      <c r="R6" cm="1">
        <f t="array" ref="R6">_xlfn.SWITCH(B6,"集中(導入)",1,"前期",2,"集中(夏期)",3,"後期",4,"集中(春期)",5,"通年",6)</f>
        <v>1</v>
      </c>
      <c r="S6" t="s">
        <v>49</v>
      </c>
      <c r="U6">
        <v>1</v>
      </c>
    </row>
    <row r="7" spans="1:21" x14ac:dyDescent="0.85">
      <c r="B7" s="22" t="s">
        <v>541</v>
      </c>
      <c r="C7" s="6" t="s">
        <v>56</v>
      </c>
      <c r="D7" s="6" t="s">
        <v>58</v>
      </c>
      <c r="E7" s="6" t="str">
        <f>SUBSTITUTE(支給申請別添資料!H$3,"校","")</f>
        <v>東京</v>
      </c>
      <c r="F7" s="6">
        <v>3</v>
      </c>
      <c r="G7" s="52">
        <v>45398</v>
      </c>
      <c r="H7" s="52">
        <f>IF(COUNTIF(休講・補講一覧表!I$6:I$47,開講日程一覧!P7)&gt;0,_xlfn.XLOOKUP(開講日程一覧!P7,休講・補講一覧表!I$6:I$47,休講・補講一覧表!G$6:G$47),G7)</f>
        <v>45398</v>
      </c>
      <c r="I7" s="3" t="str">
        <f t="shared" si="1"/>
        <v>火</v>
      </c>
      <c r="J7" s="3" t="str">
        <f>IF(COUNTIF(休講・補講一覧表!I$6:I$47,開講日程一覧!P7)&gt;0,TEXT(G7,"m/d")&amp;"の補講","")</f>
        <v/>
      </c>
      <c r="K7" s="6" t="s">
        <v>542</v>
      </c>
      <c r="L7" s="7">
        <v>6.9444444444444441E-3</v>
      </c>
      <c r="M7" s="7">
        <v>0.125</v>
      </c>
      <c r="P7" s="33" t="str">
        <f t="shared" si="0"/>
        <v>事業構想原論Ⅰ_東京・仙台・名古屋・大阪・福岡3</v>
      </c>
      <c r="Q7" s="6" t="str">
        <f>IF(_xlfn.XLOOKUP(D7,履修科目一覧!G$6:G$225,履修科目一覧!E$6:E$225)=0,"",_xlfn.XLOOKUP(D7,履修科目一覧!G$6:G$225,履修科目一覧!E$6:E$225))</f>
        <v/>
      </c>
      <c r="R7" cm="1">
        <f t="array" ref="R7">_xlfn.SWITCH(B7,"集中(導入)",1,"前期",2,"集中(夏期)",3,"後期",4,"集中(春期)",5,"通年",6)</f>
        <v>1</v>
      </c>
      <c r="S7" t="s">
        <v>49</v>
      </c>
      <c r="U7">
        <v>1</v>
      </c>
    </row>
    <row r="8" spans="1:21" x14ac:dyDescent="0.85">
      <c r="B8" s="22" t="s">
        <v>541</v>
      </c>
      <c r="C8" s="6" t="s">
        <v>56</v>
      </c>
      <c r="D8" s="6" t="s">
        <v>58</v>
      </c>
      <c r="E8" s="6" t="str">
        <f>SUBSTITUTE(支給申請別添資料!H$3,"校","")</f>
        <v>東京</v>
      </c>
      <c r="F8" s="6">
        <v>4</v>
      </c>
      <c r="G8" s="52">
        <v>45402</v>
      </c>
      <c r="H8" s="52">
        <f>IF(COUNTIF(休講・補講一覧表!I$6:I$47,開講日程一覧!P8)&gt;0,_xlfn.XLOOKUP(開講日程一覧!P8,休講・補講一覧表!I$6:I$47,休講・補講一覧表!G$6:G$47),G8)</f>
        <v>45402</v>
      </c>
      <c r="I8" s="3" t="str">
        <f t="shared" si="1"/>
        <v>土</v>
      </c>
      <c r="J8" s="3" t="str">
        <f>IF(COUNTIF(休講・補講一覧表!I$6:I$47,開講日程一覧!P8)&gt;0,TEXT(G8,"m/d")&amp;"の補講","")</f>
        <v/>
      </c>
      <c r="K8" s="6" t="s">
        <v>543</v>
      </c>
      <c r="L8" s="7">
        <v>5.5555555555555552E-2</v>
      </c>
      <c r="M8" s="7">
        <v>0.25</v>
      </c>
      <c r="P8" s="33" t="str">
        <f t="shared" si="0"/>
        <v>事業構想原論Ⅰ_東京・仙台・名古屋・大阪・福岡4</v>
      </c>
      <c r="Q8" s="6" t="str">
        <f>IF(_xlfn.XLOOKUP(D8,履修科目一覧!G$6:G$225,履修科目一覧!E$6:E$225)=0,"",_xlfn.XLOOKUP(D8,履修科目一覧!G$6:G$225,履修科目一覧!E$6:E$225))</f>
        <v/>
      </c>
      <c r="R8" cm="1">
        <f t="array" ref="R8">_xlfn.SWITCH(B8,"集中(導入)",1,"前期",2,"集中(夏期)",3,"後期",4,"集中(春期)",5,"通年",6)</f>
        <v>1</v>
      </c>
      <c r="S8" t="s">
        <v>49</v>
      </c>
      <c r="U8">
        <v>1</v>
      </c>
    </row>
    <row r="9" spans="1:21" x14ac:dyDescent="0.85">
      <c r="B9" s="22" t="s">
        <v>288</v>
      </c>
      <c r="C9" s="6" t="s">
        <v>60</v>
      </c>
      <c r="D9" s="6" t="s">
        <v>62</v>
      </c>
      <c r="E9" s="6" t="s">
        <v>544</v>
      </c>
      <c r="F9" s="6">
        <v>1</v>
      </c>
      <c r="G9" s="52">
        <v>45552</v>
      </c>
      <c r="H9" s="52">
        <f>IF(COUNTIF(休講・補講一覧表!I$6:I$47,開講日程一覧!P9)&gt;0,_xlfn.XLOOKUP(開講日程一覧!P9,休講・補講一覧表!I$6:I$47,休講・補講一覧表!G$6:G$47),G9)</f>
        <v>45552</v>
      </c>
      <c r="I9" s="3" t="str">
        <f t="shared" si="1"/>
        <v>火</v>
      </c>
      <c r="J9" s="3" t="str">
        <f>IF(COUNTIF(休講・補講一覧表!I$6:I$47,開講日程一覧!P9)&gt;0,TEXT(G9,"m/d")&amp;"の補講","")</f>
        <v/>
      </c>
      <c r="K9" s="6" t="s">
        <v>542</v>
      </c>
      <c r="L9" s="7">
        <v>6.9444444444444441E-3</v>
      </c>
      <c r="M9" s="7">
        <v>0.125</v>
      </c>
      <c r="P9" s="33" t="str">
        <f t="shared" si="0"/>
        <v>事業構想原論Ⅱ_東京・仙台・名古屋・大阪・福岡1</v>
      </c>
      <c r="Q9" s="6" t="str">
        <f>IF(_xlfn.XLOOKUP(D9,履修科目一覧!G$6:G$225,履修科目一覧!E$6:E$225)=0,"",_xlfn.XLOOKUP(D9,履修科目一覧!G$6:G$225,履修科目一覧!E$6:E$225))</f>
        <v/>
      </c>
      <c r="R9" cm="1">
        <f t="array" ref="R9">_xlfn.SWITCH(B9,"集中(導入)",1,"前期",2,"集中(夏期)",3,"後期",4,"集中(春期)",5,"通年",6)</f>
        <v>3</v>
      </c>
      <c r="S9" t="s">
        <v>49</v>
      </c>
      <c r="U9">
        <v>1</v>
      </c>
    </row>
    <row r="10" spans="1:21" x14ac:dyDescent="0.85">
      <c r="B10" s="22" t="s">
        <v>288</v>
      </c>
      <c r="C10" s="6" t="s">
        <v>60</v>
      </c>
      <c r="D10" s="6" t="s">
        <v>62</v>
      </c>
      <c r="E10" s="6" t="s">
        <v>544</v>
      </c>
      <c r="F10" s="6">
        <v>2</v>
      </c>
      <c r="G10" s="52">
        <v>45553</v>
      </c>
      <c r="H10" s="52">
        <f>IF(COUNTIF(休講・補講一覧表!I$6:I$47,開講日程一覧!P10)&gt;0,_xlfn.XLOOKUP(開講日程一覧!P10,休講・補講一覧表!I$6:I$47,休講・補講一覧表!G$6:G$47),G10)</f>
        <v>45553</v>
      </c>
      <c r="I10" s="3" t="str">
        <f t="shared" si="1"/>
        <v>水</v>
      </c>
      <c r="J10" s="3" t="str">
        <f>IF(COUNTIF(休講・補講一覧表!I$6:I$47,開講日程一覧!P10)&gt;0,TEXT(G10,"m/d")&amp;"の補講","")</f>
        <v/>
      </c>
      <c r="K10" s="6" t="s">
        <v>542</v>
      </c>
      <c r="L10" s="7">
        <v>6.9444444444444441E-3</v>
      </c>
      <c r="M10" s="7">
        <v>0.125</v>
      </c>
      <c r="P10" s="33" t="str">
        <f t="shared" si="0"/>
        <v>事業構想原論Ⅱ_東京・仙台・名古屋・大阪・福岡2</v>
      </c>
      <c r="Q10" s="6" t="str">
        <f>IF(_xlfn.XLOOKUP(D10,履修科目一覧!G$6:G$225,履修科目一覧!E$6:E$225)=0,"",_xlfn.XLOOKUP(D10,履修科目一覧!G$6:G$225,履修科目一覧!E$6:E$225))</f>
        <v/>
      </c>
      <c r="R10" cm="1">
        <f t="array" ref="R10">_xlfn.SWITCH(B10,"集中(導入)",1,"前期",2,"集中(夏期)",3,"後期",4,"集中(春期)",5,"通年",6)</f>
        <v>3</v>
      </c>
      <c r="S10" t="s">
        <v>49</v>
      </c>
      <c r="U10">
        <v>1</v>
      </c>
    </row>
    <row r="11" spans="1:21" x14ac:dyDescent="0.85">
      <c r="B11" s="22" t="s">
        <v>288</v>
      </c>
      <c r="C11" s="6" t="s">
        <v>60</v>
      </c>
      <c r="D11" s="6" t="s">
        <v>62</v>
      </c>
      <c r="E11" s="6" t="s">
        <v>544</v>
      </c>
      <c r="F11" s="6">
        <v>3</v>
      </c>
      <c r="G11" s="52">
        <v>45555</v>
      </c>
      <c r="H11" s="52">
        <f>IF(COUNTIF(休講・補講一覧表!I$6:I$47,開講日程一覧!P11)&gt;0,_xlfn.XLOOKUP(開講日程一覧!P11,休講・補講一覧表!I$6:I$47,休講・補講一覧表!G$6:G$47),G11)</f>
        <v>45555</v>
      </c>
      <c r="I11" s="3" t="str">
        <f t="shared" si="1"/>
        <v>金</v>
      </c>
      <c r="J11" s="3" t="str">
        <f>IF(COUNTIF(休講・補講一覧表!I$6:I$47,開講日程一覧!P11)&gt;0,TEXT(G11,"m/d")&amp;"の補講","")</f>
        <v/>
      </c>
      <c r="K11" s="6" t="s">
        <v>542</v>
      </c>
      <c r="L11" s="7">
        <v>6.9444444444444441E-3</v>
      </c>
      <c r="M11" s="7">
        <v>0.125</v>
      </c>
      <c r="P11" s="33" t="str">
        <f t="shared" si="0"/>
        <v>事業構想原論Ⅱ_東京・仙台・名古屋・大阪・福岡3</v>
      </c>
      <c r="Q11" s="6" t="str">
        <f>IF(_xlfn.XLOOKUP(D11,履修科目一覧!G$6:G$225,履修科目一覧!E$6:E$225)=0,"",_xlfn.XLOOKUP(D11,履修科目一覧!G$6:G$225,履修科目一覧!E$6:E$225))</f>
        <v/>
      </c>
      <c r="R11" cm="1">
        <f t="array" ref="R11">_xlfn.SWITCH(B11,"集中(導入)",1,"前期",2,"集中(夏期)",3,"後期",4,"集中(春期)",5,"通年",6)</f>
        <v>3</v>
      </c>
      <c r="S11" t="s">
        <v>49</v>
      </c>
      <c r="U11">
        <v>1</v>
      </c>
    </row>
    <row r="12" spans="1:21" x14ac:dyDescent="0.85">
      <c r="B12" s="22" t="s">
        <v>288</v>
      </c>
      <c r="C12" s="6" t="s">
        <v>60</v>
      </c>
      <c r="D12" s="6" t="s">
        <v>62</v>
      </c>
      <c r="E12" s="6" t="s">
        <v>544</v>
      </c>
      <c r="F12" s="6">
        <v>4</v>
      </c>
      <c r="G12" s="52">
        <v>45556</v>
      </c>
      <c r="H12" s="52">
        <f>IF(COUNTIF(休講・補講一覧表!I$6:I$47,開講日程一覧!P12)&gt;0,_xlfn.XLOOKUP(開講日程一覧!P12,休講・補講一覧表!I$6:I$47,休講・補講一覧表!G$6:G$47),G12)</f>
        <v>45556</v>
      </c>
      <c r="I12" s="3" t="str">
        <f t="shared" si="1"/>
        <v>土</v>
      </c>
      <c r="J12" s="3" t="str">
        <f>IF(COUNTIF(休講・補講一覧表!I$6:I$47,開講日程一覧!P12)&gt;0,TEXT(G12,"m/d")&amp;"の補講","")</f>
        <v/>
      </c>
      <c r="K12" s="6" t="s">
        <v>542</v>
      </c>
      <c r="L12" s="7">
        <v>6.9444444444444441E-3</v>
      </c>
      <c r="M12" s="7">
        <v>0.125</v>
      </c>
      <c r="P12" s="33" t="str">
        <f t="shared" si="0"/>
        <v>事業構想原論Ⅱ_東京・仙台・名古屋・大阪・福岡4</v>
      </c>
      <c r="Q12" s="6" t="str">
        <f>IF(_xlfn.XLOOKUP(D12,履修科目一覧!G$6:G$225,履修科目一覧!E$6:E$225)=0,"",_xlfn.XLOOKUP(D12,履修科目一覧!G$6:G$225,履修科目一覧!E$6:E$225))</f>
        <v/>
      </c>
      <c r="R12" cm="1">
        <f t="array" ref="R12">_xlfn.SWITCH(B12,"集中(導入)",1,"前期",2,"集中(夏期)",3,"後期",4,"集中(春期)",5,"通年",6)</f>
        <v>3</v>
      </c>
      <c r="S12" t="s">
        <v>49</v>
      </c>
      <c r="U12">
        <v>1</v>
      </c>
    </row>
    <row r="13" spans="1:21" x14ac:dyDescent="0.85">
      <c r="B13" s="22" t="s">
        <v>545</v>
      </c>
      <c r="C13" s="6" t="s">
        <v>546</v>
      </c>
      <c r="D13" s="6" t="s">
        <v>66</v>
      </c>
      <c r="E13" s="6" t="s">
        <v>547</v>
      </c>
      <c r="F13" s="6">
        <v>1</v>
      </c>
      <c r="G13" s="52">
        <v>45409</v>
      </c>
      <c r="H13" s="52">
        <f>IF(COUNTIF(休講・補講一覧表!I$6:I$47,開講日程一覧!P13)&gt;0,_xlfn.XLOOKUP(開講日程一覧!P13,休講・補講一覧表!I$6:I$47,休講・補講一覧表!G$6:G$47),G13)</f>
        <v>45409</v>
      </c>
      <c r="I13" s="3" t="str">
        <f t="shared" si="1"/>
        <v>土</v>
      </c>
      <c r="J13" s="3" t="str">
        <f>IF(COUNTIF(休講・補講一覧表!I$6:I$47,開講日程一覧!P13)&gt;0,TEXT(G13,"m/d")&amp;"の補講","")</f>
        <v/>
      </c>
      <c r="K13" s="6" t="s">
        <v>548</v>
      </c>
      <c r="L13" s="7">
        <v>0</v>
      </c>
      <c r="M13" s="7">
        <v>6.25E-2</v>
      </c>
      <c r="P13" s="33" t="str">
        <f t="shared" si="0"/>
        <v>社会動向と事業構想_東京1</v>
      </c>
      <c r="Q13" s="6" t="str">
        <f>IF(_xlfn.XLOOKUP(D13,履修科目一覧!G$6:G$225,履修科目一覧!E$6:E$225)=0,"",_xlfn.XLOOKUP(D13,履修科目一覧!G$6:G$225,履修科目一覧!E$6:E$225))</f>
        <v/>
      </c>
      <c r="R13" cm="1">
        <f t="array" ref="R13">_xlfn.SWITCH(B13,"集中(導入)",1,"前期",2,"集中(夏期)",3,"後期",4,"集中(春期)",5,"通年",6)</f>
        <v>2</v>
      </c>
      <c r="S13" t="s">
        <v>49</v>
      </c>
      <c r="U13">
        <v>1</v>
      </c>
    </row>
    <row r="14" spans="1:21" x14ac:dyDescent="0.85">
      <c r="B14" s="22" t="s">
        <v>545</v>
      </c>
      <c r="C14" s="6" t="s">
        <v>546</v>
      </c>
      <c r="D14" s="6" t="s">
        <v>66</v>
      </c>
      <c r="E14" s="6" t="s">
        <v>547</v>
      </c>
      <c r="F14" s="6">
        <v>2</v>
      </c>
      <c r="G14" s="52">
        <v>45430</v>
      </c>
      <c r="H14" s="52">
        <f>IF(COUNTIF(休講・補講一覧表!I$6:I$47,開講日程一覧!P14)&gt;0,_xlfn.XLOOKUP(開講日程一覧!P14,休講・補講一覧表!I$6:I$47,休講・補講一覧表!G$6:G$47),G14)</f>
        <v>45430</v>
      </c>
      <c r="I14" s="3" t="str">
        <f t="shared" si="1"/>
        <v>土</v>
      </c>
      <c r="J14" s="3" t="str">
        <f>IF(COUNTIF(休講・補講一覧表!I$6:I$47,開講日程一覧!P14)&gt;0,TEXT(G14,"m/d")&amp;"の補講","")</f>
        <v/>
      </c>
      <c r="K14" s="6" t="s">
        <v>549</v>
      </c>
      <c r="L14" s="7">
        <v>4.1666666666666664E-2</v>
      </c>
      <c r="M14" s="7">
        <v>0.125</v>
      </c>
      <c r="P14" s="33" t="str">
        <f t="shared" ref="P14:P69" si="2">D14&amp;F14</f>
        <v>社会動向と事業構想_東京2</v>
      </c>
      <c r="Q14" s="6" t="str">
        <f>IF(_xlfn.XLOOKUP(D14,履修科目一覧!G$6:G$225,履修科目一覧!E$6:E$225)=0,"",_xlfn.XLOOKUP(D14,履修科目一覧!G$6:G$225,履修科目一覧!E$6:E$225))</f>
        <v/>
      </c>
      <c r="R14" cm="1">
        <f t="array" ref="R14">_xlfn.SWITCH(B14,"集中(導入)",1,"前期",2,"集中(夏期)",3,"後期",4,"集中(春期)",5,"通年",6)</f>
        <v>2</v>
      </c>
      <c r="S14" t="s">
        <v>49</v>
      </c>
      <c r="U14">
        <v>1</v>
      </c>
    </row>
    <row r="15" spans="1:21" x14ac:dyDescent="0.85">
      <c r="B15" s="22" t="s">
        <v>545</v>
      </c>
      <c r="C15" s="6" t="s">
        <v>546</v>
      </c>
      <c r="D15" s="6" t="s">
        <v>66</v>
      </c>
      <c r="E15" s="6" t="s">
        <v>547</v>
      </c>
      <c r="F15" s="6">
        <v>3</v>
      </c>
      <c r="G15" s="52">
        <v>45444</v>
      </c>
      <c r="H15" s="52">
        <f>IF(COUNTIF(休講・補講一覧表!I$6:I$47,開講日程一覧!P15)&gt;0,_xlfn.XLOOKUP(開講日程一覧!P15,休講・補講一覧表!I$6:I$47,休講・補講一覧表!G$6:G$47),G15)</f>
        <v>45444</v>
      </c>
      <c r="I15" s="3" t="str">
        <f t="shared" si="1"/>
        <v>土</v>
      </c>
      <c r="J15" s="3" t="str">
        <f>IF(COUNTIF(休講・補講一覧表!I$6:I$47,開講日程一覧!P15)&gt;0,TEXT(G15,"m/d")&amp;"の補講","")</f>
        <v/>
      </c>
      <c r="K15" s="6" t="s">
        <v>549</v>
      </c>
      <c r="L15" s="7">
        <v>4.1666666666666664E-2</v>
      </c>
      <c r="M15" s="7">
        <v>0.125</v>
      </c>
      <c r="P15" s="33" t="str">
        <f t="shared" si="2"/>
        <v>社会動向と事業構想_東京3</v>
      </c>
      <c r="Q15" s="6" t="str">
        <f>IF(_xlfn.XLOOKUP(D15,履修科目一覧!G$6:G$225,履修科目一覧!E$6:E$225)=0,"",_xlfn.XLOOKUP(D15,履修科目一覧!G$6:G$225,履修科目一覧!E$6:E$225))</f>
        <v/>
      </c>
      <c r="R15" cm="1">
        <f t="array" ref="R15">_xlfn.SWITCH(B15,"集中(導入)",1,"前期",2,"集中(夏期)",3,"後期",4,"集中(春期)",5,"通年",6)</f>
        <v>2</v>
      </c>
      <c r="S15" t="s">
        <v>49</v>
      </c>
      <c r="U15">
        <v>1</v>
      </c>
    </row>
    <row r="16" spans="1:21" x14ac:dyDescent="0.85">
      <c r="B16" s="22" t="s">
        <v>545</v>
      </c>
      <c r="C16" s="6" t="s">
        <v>546</v>
      </c>
      <c r="D16" s="6" t="s">
        <v>66</v>
      </c>
      <c r="E16" s="6" t="s">
        <v>547</v>
      </c>
      <c r="F16" s="6">
        <v>4</v>
      </c>
      <c r="G16" s="52">
        <v>45458</v>
      </c>
      <c r="H16" s="52">
        <f>IF(COUNTIF(休講・補講一覧表!I$6:I$47,開講日程一覧!P16)&gt;0,_xlfn.XLOOKUP(開講日程一覧!P16,休講・補講一覧表!I$6:I$47,休講・補講一覧表!G$6:G$47),G16)</f>
        <v>45458</v>
      </c>
      <c r="I16" s="3" t="str">
        <f t="shared" si="1"/>
        <v>土</v>
      </c>
      <c r="J16" s="3" t="str">
        <f>IF(COUNTIF(休講・補講一覧表!I$6:I$47,開講日程一覧!P16)&gt;0,TEXT(G16,"m/d")&amp;"の補講","")</f>
        <v/>
      </c>
      <c r="K16" s="6" t="s">
        <v>549</v>
      </c>
      <c r="L16" s="7">
        <v>4.1666666666666664E-2</v>
      </c>
      <c r="M16" s="7">
        <v>0.125</v>
      </c>
      <c r="P16" s="33" t="str">
        <f t="shared" si="2"/>
        <v>社会動向と事業構想_東京4</v>
      </c>
      <c r="Q16" s="6" t="str">
        <f>IF(_xlfn.XLOOKUP(D16,履修科目一覧!G$6:G$225,履修科目一覧!E$6:E$225)=0,"",_xlfn.XLOOKUP(D16,履修科目一覧!G$6:G$225,履修科目一覧!E$6:E$225))</f>
        <v/>
      </c>
      <c r="R16" cm="1">
        <f t="array" ref="R16">_xlfn.SWITCH(B16,"集中(導入)",1,"前期",2,"集中(夏期)",3,"後期",4,"集中(春期)",5,"通年",6)</f>
        <v>2</v>
      </c>
      <c r="S16" t="s">
        <v>49</v>
      </c>
      <c r="U16">
        <v>1</v>
      </c>
    </row>
    <row r="17" spans="2:21" x14ac:dyDescent="0.85">
      <c r="B17" s="22" t="s">
        <v>545</v>
      </c>
      <c r="C17" s="6" t="s">
        <v>546</v>
      </c>
      <c r="D17" s="6" t="s">
        <v>66</v>
      </c>
      <c r="E17" s="6" t="s">
        <v>547</v>
      </c>
      <c r="F17" s="6">
        <v>5</v>
      </c>
      <c r="G17" s="52">
        <v>45472</v>
      </c>
      <c r="H17" s="52">
        <f>IF(COUNTIF(休講・補講一覧表!I$6:I$47,開講日程一覧!P17)&gt;0,_xlfn.XLOOKUP(開講日程一覧!P17,休講・補講一覧表!I$6:I$47,休講・補講一覧表!G$6:G$47),G17)</f>
        <v>45472</v>
      </c>
      <c r="I17" s="3" t="str">
        <f t="shared" si="1"/>
        <v>土</v>
      </c>
      <c r="J17" s="3" t="str">
        <f>IF(COUNTIF(休講・補講一覧表!I$6:I$47,開講日程一覧!P17)&gt;0,TEXT(G17,"m/d")&amp;"の補講","")</f>
        <v/>
      </c>
      <c r="K17" s="6" t="s">
        <v>549</v>
      </c>
      <c r="L17" s="7">
        <v>4.1666666666666664E-2</v>
      </c>
      <c r="M17" s="7">
        <v>0.125</v>
      </c>
      <c r="P17" s="33" t="str">
        <f t="shared" si="2"/>
        <v>社会動向と事業構想_東京5</v>
      </c>
      <c r="Q17" s="6" t="str">
        <f>IF(_xlfn.XLOOKUP(D17,履修科目一覧!G$6:G$225,履修科目一覧!E$6:E$225)=0,"",_xlfn.XLOOKUP(D17,履修科目一覧!G$6:G$225,履修科目一覧!E$6:E$225))</f>
        <v/>
      </c>
      <c r="R17" cm="1">
        <f t="array" ref="R17">_xlfn.SWITCH(B17,"集中(導入)",1,"前期",2,"集中(夏期)",3,"後期",4,"集中(春期)",5,"通年",6)</f>
        <v>2</v>
      </c>
      <c r="S17" t="s">
        <v>49</v>
      </c>
      <c r="U17">
        <v>1</v>
      </c>
    </row>
    <row r="18" spans="2:21" x14ac:dyDescent="0.85">
      <c r="B18" s="22" t="s">
        <v>545</v>
      </c>
      <c r="C18" s="6" t="s">
        <v>546</v>
      </c>
      <c r="D18" s="6" t="s">
        <v>66</v>
      </c>
      <c r="E18" s="6" t="s">
        <v>547</v>
      </c>
      <c r="F18" s="6">
        <v>6</v>
      </c>
      <c r="G18" s="52">
        <v>45486</v>
      </c>
      <c r="H18" s="52">
        <f>IF(COUNTIF(休講・補講一覧表!I$6:I$47,開講日程一覧!P18)&gt;0,_xlfn.XLOOKUP(開講日程一覧!P18,休講・補講一覧表!I$6:I$47,休講・補講一覧表!G$6:G$47),G18)</f>
        <v>45486</v>
      </c>
      <c r="I18" s="3" t="str">
        <f t="shared" si="1"/>
        <v>土</v>
      </c>
      <c r="J18" s="3" t="str">
        <f>IF(COUNTIF(休講・補講一覧表!I$6:I$47,開講日程一覧!P18)&gt;0,TEXT(G18,"m/d")&amp;"の補講","")</f>
        <v/>
      </c>
      <c r="K18" s="6" t="s">
        <v>549</v>
      </c>
      <c r="L18" s="7">
        <v>4.1666666666666664E-2</v>
      </c>
      <c r="M18" s="7">
        <v>0.125</v>
      </c>
      <c r="P18" s="33" t="str">
        <f t="shared" si="2"/>
        <v>社会動向と事業構想_東京6</v>
      </c>
      <c r="Q18" s="6" t="str">
        <f>IF(_xlfn.XLOOKUP(D18,履修科目一覧!G$6:G$225,履修科目一覧!E$6:E$225)=0,"",_xlfn.XLOOKUP(D18,履修科目一覧!G$6:G$225,履修科目一覧!E$6:E$225))</f>
        <v/>
      </c>
      <c r="R18" cm="1">
        <f t="array" ref="R18">_xlfn.SWITCH(B18,"集中(導入)",1,"前期",2,"集中(夏期)",3,"後期",4,"集中(春期)",5,"通年",6)</f>
        <v>2</v>
      </c>
      <c r="S18" t="s">
        <v>49</v>
      </c>
      <c r="U18">
        <v>1</v>
      </c>
    </row>
    <row r="19" spans="2:21" x14ac:dyDescent="0.85">
      <c r="B19" s="22" t="s">
        <v>545</v>
      </c>
      <c r="C19" s="6" t="s">
        <v>546</v>
      </c>
      <c r="D19" s="6" t="s">
        <v>66</v>
      </c>
      <c r="E19" s="6" t="s">
        <v>547</v>
      </c>
      <c r="F19" s="6">
        <v>7</v>
      </c>
      <c r="G19" s="52">
        <v>45500</v>
      </c>
      <c r="H19" s="52">
        <f>IF(COUNTIF(休講・補講一覧表!I$6:I$47,開講日程一覧!P19)&gt;0,_xlfn.XLOOKUP(開講日程一覧!P19,休講・補講一覧表!I$6:I$47,休講・補講一覧表!G$6:G$47),G19)</f>
        <v>45500</v>
      </c>
      <c r="I19" s="3" t="str">
        <f t="shared" si="1"/>
        <v>土</v>
      </c>
      <c r="J19" s="3" t="str">
        <f>IF(COUNTIF(休講・補講一覧表!I$6:I$47,開講日程一覧!P19)&gt;0,TEXT(G19,"m/d")&amp;"の補講","")</f>
        <v/>
      </c>
      <c r="K19" s="6" t="s">
        <v>549</v>
      </c>
      <c r="L19" s="7">
        <v>4.1666666666666664E-2</v>
      </c>
      <c r="M19" s="7">
        <v>0.125</v>
      </c>
      <c r="P19" s="33" t="str">
        <f t="shared" si="2"/>
        <v>社会動向と事業構想_東京7</v>
      </c>
      <c r="Q19" s="6" t="str">
        <f>IF(_xlfn.XLOOKUP(D19,履修科目一覧!G$6:G$225,履修科目一覧!E$6:E$225)=0,"",_xlfn.XLOOKUP(D19,履修科目一覧!G$6:G$225,履修科目一覧!E$6:E$225))</f>
        <v/>
      </c>
      <c r="R19" cm="1">
        <f t="array" ref="R19">_xlfn.SWITCH(B19,"集中(導入)",1,"前期",2,"集中(夏期)",3,"後期",4,"集中(春期)",5,"通年",6)</f>
        <v>2</v>
      </c>
      <c r="S19" t="s">
        <v>49</v>
      </c>
      <c r="U19">
        <v>1</v>
      </c>
    </row>
    <row r="20" spans="2:21" x14ac:dyDescent="0.85">
      <c r="B20" s="22" t="s">
        <v>545</v>
      </c>
      <c r="C20" s="6" t="s">
        <v>546</v>
      </c>
      <c r="D20" s="6" t="s">
        <v>66</v>
      </c>
      <c r="E20" s="6" t="s">
        <v>547</v>
      </c>
      <c r="F20" s="6">
        <v>8</v>
      </c>
      <c r="G20" s="52">
        <v>45514</v>
      </c>
      <c r="H20" s="52">
        <f>IF(COUNTIF(休講・補講一覧表!I$6:I$47,開講日程一覧!P20)&gt;0,_xlfn.XLOOKUP(開講日程一覧!P20,休講・補講一覧表!I$6:I$47,休講・補講一覧表!G$6:G$47),G20)</f>
        <v>45514</v>
      </c>
      <c r="I20" s="3" t="str">
        <f t="shared" si="1"/>
        <v>土</v>
      </c>
      <c r="J20" s="3" t="str">
        <f>IF(COUNTIF(休講・補講一覧表!I$6:I$47,開講日程一覧!P20)&gt;0,TEXT(G20,"m/d")&amp;"の補講","")</f>
        <v/>
      </c>
      <c r="K20" s="6" t="s">
        <v>549</v>
      </c>
      <c r="L20" s="7">
        <v>4.1666666666666664E-2</v>
      </c>
      <c r="M20" s="7">
        <v>0.125</v>
      </c>
      <c r="P20" s="33" t="str">
        <f t="shared" si="2"/>
        <v>社会動向と事業構想_東京8</v>
      </c>
      <c r="Q20" s="6" t="str">
        <f>IF(_xlfn.XLOOKUP(D20,履修科目一覧!G$6:G$225,履修科目一覧!E$6:E$225)=0,"",_xlfn.XLOOKUP(D20,履修科目一覧!G$6:G$225,履修科目一覧!E$6:E$225))</f>
        <v/>
      </c>
      <c r="R20" cm="1">
        <f t="array" ref="R20">_xlfn.SWITCH(B20,"集中(導入)",1,"前期",2,"集中(夏期)",3,"後期",4,"集中(春期)",5,"通年",6)</f>
        <v>2</v>
      </c>
      <c r="S20" t="s">
        <v>49</v>
      </c>
      <c r="U20">
        <v>1</v>
      </c>
    </row>
    <row r="21" spans="2:21" x14ac:dyDescent="0.85">
      <c r="B21" s="22" t="s">
        <v>550</v>
      </c>
      <c r="C21" s="6" t="s">
        <v>551</v>
      </c>
      <c r="D21" s="6" t="s">
        <v>80</v>
      </c>
      <c r="E21" s="6" t="s">
        <v>547</v>
      </c>
      <c r="F21" s="6">
        <v>1</v>
      </c>
      <c r="G21" s="52">
        <v>45569</v>
      </c>
      <c r="H21" s="52">
        <f>IF(COUNTIF(休講・補講一覧表!I$6:I$47,開講日程一覧!P21)&gt;0,_xlfn.XLOOKUP(開講日程一覧!P21,休講・補講一覧表!I$6:I$47,休講・補講一覧表!G$6:G$47),G21)</f>
        <v>45569</v>
      </c>
      <c r="I21" s="3" t="str">
        <f t="shared" si="1"/>
        <v>金</v>
      </c>
      <c r="J21" s="3" t="str">
        <f>IF(COUNTIF(休講・補講一覧表!I$6:I$47,開講日程一覧!P21)&gt;0,TEXT(G21,"m/d")&amp;"の補講","")</f>
        <v/>
      </c>
      <c r="K21" s="6" t="s">
        <v>552</v>
      </c>
      <c r="L21" s="7">
        <v>0</v>
      </c>
      <c r="M21" s="7">
        <v>6.25E-2</v>
      </c>
      <c r="P21" s="33" t="str">
        <f t="shared" si="2"/>
        <v>テクノロジーと事業構想_東京1</v>
      </c>
      <c r="Q21" s="6" t="str">
        <f>IF(_xlfn.XLOOKUP(D21,履修科目一覧!G$6:G$225,履修科目一覧!E$6:E$225)=0,"",_xlfn.XLOOKUP(D21,履修科目一覧!G$6:G$225,履修科目一覧!E$6:E$225))</f>
        <v/>
      </c>
      <c r="R21" cm="1">
        <f t="array" ref="R21">_xlfn.SWITCH(B21,"集中(導入)",1,"前期",2,"集中(夏期)",3,"後期",4,"集中(春期)",5,"通年",6)</f>
        <v>4</v>
      </c>
      <c r="S21" t="s">
        <v>49</v>
      </c>
      <c r="U21">
        <v>1</v>
      </c>
    </row>
    <row r="22" spans="2:21" x14ac:dyDescent="0.85">
      <c r="B22" s="22" t="s">
        <v>550</v>
      </c>
      <c r="C22" s="6" t="s">
        <v>551</v>
      </c>
      <c r="D22" s="6" t="s">
        <v>80</v>
      </c>
      <c r="E22" s="6" t="s">
        <v>547</v>
      </c>
      <c r="F22" s="6">
        <v>2</v>
      </c>
      <c r="G22" s="52">
        <v>45576</v>
      </c>
      <c r="H22" s="52">
        <f>IF(COUNTIF(休講・補講一覧表!I$6:I$47,開講日程一覧!P22)&gt;0,_xlfn.XLOOKUP(開講日程一覧!P22,休講・補講一覧表!I$6:I$47,休講・補講一覧表!G$6:G$47),G22)</f>
        <v>45576</v>
      </c>
      <c r="I22" s="3" t="str">
        <f t="shared" si="1"/>
        <v>金</v>
      </c>
      <c r="J22" s="3" t="str">
        <f>IF(COUNTIF(休講・補講一覧表!I$6:I$47,開講日程一覧!P22)&gt;0,TEXT(G22,"m/d")&amp;"の補講","")</f>
        <v/>
      </c>
      <c r="K22" s="6" t="s">
        <v>542</v>
      </c>
      <c r="L22" s="7">
        <v>6.9444444444444441E-3</v>
      </c>
      <c r="M22" s="7">
        <v>0.125</v>
      </c>
      <c r="P22" s="33" t="str">
        <f t="shared" si="2"/>
        <v>テクノロジーと事業構想_東京2</v>
      </c>
      <c r="Q22" s="6" t="str">
        <f>IF(_xlfn.XLOOKUP(D22,履修科目一覧!G$6:G$225,履修科目一覧!E$6:E$225)=0,"",_xlfn.XLOOKUP(D22,履修科目一覧!G$6:G$225,履修科目一覧!E$6:E$225))</f>
        <v/>
      </c>
      <c r="R22" cm="1">
        <f t="array" ref="R22">_xlfn.SWITCH(B22,"集中(導入)",1,"前期",2,"集中(夏期)",3,"後期",4,"集中(春期)",5,"通年",6)</f>
        <v>4</v>
      </c>
      <c r="S22" t="s">
        <v>49</v>
      </c>
      <c r="U22">
        <v>1</v>
      </c>
    </row>
    <row r="23" spans="2:21" x14ac:dyDescent="0.85">
      <c r="B23" s="22" t="s">
        <v>550</v>
      </c>
      <c r="C23" s="6" t="s">
        <v>551</v>
      </c>
      <c r="D23" s="6" t="s">
        <v>80</v>
      </c>
      <c r="E23" s="6" t="s">
        <v>547</v>
      </c>
      <c r="F23" s="6">
        <v>3</v>
      </c>
      <c r="G23" s="52">
        <v>45590</v>
      </c>
      <c r="H23" s="52">
        <f>IF(COUNTIF(休講・補講一覧表!I$6:I$47,開講日程一覧!P23)&gt;0,_xlfn.XLOOKUP(開講日程一覧!P23,休講・補講一覧表!I$6:I$47,休講・補講一覧表!G$6:G$47),G23)</f>
        <v>45590</v>
      </c>
      <c r="I23" s="3" t="str">
        <f t="shared" si="1"/>
        <v>金</v>
      </c>
      <c r="J23" s="3" t="str">
        <f>IF(COUNTIF(休講・補講一覧表!I$6:I$47,開講日程一覧!P23)&gt;0,TEXT(G23,"m/d")&amp;"の補講","")</f>
        <v/>
      </c>
      <c r="K23" s="6" t="s">
        <v>542</v>
      </c>
      <c r="L23" s="7">
        <v>6.9444444444444441E-3</v>
      </c>
      <c r="M23" s="7">
        <v>0.125</v>
      </c>
      <c r="P23" s="33" t="str">
        <f t="shared" si="2"/>
        <v>テクノロジーと事業構想_東京3</v>
      </c>
      <c r="Q23" s="6" t="str">
        <f>IF(_xlfn.XLOOKUP(D23,履修科目一覧!G$6:G$225,履修科目一覧!E$6:E$225)=0,"",_xlfn.XLOOKUP(D23,履修科目一覧!G$6:G$225,履修科目一覧!E$6:E$225))</f>
        <v/>
      </c>
      <c r="R23" cm="1">
        <f t="array" ref="R23">_xlfn.SWITCH(B23,"集中(導入)",1,"前期",2,"集中(夏期)",3,"後期",4,"集中(春期)",5,"通年",6)</f>
        <v>4</v>
      </c>
      <c r="S23" t="s">
        <v>49</v>
      </c>
      <c r="U23">
        <v>1</v>
      </c>
    </row>
    <row r="24" spans="2:21" x14ac:dyDescent="0.85">
      <c r="B24" s="22" t="s">
        <v>550</v>
      </c>
      <c r="C24" s="6" t="s">
        <v>551</v>
      </c>
      <c r="D24" s="6" t="s">
        <v>80</v>
      </c>
      <c r="E24" s="6" t="s">
        <v>547</v>
      </c>
      <c r="F24" s="6">
        <v>4</v>
      </c>
      <c r="G24" s="52">
        <v>45604</v>
      </c>
      <c r="H24" s="52">
        <f>IF(COUNTIF(休講・補講一覧表!I$6:I$47,開講日程一覧!P24)&gt;0,_xlfn.XLOOKUP(開講日程一覧!P24,休講・補講一覧表!I$6:I$47,休講・補講一覧表!G$6:G$47),G24)</f>
        <v>45604</v>
      </c>
      <c r="I24" s="3" t="str">
        <f t="shared" si="1"/>
        <v>金</v>
      </c>
      <c r="J24" s="3" t="str">
        <f>IF(COUNTIF(休講・補講一覧表!I$6:I$47,開講日程一覧!P24)&gt;0,TEXT(G24,"m/d")&amp;"の補講","")</f>
        <v/>
      </c>
      <c r="K24" s="6" t="s">
        <v>542</v>
      </c>
      <c r="L24" s="7">
        <v>6.9444444444444441E-3</v>
      </c>
      <c r="M24" s="7">
        <v>0.125</v>
      </c>
      <c r="P24" s="33" t="str">
        <f t="shared" si="2"/>
        <v>テクノロジーと事業構想_東京4</v>
      </c>
      <c r="Q24" s="6" t="str">
        <f>IF(_xlfn.XLOOKUP(D24,履修科目一覧!G$6:G$225,履修科目一覧!E$6:E$225)=0,"",_xlfn.XLOOKUP(D24,履修科目一覧!G$6:G$225,履修科目一覧!E$6:E$225))</f>
        <v/>
      </c>
      <c r="R24" cm="1">
        <f t="array" ref="R24">_xlfn.SWITCH(B24,"集中(導入)",1,"前期",2,"集中(夏期)",3,"後期",4,"集中(春期)",5,"通年",6)</f>
        <v>4</v>
      </c>
      <c r="S24" t="s">
        <v>49</v>
      </c>
      <c r="U24">
        <v>1</v>
      </c>
    </row>
    <row r="25" spans="2:21" x14ac:dyDescent="0.85">
      <c r="B25" s="22" t="s">
        <v>550</v>
      </c>
      <c r="C25" s="6" t="s">
        <v>551</v>
      </c>
      <c r="D25" s="6" t="s">
        <v>80</v>
      </c>
      <c r="E25" s="6" t="s">
        <v>547</v>
      </c>
      <c r="F25" s="6">
        <v>5</v>
      </c>
      <c r="G25" s="52">
        <v>45618</v>
      </c>
      <c r="H25" s="52">
        <f>IF(COUNTIF(休講・補講一覧表!I$6:I$47,開講日程一覧!P25)&gt;0,_xlfn.XLOOKUP(開講日程一覧!P25,休講・補講一覧表!I$6:I$47,休講・補講一覧表!G$6:G$47),G25)</f>
        <v>45618</v>
      </c>
      <c r="I25" s="3" t="str">
        <f t="shared" si="1"/>
        <v>金</v>
      </c>
      <c r="J25" s="3" t="str">
        <f>IF(COUNTIF(休講・補講一覧表!I$6:I$47,開講日程一覧!P25)&gt;0,TEXT(G25,"m/d")&amp;"の補講","")</f>
        <v/>
      </c>
      <c r="K25" s="6" t="s">
        <v>542</v>
      </c>
      <c r="L25" s="7">
        <v>6.9444444444444441E-3</v>
      </c>
      <c r="M25" s="7">
        <v>0.125</v>
      </c>
      <c r="P25" s="33" t="str">
        <f t="shared" si="2"/>
        <v>テクノロジーと事業構想_東京5</v>
      </c>
      <c r="Q25" s="6" t="str">
        <f>IF(_xlfn.XLOOKUP(D25,履修科目一覧!G$6:G$225,履修科目一覧!E$6:E$225)=0,"",_xlfn.XLOOKUP(D25,履修科目一覧!G$6:G$225,履修科目一覧!E$6:E$225))</f>
        <v/>
      </c>
      <c r="R25" cm="1">
        <f t="array" ref="R25">_xlfn.SWITCH(B25,"集中(導入)",1,"前期",2,"集中(夏期)",3,"後期",4,"集中(春期)",5,"通年",6)</f>
        <v>4</v>
      </c>
      <c r="S25" t="s">
        <v>49</v>
      </c>
      <c r="U25">
        <v>1</v>
      </c>
    </row>
    <row r="26" spans="2:21" x14ac:dyDescent="0.85">
      <c r="B26" s="22" t="s">
        <v>550</v>
      </c>
      <c r="C26" s="6" t="s">
        <v>551</v>
      </c>
      <c r="D26" s="6" t="s">
        <v>80</v>
      </c>
      <c r="E26" s="6" t="s">
        <v>547</v>
      </c>
      <c r="F26" s="6">
        <v>6</v>
      </c>
      <c r="G26" s="52">
        <v>45632</v>
      </c>
      <c r="H26" s="52">
        <f>IF(COUNTIF(休講・補講一覧表!I$6:I$47,開講日程一覧!P26)&gt;0,_xlfn.XLOOKUP(開講日程一覧!P26,休講・補講一覧表!I$6:I$47,休講・補講一覧表!G$6:G$47),G26)</f>
        <v>45632</v>
      </c>
      <c r="I26" s="3" t="str">
        <f t="shared" si="1"/>
        <v>金</v>
      </c>
      <c r="J26" s="3" t="str">
        <f>IF(COUNTIF(休講・補講一覧表!I$6:I$47,開講日程一覧!P26)&gt;0,TEXT(G26,"m/d")&amp;"の補講","")</f>
        <v/>
      </c>
      <c r="K26" s="6" t="s">
        <v>542</v>
      </c>
      <c r="L26" s="7">
        <v>6.9444444444444441E-3</v>
      </c>
      <c r="M26" s="7">
        <v>0.125</v>
      </c>
      <c r="P26" s="33" t="str">
        <f t="shared" si="2"/>
        <v>テクノロジーと事業構想_東京6</v>
      </c>
      <c r="Q26" s="6" t="str">
        <f>IF(_xlfn.XLOOKUP(D26,履修科目一覧!G$6:G$225,履修科目一覧!E$6:E$225)=0,"",_xlfn.XLOOKUP(D26,履修科目一覧!G$6:G$225,履修科目一覧!E$6:E$225))</f>
        <v/>
      </c>
      <c r="R26" cm="1">
        <f t="array" ref="R26">_xlfn.SWITCH(B26,"集中(導入)",1,"前期",2,"集中(夏期)",3,"後期",4,"集中(春期)",5,"通年",6)</f>
        <v>4</v>
      </c>
      <c r="S26" t="s">
        <v>49</v>
      </c>
      <c r="U26">
        <v>1</v>
      </c>
    </row>
    <row r="27" spans="2:21" x14ac:dyDescent="0.85">
      <c r="B27" s="22" t="s">
        <v>550</v>
      </c>
      <c r="C27" s="6" t="s">
        <v>551</v>
      </c>
      <c r="D27" s="6" t="s">
        <v>80</v>
      </c>
      <c r="E27" s="6" t="s">
        <v>547</v>
      </c>
      <c r="F27" s="6">
        <v>7</v>
      </c>
      <c r="G27" s="52">
        <v>45646</v>
      </c>
      <c r="H27" s="52">
        <f>IF(COUNTIF(休講・補講一覧表!I$6:I$47,開講日程一覧!P27)&gt;0,_xlfn.XLOOKUP(開講日程一覧!P27,休講・補講一覧表!I$6:I$47,休講・補講一覧表!G$6:G$47),G27)</f>
        <v>45646</v>
      </c>
      <c r="I27" s="3" t="str">
        <f t="shared" si="1"/>
        <v>金</v>
      </c>
      <c r="J27" s="3" t="str">
        <f>IF(COUNTIF(休講・補講一覧表!I$6:I$47,開講日程一覧!P27)&gt;0,TEXT(G27,"m/d")&amp;"の補講","")</f>
        <v/>
      </c>
      <c r="K27" s="6" t="s">
        <v>542</v>
      </c>
      <c r="L27" s="7">
        <v>6.9444444444444441E-3</v>
      </c>
      <c r="M27" s="7">
        <v>0.125</v>
      </c>
      <c r="P27" s="33" t="str">
        <f t="shared" si="2"/>
        <v>テクノロジーと事業構想_東京7</v>
      </c>
      <c r="Q27" s="6" t="str">
        <f>IF(_xlfn.XLOOKUP(D27,履修科目一覧!G$6:G$225,履修科目一覧!E$6:E$225)=0,"",_xlfn.XLOOKUP(D27,履修科目一覧!G$6:G$225,履修科目一覧!E$6:E$225))</f>
        <v/>
      </c>
      <c r="R27" cm="1">
        <f t="array" ref="R27">_xlfn.SWITCH(B27,"集中(導入)",1,"前期",2,"集中(夏期)",3,"後期",4,"集中(春期)",5,"通年",6)</f>
        <v>4</v>
      </c>
      <c r="S27" t="s">
        <v>49</v>
      </c>
      <c r="U27">
        <v>1</v>
      </c>
    </row>
    <row r="28" spans="2:21" x14ac:dyDescent="0.85">
      <c r="B28" s="22" t="s">
        <v>550</v>
      </c>
      <c r="C28" s="6" t="s">
        <v>551</v>
      </c>
      <c r="D28" s="6" t="s">
        <v>80</v>
      </c>
      <c r="E28" s="6" t="s">
        <v>547</v>
      </c>
      <c r="F28" s="6">
        <v>8</v>
      </c>
      <c r="G28" s="52">
        <v>45667</v>
      </c>
      <c r="H28" s="52">
        <f>IF(COUNTIF(休講・補講一覧表!I$6:I$47,開講日程一覧!P28)&gt;0,_xlfn.XLOOKUP(開講日程一覧!P28,休講・補講一覧表!I$6:I$47,休講・補講一覧表!G$6:G$47),G28)</f>
        <v>45667</v>
      </c>
      <c r="I28" s="3" t="str">
        <f t="shared" si="1"/>
        <v>金</v>
      </c>
      <c r="J28" s="3" t="str">
        <f>IF(COUNTIF(休講・補講一覧表!I$6:I$47,開講日程一覧!P28)&gt;0,TEXT(G28,"m/d")&amp;"の補講","")</f>
        <v/>
      </c>
      <c r="K28" s="6" t="s">
        <v>542</v>
      </c>
      <c r="L28" s="7">
        <v>6.9444444444444441E-3</v>
      </c>
      <c r="M28" s="7">
        <v>0.125</v>
      </c>
      <c r="P28" s="33" t="str">
        <f t="shared" si="2"/>
        <v>テクノロジーと事業構想_東京8</v>
      </c>
      <c r="Q28" s="6" t="str">
        <f>IF(_xlfn.XLOOKUP(D28,履修科目一覧!G$6:G$225,履修科目一覧!E$6:E$225)=0,"",_xlfn.XLOOKUP(D28,履修科目一覧!G$6:G$225,履修科目一覧!E$6:E$225))</f>
        <v/>
      </c>
      <c r="R28" cm="1">
        <f t="array" ref="R28">_xlfn.SWITCH(B28,"集中(導入)",1,"前期",2,"集中(夏期)",3,"後期",4,"集中(春期)",5,"通年",6)</f>
        <v>4</v>
      </c>
      <c r="S28" t="s">
        <v>49</v>
      </c>
      <c r="U28">
        <v>1</v>
      </c>
    </row>
    <row r="29" spans="2:21" x14ac:dyDescent="0.85">
      <c r="B29" s="22" t="s">
        <v>550</v>
      </c>
      <c r="C29" s="6" t="s">
        <v>553</v>
      </c>
      <c r="D29" s="6" t="s">
        <v>91</v>
      </c>
      <c r="E29" s="6" t="s">
        <v>547</v>
      </c>
      <c r="F29" s="6">
        <v>1</v>
      </c>
      <c r="G29" s="52">
        <v>45566</v>
      </c>
      <c r="H29" s="52">
        <f>IF(COUNTIF(休講・補講一覧表!I$6:I$47,開講日程一覧!P29)&gt;0,_xlfn.XLOOKUP(開講日程一覧!P29,休講・補講一覧表!I$6:I$47,休講・補講一覧表!G$6:G$47),G29)</f>
        <v>45566</v>
      </c>
      <c r="I29" s="3" t="str">
        <f t="shared" si="1"/>
        <v>火</v>
      </c>
      <c r="J29" s="3" t="str">
        <f>IF(COUNTIF(休講・補講一覧表!I$6:I$47,開講日程一覧!P29)&gt;0,TEXT(G29,"m/d")&amp;"の補講","")</f>
        <v/>
      </c>
      <c r="K29" s="6" t="s">
        <v>552</v>
      </c>
      <c r="L29" s="7">
        <v>0</v>
      </c>
      <c r="M29" s="7">
        <v>6.25E-2</v>
      </c>
      <c r="P29" s="33" t="str">
        <f t="shared" si="2"/>
        <v>経済動向と事業構想_東京1</v>
      </c>
      <c r="Q29" s="6" t="str">
        <f>IF(_xlfn.XLOOKUP(D29,履修科目一覧!G$6:G$225,履修科目一覧!E$6:E$225)=0,"",_xlfn.XLOOKUP(D29,履修科目一覧!G$6:G$225,履修科目一覧!E$6:E$225))</f>
        <v/>
      </c>
      <c r="R29" cm="1">
        <f t="array" ref="R29">_xlfn.SWITCH(B29,"集中(導入)",1,"前期",2,"集中(夏期)",3,"後期",4,"集中(春期)",5,"通年",6)</f>
        <v>4</v>
      </c>
      <c r="S29" t="s">
        <v>49</v>
      </c>
      <c r="U29">
        <v>1</v>
      </c>
    </row>
    <row r="30" spans="2:21" x14ac:dyDescent="0.85">
      <c r="B30" s="22" t="s">
        <v>550</v>
      </c>
      <c r="C30" s="6" t="s">
        <v>553</v>
      </c>
      <c r="D30" s="6" t="s">
        <v>91</v>
      </c>
      <c r="E30" s="6" t="s">
        <v>547</v>
      </c>
      <c r="F30" s="6">
        <v>2</v>
      </c>
      <c r="G30" s="52">
        <v>45573</v>
      </c>
      <c r="H30" s="52">
        <f>IF(COUNTIF(休講・補講一覧表!I$6:I$47,開講日程一覧!P30)&gt;0,_xlfn.XLOOKUP(開講日程一覧!P30,休講・補講一覧表!I$6:I$47,休講・補講一覧表!G$6:G$47),G30)</f>
        <v>45573</v>
      </c>
      <c r="I30" s="3" t="str">
        <f t="shared" si="1"/>
        <v>火</v>
      </c>
      <c r="J30" s="3" t="str">
        <f>IF(COUNTIF(休講・補講一覧表!I$6:I$47,開講日程一覧!P30)&gt;0,TEXT(G30,"m/d")&amp;"の補講","")</f>
        <v/>
      </c>
      <c r="K30" s="6" t="s">
        <v>542</v>
      </c>
      <c r="L30" s="7">
        <v>6.9444444444444441E-3</v>
      </c>
      <c r="M30" s="7">
        <v>0.125</v>
      </c>
      <c r="P30" s="33" t="str">
        <f t="shared" si="2"/>
        <v>経済動向と事業構想_東京2</v>
      </c>
      <c r="Q30" s="6" t="str">
        <f>IF(_xlfn.XLOOKUP(D30,履修科目一覧!G$6:G$225,履修科目一覧!E$6:E$225)=0,"",_xlfn.XLOOKUP(D30,履修科目一覧!G$6:G$225,履修科目一覧!E$6:E$225))</f>
        <v/>
      </c>
      <c r="R30" cm="1">
        <f t="array" ref="R30">_xlfn.SWITCH(B30,"集中(導入)",1,"前期",2,"集中(夏期)",3,"後期",4,"集中(春期)",5,"通年",6)</f>
        <v>4</v>
      </c>
      <c r="S30" t="s">
        <v>49</v>
      </c>
      <c r="U30">
        <v>1</v>
      </c>
    </row>
    <row r="31" spans="2:21" x14ac:dyDescent="0.85">
      <c r="B31" s="22" t="s">
        <v>550</v>
      </c>
      <c r="C31" s="6" t="s">
        <v>553</v>
      </c>
      <c r="D31" s="6" t="s">
        <v>91</v>
      </c>
      <c r="E31" s="6" t="s">
        <v>547</v>
      </c>
      <c r="F31" s="6">
        <v>3</v>
      </c>
      <c r="G31" s="52">
        <v>45587</v>
      </c>
      <c r="H31" s="52">
        <f>IF(COUNTIF(休講・補講一覧表!I$6:I$47,開講日程一覧!P31)&gt;0,_xlfn.XLOOKUP(開講日程一覧!P31,休講・補講一覧表!I$6:I$47,休講・補講一覧表!G$6:G$47),G31)</f>
        <v>45587</v>
      </c>
      <c r="I31" s="3" t="str">
        <f t="shared" si="1"/>
        <v>火</v>
      </c>
      <c r="J31" s="3" t="str">
        <f>IF(COUNTIF(休講・補講一覧表!I$6:I$47,開講日程一覧!P31)&gt;0,TEXT(G31,"m/d")&amp;"の補講","")</f>
        <v/>
      </c>
      <c r="K31" s="6" t="s">
        <v>542</v>
      </c>
      <c r="L31" s="7">
        <v>6.9444444444444441E-3</v>
      </c>
      <c r="M31" s="7">
        <v>0.125</v>
      </c>
      <c r="P31" s="33" t="str">
        <f t="shared" si="2"/>
        <v>経済動向と事業構想_東京3</v>
      </c>
      <c r="Q31" s="6" t="str">
        <f>IF(_xlfn.XLOOKUP(D31,履修科目一覧!G$6:G$225,履修科目一覧!E$6:E$225)=0,"",_xlfn.XLOOKUP(D31,履修科目一覧!G$6:G$225,履修科目一覧!E$6:E$225))</f>
        <v/>
      </c>
      <c r="R31" cm="1">
        <f t="array" ref="R31">_xlfn.SWITCH(B31,"集中(導入)",1,"前期",2,"集中(夏期)",3,"後期",4,"集中(春期)",5,"通年",6)</f>
        <v>4</v>
      </c>
      <c r="S31" t="s">
        <v>49</v>
      </c>
      <c r="U31">
        <v>1</v>
      </c>
    </row>
    <row r="32" spans="2:21" x14ac:dyDescent="0.85">
      <c r="B32" s="22" t="s">
        <v>550</v>
      </c>
      <c r="C32" s="6" t="s">
        <v>553</v>
      </c>
      <c r="D32" s="6" t="s">
        <v>91</v>
      </c>
      <c r="E32" s="6" t="s">
        <v>547</v>
      </c>
      <c r="F32" s="6">
        <v>4</v>
      </c>
      <c r="G32" s="52">
        <v>45601</v>
      </c>
      <c r="H32" s="52">
        <f>IF(COUNTIF(休講・補講一覧表!I$6:I$47,開講日程一覧!P32)&gt;0,_xlfn.XLOOKUP(開講日程一覧!P32,休講・補講一覧表!I$6:I$47,休講・補講一覧表!G$6:G$47),G32)</f>
        <v>45601</v>
      </c>
      <c r="I32" s="3" t="str">
        <f t="shared" si="1"/>
        <v>火</v>
      </c>
      <c r="J32" s="3" t="str">
        <f>IF(COUNTIF(休講・補講一覧表!I$6:I$47,開講日程一覧!P32)&gt;0,TEXT(G32,"m/d")&amp;"の補講","")</f>
        <v/>
      </c>
      <c r="K32" s="6" t="s">
        <v>542</v>
      </c>
      <c r="L32" s="7">
        <v>6.9444444444444441E-3</v>
      </c>
      <c r="M32" s="7">
        <v>0.125</v>
      </c>
      <c r="P32" s="33" t="str">
        <f t="shared" si="2"/>
        <v>経済動向と事業構想_東京4</v>
      </c>
      <c r="Q32" s="6" t="str">
        <f>IF(_xlfn.XLOOKUP(D32,履修科目一覧!G$6:G$225,履修科目一覧!E$6:E$225)=0,"",_xlfn.XLOOKUP(D32,履修科目一覧!G$6:G$225,履修科目一覧!E$6:E$225))</f>
        <v/>
      </c>
      <c r="R32" cm="1">
        <f t="array" ref="R32">_xlfn.SWITCH(B32,"集中(導入)",1,"前期",2,"集中(夏期)",3,"後期",4,"集中(春期)",5,"通年",6)</f>
        <v>4</v>
      </c>
      <c r="S32" t="s">
        <v>49</v>
      </c>
      <c r="U32">
        <v>1</v>
      </c>
    </row>
    <row r="33" spans="2:21" x14ac:dyDescent="0.85">
      <c r="B33" s="22" t="s">
        <v>550</v>
      </c>
      <c r="C33" s="6" t="s">
        <v>553</v>
      </c>
      <c r="D33" s="6" t="s">
        <v>91</v>
      </c>
      <c r="E33" s="6" t="s">
        <v>547</v>
      </c>
      <c r="F33" s="6">
        <v>5</v>
      </c>
      <c r="G33" s="52">
        <v>45615</v>
      </c>
      <c r="H33" s="52">
        <f>IF(COUNTIF(休講・補講一覧表!I$6:I$47,開講日程一覧!P33)&gt;0,_xlfn.XLOOKUP(開講日程一覧!P33,休講・補講一覧表!I$6:I$47,休講・補講一覧表!G$6:G$47),G33)</f>
        <v>45615</v>
      </c>
      <c r="I33" s="3" t="str">
        <f t="shared" si="1"/>
        <v>火</v>
      </c>
      <c r="J33" s="3" t="str">
        <f>IF(COUNTIF(休講・補講一覧表!I$6:I$47,開講日程一覧!P33)&gt;0,TEXT(G33,"m/d")&amp;"の補講","")</f>
        <v/>
      </c>
      <c r="K33" s="6" t="s">
        <v>542</v>
      </c>
      <c r="L33" s="7">
        <v>6.9444444444444441E-3</v>
      </c>
      <c r="M33" s="7">
        <v>0.125</v>
      </c>
      <c r="P33" s="33" t="str">
        <f t="shared" si="2"/>
        <v>経済動向と事業構想_東京5</v>
      </c>
      <c r="Q33" s="6" t="str">
        <f>IF(_xlfn.XLOOKUP(D33,履修科目一覧!G$6:G$225,履修科目一覧!E$6:E$225)=0,"",_xlfn.XLOOKUP(D33,履修科目一覧!G$6:G$225,履修科目一覧!E$6:E$225))</f>
        <v/>
      </c>
      <c r="R33" cm="1">
        <f t="array" ref="R33">_xlfn.SWITCH(B33,"集中(導入)",1,"前期",2,"集中(夏期)",3,"後期",4,"集中(春期)",5,"通年",6)</f>
        <v>4</v>
      </c>
      <c r="S33" t="s">
        <v>49</v>
      </c>
      <c r="U33">
        <v>1</v>
      </c>
    </row>
    <row r="34" spans="2:21" x14ac:dyDescent="0.85">
      <c r="B34" s="22" t="s">
        <v>550</v>
      </c>
      <c r="C34" s="6" t="s">
        <v>553</v>
      </c>
      <c r="D34" s="6" t="s">
        <v>91</v>
      </c>
      <c r="E34" s="6" t="s">
        <v>547</v>
      </c>
      <c r="F34" s="6">
        <v>6</v>
      </c>
      <c r="G34" s="52">
        <v>45629</v>
      </c>
      <c r="H34" s="52">
        <f>IF(COUNTIF(休講・補講一覧表!I$6:I$47,開講日程一覧!P34)&gt;0,_xlfn.XLOOKUP(開講日程一覧!P34,休講・補講一覧表!I$6:I$47,休講・補講一覧表!G$6:G$47),G34)</f>
        <v>45629</v>
      </c>
      <c r="I34" s="3" t="str">
        <f t="shared" si="1"/>
        <v>火</v>
      </c>
      <c r="J34" s="3" t="str">
        <f>IF(COUNTIF(休講・補講一覧表!I$6:I$47,開講日程一覧!P34)&gt;0,TEXT(G34,"m/d")&amp;"の補講","")</f>
        <v/>
      </c>
      <c r="K34" s="6" t="s">
        <v>542</v>
      </c>
      <c r="L34" s="7">
        <v>6.9444444444444441E-3</v>
      </c>
      <c r="M34" s="7">
        <v>0.125</v>
      </c>
      <c r="P34" s="33" t="str">
        <f t="shared" si="2"/>
        <v>経済動向と事業構想_東京6</v>
      </c>
      <c r="Q34" s="6" t="str">
        <f>IF(_xlfn.XLOOKUP(D34,履修科目一覧!G$6:G$225,履修科目一覧!E$6:E$225)=0,"",_xlfn.XLOOKUP(D34,履修科目一覧!G$6:G$225,履修科目一覧!E$6:E$225))</f>
        <v/>
      </c>
      <c r="R34" cm="1">
        <f t="array" ref="R34">_xlfn.SWITCH(B34,"集中(導入)",1,"前期",2,"集中(夏期)",3,"後期",4,"集中(春期)",5,"通年",6)</f>
        <v>4</v>
      </c>
      <c r="S34" t="s">
        <v>49</v>
      </c>
      <c r="U34">
        <v>1</v>
      </c>
    </row>
    <row r="35" spans="2:21" x14ac:dyDescent="0.85">
      <c r="B35" s="22" t="s">
        <v>550</v>
      </c>
      <c r="C35" s="6" t="s">
        <v>553</v>
      </c>
      <c r="D35" s="6" t="s">
        <v>91</v>
      </c>
      <c r="E35" s="6" t="s">
        <v>547</v>
      </c>
      <c r="F35" s="6">
        <v>7</v>
      </c>
      <c r="G35" s="52">
        <v>45643</v>
      </c>
      <c r="H35" s="52">
        <f>IF(COUNTIF(休講・補講一覧表!I$6:I$47,開講日程一覧!P35)&gt;0,_xlfn.XLOOKUP(開講日程一覧!P35,休講・補講一覧表!I$6:I$47,休講・補講一覧表!G$6:G$47),G35)</f>
        <v>45643</v>
      </c>
      <c r="I35" s="3" t="str">
        <f t="shared" si="1"/>
        <v>火</v>
      </c>
      <c r="J35" s="3" t="str">
        <f>IF(COUNTIF(休講・補講一覧表!I$6:I$47,開講日程一覧!P35)&gt;0,TEXT(G35,"m/d")&amp;"の補講","")</f>
        <v/>
      </c>
      <c r="K35" s="6" t="s">
        <v>542</v>
      </c>
      <c r="L35" s="7">
        <v>6.9444444444444441E-3</v>
      </c>
      <c r="M35" s="7">
        <v>0.125</v>
      </c>
      <c r="P35" s="33" t="str">
        <f t="shared" si="2"/>
        <v>経済動向と事業構想_東京7</v>
      </c>
      <c r="Q35" s="6" t="str">
        <f>IF(_xlfn.XLOOKUP(D35,履修科目一覧!G$6:G$225,履修科目一覧!E$6:E$225)=0,"",_xlfn.XLOOKUP(D35,履修科目一覧!G$6:G$225,履修科目一覧!E$6:E$225))</f>
        <v/>
      </c>
      <c r="R35" cm="1">
        <f t="array" ref="R35">_xlfn.SWITCH(B35,"集中(導入)",1,"前期",2,"集中(夏期)",3,"後期",4,"集中(春期)",5,"通年",6)</f>
        <v>4</v>
      </c>
      <c r="S35" t="s">
        <v>49</v>
      </c>
      <c r="U35">
        <v>1</v>
      </c>
    </row>
    <row r="36" spans="2:21" x14ac:dyDescent="0.85">
      <c r="B36" s="22" t="s">
        <v>550</v>
      </c>
      <c r="C36" s="6" t="s">
        <v>553</v>
      </c>
      <c r="D36" s="6" t="s">
        <v>91</v>
      </c>
      <c r="E36" s="6" t="s">
        <v>547</v>
      </c>
      <c r="F36" s="6">
        <v>8</v>
      </c>
      <c r="G36" s="52">
        <v>45664</v>
      </c>
      <c r="H36" s="52">
        <f>IF(COUNTIF(休講・補講一覧表!I$6:I$47,開講日程一覧!P36)&gt;0,_xlfn.XLOOKUP(開講日程一覧!P36,休講・補講一覧表!I$6:I$47,休講・補講一覧表!G$6:G$47),G36)</f>
        <v>45664</v>
      </c>
      <c r="I36" s="3" t="str">
        <f t="shared" si="1"/>
        <v>火</v>
      </c>
      <c r="J36" s="3" t="str">
        <f>IF(COUNTIF(休講・補講一覧表!I$6:I$47,開講日程一覧!P36)&gt;0,TEXT(G36,"m/d")&amp;"の補講","")</f>
        <v/>
      </c>
      <c r="K36" s="6" t="s">
        <v>542</v>
      </c>
      <c r="L36" s="7">
        <v>6.9444444444444441E-3</v>
      </c>
      <c r="M36" s="7">
        <v>0.125</v>
      </c>
      <c r="P36" s="33" t="str">
        <f t="shared" si="2"/>
        <v>経済動向と事業構想_東京8</v>
      </c>
      <c r="Q36" s="6" t="str">
        <f>IF(_xlfn.XLOOKUP(D36,履修科目一覧!G$6:G$225,履修科目一覧!E$6:E$225)=0,"",_xlfn.XLOOKUP(D36,履修科目一覧!G$6:G$225,履修科目一覧!E$6:E$225))</f>
        <v/>
      </c>
      <c r="R36" cm="1">
        <f t="array" ref="R36">_xlfn.SWITCH(B36,"集中(導入)",1,"前期",2,"集中(夏期)",3,"後期",4,"集中(春期)",5,"通年",6)</f>
        <v>4</v>
      </c>
      <c r="S36" t="s">
        <v>49</v>
      </c>
      <c r="U36">
        <v>1</v>
      </c>
    </row>
    <row r="37" spans="2:21" x14ac:dyDescent="0.85">
      <c r="B37" s="22" t="s">
        <v>545</v>
      </c>
      <c r="C37" s="6" t="s">
        <v>554</v>
      </c>
      <c r="D37" s="6" t="s">
        <v>104</v>
      </c>
      <c r="E37" s="6" t="s">
        <v>555</v>
      </c>
      <c r="F37" s="6">
        <v>1</v>
      </c>
      <c r="G37" s="52">
        <v>45408</v>
      </c>
      <c r="H37" s="52">
        <f>IF(COUNTIF(休講・補講一覧表!I$6:I$47,開講日程一覧!P37)&gt;0,_xlfn.XLOOKUP(開講日程一覧!P37,休講・補講一覧表!I$6:I$47,休講・補講一覧表!G$6:G$47),G37)</f>
        <v>45408</v>
      </c>
      <c r="I37" s="3" t="str">
        <f t="shared" si="1"/>
        <v>金</v>
      </c>
      <c r="J37" s="3" t="str">
        <f>IF(COUNTIF(休講・補講一覧表!I$6:I$47,開講日程一覧!P37)&gt;0,TEXT(G37,"m/d")&amp;"の補講","")</f>
        <v/>
      </c>
      <c r="K37" s="6" t="s">
        <v>556</v>
      </c>
      <c r="L37" s="7">
        <v>0</v>
      </c>
      <c r="M37" s="7">
        <v>6.25E-2</v>
      </c>
      <c r="P37" s="33" t="str">
        <f t="shared" si="2"/>
        <v>イノベーションの発想_東京・福岡1</v>
      </c>
      <c r="Q37" s="6" t="str">
        <f>IF(_xlfn.XLOOKUP(D37,履修科目一覧!G$6:G$225,履修科目一覧!E$6:E$225)=0,"",_xlfn.XLOOKUP(D37,履修科目一覧!G$6:G$225,履修科目一覧!E$6:E$225))</f>
        <v/>
      </c>
      <c r="R37" cm="1">
        <f t="array" ref="R37">_xlfn.SWITCH(B37,"集中(導入)",1,"前期",2,"集中(夏期)",3,"後期",4,"集中(春期)",5,"通年",6)</f>
        <v>2</v>
      </c>
      <c r="S37" t="s">
        <v>49</v>
      </c>
      <c r="U37">
        <v>1</v>
      </c>
    </row>
    <row r="38" spans="2:21" x14ac:dyDescent="0.85">
      <c r="B38" s="22" t="s">
        <v>545</v>
      </c>
      <c r="C38" s="6" t="s">
        <v>554</v>
      </c>
      <c r="D38" s="6" t="s">
        <v>104</v>
      </c>
      <c r="E38" s="6" t="s">
        <v>555</v>
      </c>
      <c r="F38" s="6">
        <v>2</v>
      </c>
      <c r="G38" s="52">
        <v>45429</v>
      </c>
      <c r="H38" s="52">
        <f>IF(COUNTIF(休講・補講一覧表!I$6:I$47,開講日程一覧!P38)&gt;0,_xlfn.XLOOKUP(開講日程一覧!P38,休講・補講一覧表!I$6:I$47,休講・補講一覧表!G$6:G$47),G38)</f>
        <v>45429</v>
      </c>
      <c r="I38" s="3" t="str">
        <f t="shared" si="1"/>
        <v>金</v>
      </c>
      <c r="J38" s="3" t="str">
        <f>IF(COUNTIF(休講・補講一覧表!I$6:I$47,開講日程一覧!P38)&gt;0,TEXT(G38,"m/d")&amp;"の補講","")</f>
        <v/>
      </c>
      <c r="K38" s="6" t="s">
        <v>542</v>
      </c>
      <c r="L38" s="7">
        <v>6.9444444444444441E-3</v>
      </c>
      <c r="M38" s="7">
        <v>0.125</v>
      </c>
      <c r="P38" s="33" t="str">
        <f t="shared" si="2"/>
        <v>イノベーションの発想_東京・福岡2</v>
      </c>
      <c r="Q38" s="6" t="str">
        <f>IF(_xlfn.XLOOKUP(D38,履修科目一覧!G$6:G$225,履修科目一覧!E$6:E$225)=0,"",_xlfn.XLOOKUP(D38,履修科目一覧!G$6:G$225,履修科目一覧!E$6:E$225))</f>
        <v/>
      </c>
      <c r="R38" cm="1">
        <f t="array" ref="R38">_xlfn.SWITCH(B38,"集中(導入)",1,"前期",2,"集中(夏期)",3,"後期",4,"集中(春期)",5,"通年",6)</f>
        <v>2</v>
      </c>
      <c r="S38" t="s">
        <v>49</v>
      </c>
      <c r="U38">
        <v>1</v>
      </c>
    </row>
    <row r="39" spans="2:21" x14ac:dyDescent="0.85">
      <c r="B39" s="22" t="s">
        <v>545</v>
      </c>
      <c r="C39" s="6" t="s">
        <v>554</v>
      </c>
      <c r="D39" s="6" t="s">
        <v>104</v>
      </c>
      <c r="E39" s="6" t="s">
        <v>555</v>
      </c>
      <c r="F39" s="6">
        <v>3</v>
      </c>
      <c r="G39" s="52">
        <v>45443</v>
      </c>
      <c r="H39" s="52">
        <f>IF(COUNTIF(休講・補講一覧表!I$6:I$47,開講日程一覧!P39)&gt;0,_xlfn.XLOOKUP(開講日程一覧!P39,休講・補講一覧表!I$6:I$47,休講・補講一覧表!G$6:G$47),G39)</f>
        <v>45443</v>
      </c>
      <c r="I39" s="3" t="str">
        <f t="shared" si="1"/>
        <v>金</v>
      </c>
      <c r="J39" s="3" t="str">
        <f>IF(COUNTIF(休講・補講一覧表!I$6:I$47,開講日程一覧!P39)&gt;0,TEXT(G39,"m/d")&amp;"の補講","")</f>
        <v/>
      </c>
      <c r="K39" s="6" t="s">
        <v>542</v>
      </c>
      <c r="L39" s="7">
        <v>6.9444444444444441E-3</v>
      </c>
      <c r="M39" s="7">
        <v>0.125</v>
      </c>
      <c r="P39" s="33" t="str">
        <f t="shared" si="2"/>
        <v>イノベーションの発想_東京・福岡3</v>
      </c>
      <c r="Q39" s="6" t="str">
        <f>IF(_xlfn.XLOOKUP(D39,履修科目一覧!G$6:G$225,履修科目一覧!E$6:E$225)=0,"",_xlfn.XLOOKUP(D39,履修科目一覧!G$6:G$225,履修科目一覧!E$6:E$225))</f>
        <v/>
      </c>
      <c r="R39" cm="1">
        <f t="array" ref="R39">_xlfn.SWITCH(B39,"集中(導入)",1,"前期",2,"集中(夏期)",3,"後期",4,"集中(春期)",5,"通年",6)</f>
        <v>2</v>
      </c>
      <c r="S39" t="s">
        <v>49</v>
      </c>
      <c r="U39">
        <v>1</v>
      </c>
    </row>
    <row r="40" spans="2:21" x14ac:dyDescent="0.85">
      <c r="B40" s="22" t="s">
        <v>545</v>
      </c>
      <c r="C40" s="6" t="s">
        <v>554</v>
      </c>
      <c r="D40" s="6" t="s">
        <v>104</v>
      </c>
      <c r="E40" s="6" t="s">
        <v>555</v>
      </c>
      <c r="F40" s="6">
        <v>4</v>
      </c>
      <c r="G40" s="52">
        <v>45457</v>
      </c>
      <c r="H40" s="52">
        <f>IF(COUNTIF(休講・補講一覧表!I$6:I$47,開講日程一覧!P40)&gt;0,_xlfn.XLOOKUP(開講日程一覧!P40,休講・補講一覧表!I$6:I$47,休講・補講一覧表!G$6:G$47),G40)</f>
        <v>45457</v>
      </c>
      <c r="I40" s="3" t="str">
        <f t="shared" si="1"/>
        <v>金</v>
      </c>
      <c r="J40" s="3" t="str">
        <f>IF(COUNTIF(休講・補講一覧表!I$6:I$47,開講日程一覧!P40)&gt;0,TEXT(G40,"m/d")&amp;"の補講","")</f>
        <v/>
      </c>
      <c r="K40" s="6" t="s">
        <v>542</v>
      </c>
      <c r="L40" s="7">
        <v>6.9444444444444441E-3</v>
      </c>
      <c r="M40" s="7">
        <v>0.125</v>
      </c>
      <c r="P40" s="33" t="str">
        <f t="shared" si="2"/>
        <v>イノベーションの発想_東京・福岡4</v>
      </c>
      <c r="Q40" s="6" t="str">
        <f>IF(_xlfn.XLOOKUP(D40,履修科目一覧!G$6:G$225,履修科目一覧!E$6:E$225)=0,"",_xlfn.XLOOKUP(D40,履修科目一覧!G$6:G$225,履修科目一覧!E$6:E$225))</f>
        <v/>
      </c>
      <c r="R40" cm="1">
        <f t="array" ref="R40">_xlfn.SWITCH(B40,"集中(導入)",1,"前期",2,"集中(夏期)",3,"後期",4,"集中(春期)",5,"通年",6)</f>
        <v>2</v>
      </c>
      <c r="S40" t="s">
        <v>49</v>
      </c>
      <c r="U40">
        <v>1</v>
      </c>
    </row>
    <row r="41" spans="2:21" x14ac:dyDescent="0.85">
      <c r="B41" s="22" t="s">
        <v>545</v>
      </c>
      <c r="C41" s="6" t="s">
        <v>554</v>
      </c>
      <c r="D41" s="6" t="s">
        <v>104</v>
      </c>
      <c r="E41" s="6" t="s">
        <v>555</v>
      </c>
      <c r="F41" s="6">
        <v>5</v>
      </c>
      <c r="G41" s="52">
        <v>45471</v>
      </c>
      <c r="H41" s="52">
        <f>IF(COUNTIF(休講・補講一覧表!I$6:I$47,開講日程一覧!P41)&gt;0,_xlfn.XLOOKUP(開講日程一覧!P41,休講・補講一覧表!I$6:I$47,休講・補講一覧表!G$6:G$47),G41)</f>
        <v>45471</v>
      </c>
      <c r="I41" s="3" t="str">
        <f t="shared" si="1"/>
        <v>金</v>
      </c>
      <c r="J41" s="3" t="str">
        <f>IF(COUNTIF(休講・補講一覧表!I$6:I$47,開講日程一覧!P41)&gt;0,TEXT(G41,"m/d")&amp;"の補講","")</f>
        <v/>
      </c>
      <c r="K41" s="6" t="s">
        <v>542</v>
      </c>
      <c r="L41" s="7">
        <v>6.9444444444444441E-3</v>
      </c>
      <c r="M41" s="7">
        <v>0.125</v>
      </c>
      <c r="P41" s="33" t="str">
        <f t="shared" si="2"/>
        <v>イノベーションの発想_東京・福岡5</v>
      </c>
      <c r="Q41" s="6" t="str">
        <f>IF(_xlfn.XLOOKUP(D41,履修科目一覧!G$6:G$225,履修科目一覧!E$6:E$225)=0,"",_xlfn.XLOOKUP(D41,履修科目一覧!G$6:G$225,履修科目一覧!E$6:E$225))</f>
        <v/>
      </c>
      <c r="R41" cm="1">
        <f t="array" ref="R41">_xlfn.SWITCH(B41,"集中(導入)",1,"前期",2,"集中(夏期)",3,"後期",4,"集中(春期)",5,"通年",6)</f>
        <v>2</v>
      </c>
      <c r="S41" t="s">
        <v>49</v>
      </c>
      <c r="U41">
        <v>1</v>
      </c>
    </row>
    <row r="42" spans="2:21" x14ac:dyDescent="0.85">
      <c r="B42" s="22" t="s">
        <v>545</v>
      </c>
      <c r="C42" s="6" t="s">
        <v>554</v>
      </c>
      <c r="D42" s="6" t="s">
        <v>104</v>
      </c>
      <c r="E42" s="6" t="s">
        <v>555</v>
      </c>
      <c r="F42" s="6">
        <v>6</v>
      </c>
      <c r="G42" s="52">
        <v>45485</v>
      </c>
      <c r="H42" s="52">
        <f>IF(COUNTIF(休講・補講一覧表!I$6:I$47,開講日程一覧!P42)&gt;0,_xlfn.XLOOKUP(開講日程一覧!P42,休講・補講一覧表!I$6:I$47,休講・補講一覧表!G$6:G$47),G42)</f>
        <v>45485</v>
      </c>
      <c r="I42" s="3" t="str">
        <f t="shared" si="1"/>
        <v>金</v>
      </c>
      <c r="J42" s="3" t="str">
        <f>IF(COUNTIF(休講・補講一覧表!I$6:I$47,開講日程一覧!P42)&gt;0,TEXT(G42,"m/d")&amp;"の補講","")</f>
        <v/>
      </c>
      <c r="K42" s="6" t="s">
        <v>542</v>
      </c>
      <c r="L42" s="7">
        <v>6.9444444444444441E-3</v>
      </c>
      <c r="M42" s="7">
        <v>0.125</v>
      </c>
      <c r="P42" s="33" t="str">
        <f t="shared" si="2"/>
        <v>イノベーションの発想_東京・福岡6</v>
      </c>
      <c r="Q42" s="6" t="str">
        <f>IF(_xlfn.XLOOKUP(D42,履修科目一覧!G$6:G$225,履修科目一覧!E$6:E$225)=0,"",_xlfn.XLOOKUP(D42,履修科目一覧!G$6:G$225,履修科目一覧!E$6:E$225))</f>
        <v/>
      </c>
      <c r="R42" cm="1">
        <f t="array" ref="R42">_xlfn.SWITCH(B42,"集中(導入)",1,"前期",2,"集中(夏期)",3,"後期",4,"集中(春期)",5,"通年",6)</f>
        <v>2</v>
      </c>
      <c r="S42" t="s">
        <v>49</v>
      </c>
      <c r="U42">
        <v>1</v>
      </c>
    </row>
    <row r="43" spans="2:21" x14ac:dyDescent="0.85">
      <c r="B43" s="22" t="s">
        <v>545</v>
      </c>
      <c r="C43" s="6" t="s">
        <v>554</v>
      </c>
      <c r="D43" s="6" t="s">
        <v>104</v>
      </c>
      <c r="E43" s="6" t="s">
        <v>555</v>
      </c>
      <c r="F43" s="6">
        <v>7</v>
      </c>
      <c r="G43" s="52">
        <v>45499</v>
      </c>
      <c r="H43" s="52">
        <f>IF(COUNTIF(休講・補講一覧表!I$6:I$47,開講日程一覧!P43)&gt;0,_xlfn.XLOOKUP(開講日程一覧!P43,休講・補講一覧表!I$6:I$47,休講・補講一覧表!G$6:G$47),G43)</f>
        <v>45499</v>
      </c>
      <c r="I43" s="3" t="str">
        <f t="shared" si="1"/>
        <v>金</v>
      </c>
      <c r="J43" s="3" t="str">
        <f>IF(COUNTIF(休講・補講一覧表!I$6:I$47,開講日程一覧!P43)&gt;0,TEXT(G43,"m/d")&amp;"の補講","")</f>
        <v/>
      </c>
      <c r="K43" s="6" t="s">
        <v>542</v>
      </c>
      <c r="L43" s="7">
        <v>6.9444444444444441E-3</v>
      </c>
      <c r="M43" s="7">
        <v>0.125</v>
      </c>
      <c r="P43" s="33" t="str">
        <f t="shared" si="2"/>
        <v>イノベーションの発想_東京・福岡7</v>
      </c>
      <c r="Q43" s="6" t="str">
        <f>IF(_xlfn.XLOOKUP(D43,履修科目一覧!G$6:G$225,履修科目一覧!E$6:E$225)=0,"",_xlfn.XLOOKUP(D43,履修科目一覧!G$6:G$225,履修科目一覧!E$6:E$225))</f>
        <v/>
      </c>
      <c r="R43" cm="1">
        <f t="array" ref="R43">_xlfn.SWITCH(B43,"集中(導入)",1,"前期",2,"集中(夏期)",3,"後期",4,"集中(春期)",5,"通年",6)</f>
        <v>2</v>
      </c>
      <c r="S43" t="s">
        <v>49</v>
      </c>
      <c r="U43">
        <v>1</v>
      </c>
    </row>
    <row r="44" spans="2:21" x14ac:dyDescent="0.85">
      <c r="B44" s="22" t="s">
        <v>545</v>
      </c>
      <c r="C44" s="6" t="s">
        <v>554</v>
      </c>
      <c r="D44" s="6" t="s">
        <v>104</v>
      </c>
      <c r="E44" s="6" t="s">
        <v>555</v>
      </c>
      <c r="F44" s="6">
        <v>8</v>
      </c>
      <c r="G44" s="52">
        <v>45513</v>
      </c>
      <c r="H44" s="52">
        <f>IF(COUNTIF(休講・補講一覧表!I$6:I$47,開講日程一覧!P44)&gt;0,_xlfn.XLOOKUP(開講日程一覧!P44,休講・補講一覧表!I$6:I$47,休講・補講一覧表!G$6:G$47),G44)</f>
        <v>45513</v>
      </c>
      <c r="I44" s="3" t="str">
        <f t="shared" si="1"/>
        <v>金</v>
      </c>
      <c r="J44" s="3" t="str">
        <f>IF(COUNTIF(休講・補講一覧表!I$6:I$47,開講日程一覧!P44)&gt;0,TEXT(G44,"m/d")&amp;"の補講","")</f>
        <v/>
      </c>
      <c r="K44" s="6" t="s">
        <v>542</v>
      </c>
      <c r="L44" s="7">
        <v>6.9444444444444441E-3</v>
      </c>
      <c r="M44" s="7">
        <v>0.125</v>
      </c>
      <c r="P44" s="33" t="str">
        <f t="shared" si="2"/>
        <v>イノベーションの発想_東京・福岡8</v>
      </c>
      <c r="Q44" s="6" t="str">
        <f>IF(_xlfn.XLOOKUP(D44,履修科目一覧!G$6:G$225,履修科目一覧!E$6:E$225)=0,"",_xlfn.XLOOKUP(D44,履修科目一覧!G$6:G$225,履修科目一覧!E$6:E$225))</f>
        <v/>
      </c>
      <c r="R44" cm="1">
        <f t="array" ref="R44">_xlfn.SWITCH(B44,"集中(導入)",1,"前期",2,"集中(夏期)",3,"後期",4,"集中(春期)",5,"通年",6)</f>
        <v>2</v>
      </c>
      <c r="S44" t="s">
        <v>49</v>
      </c>
      <c r="U44">
        <v>1</v>
      </c>
    </row>
    <row r="45" spans="2:21" x14ac:dyDescent="0.85">
      <c r="B45" s="22" t="s">
        <v>545</v>
      </c>
      <c r="C45" s="6" t="s">
        <v>557</v>
      </c>
      <c r="D45" s="6" t="s">
        <v>109</v>
      </c>
      <c r="E45" s="6" t="s">
        <v>547</v>
      </c>
      <c r="F45" s="6">
        <v>1</v>
      </c>
      <c r="G45" s="52">
        <v>45407</v>
      </c>
      <c r="H45" s="52">
        <f>IF(COUNTIF(休講・補講一覧表!I$6:I$47,開講日程一覧!P45)&gt;0,_xlfn.XLOOKUP(開講日程一覧!P45,休講・補講一覧表!I$6:I$47,休講・補講一覧表!G$6:G$47),G45)</f>
        <v>45407</v>
      </c>
      <c r="I45" s="3" t="str">
        <f t="shared" si="1"/>
        <v>木</v>
      </c>
      <c r="J45" s="3" t="str">
        <f>IF(COUNTIF(休講・補講一覧表!I$6:I$47,開講日程一覧!P45)&gt;0,TEXT(G45,"m/d")&amp;"の補講","")</f>
        <v/>
      </c>
      <c r="K45" s="6" t="s">
        <v>556</v>
      </c>
      <c r="L45" s="7">
        <v>0</v>
      </c>
      <c r="M45" s="7">
        <v>6.25E-2</v>
      </c>
      <c r="P45" s="33" t="str">
        <f t="shared" si="2"/>
        <v>地域における事業構想_東京1</v>
      </c>
      <c r="Q45" s="6" t="str">
        <f>IF(_xlfn.XLOOKUP(D45,履修科目一覧!G$6:G$225,履修科目一覧!E$6:E$225)=0,"",_xlfn.XLOOKUP(D45,履修科目一覧!G$6:G$225,履修科目一覧!E$6:E$225))</f>
        <v/>
      </c>
      <c r="R45" cm="1">
        <f t="array" ref="R45">_xlfn.SWITCH(B45,"集中(導入)",1,"前期",2,"集中(夏期)",3,"後期",4,"集中(春期)",5,"通年",6)</f>
        <v>2</v>
      </c>
      <c r="S45" t="s">
        <v>49</v>
      </c>
      <c r="U45">
        <v>1</v>
      </c>
    </row>
    <row r="46" spans="2:21" x14ac:dyDescent="0.85">
      <c r="B46" s="22" t="s">
        <v>545</v>
      </c>
      <c r="C46" s="6" t="s">
        <v>557</v>
      </c>
      <c r="D46" s="6" t="s">
        <v>109</v>
      </c>
      <c r="E46" s="6" t="s">
        <v>547</v>
      </c>
      <c r="F46" s="6">
        <v>2</v>
      </c>
      <c r="G46" s="52">
        <v>45428</v>
      </c>
      <c r="H46" s="52">
        <f>IF(COUNTIF(休講・補講一覧表!I$6:I$47,開講日程一覧!P46)&gt;0,_xlfn.XLOOKUP(開講日程一覧!P46,休講・補講一覧表!I$6:I$47,休講・補講一覧表!G$6:G$47),G46)</f>
        <v>45428</v>
      </c>
      <c r="I46" s="3" t="str">
        <f t="shared" si="1"/>
        <v>木</v>
      </c>
      <c r="J46" s="3" t="str">
        <f>IF(COUNTIF(休講・補講一覧表!I$6:I$47,開講日程一覧!P46)&gt;0,TEXT(G46,"m/d")&amp;"の補講","")</f>
        <v/>
      </c>
      <c r="K46" s="6" t="s">
        <v>542</v>
      </c>
      <c r="L46" s="7">
        <v>6.9444444444444441E-3</v>
      </c>
      <c r="M46" s="7">
        <v>0.125</v>
      </c>
      <c r="P46" s="33" t="str">
        <f t="shared" si="2"/>
        <v>地域における事業構想_東京2</v>
      </c>
      <c r="Q46" s="6" t="str">
        <f>IF(_xlfn.XLOOKUP(D46,履修科目一覧!G$6:G$225,履修科目一覧!E$6:E$225)=0,"",_xlfn.XLOOKUP(D46,履修科目一覧!G$6:G$225,履修科目一覧!E$6:E$225))</f>
        <v/>
      </c>
      <c r="R46" cm="1">
        <f t="array" ref="R46">_xlfn.SWITCH(B46,"集中(導入)",1,"前期",2,"集中(夏期)",3,"後期",4,"集中(春期)",5,"通年",6)</f>
        <v>2</v>
      </c>
      <c r="S46" t="s">
        <v>49</v>
      </c>
      <c r="U46">
        <v>1</v>
      </c>
    </row>
    <row r="47" spans="2:21" x14ac:dyDescent="0.85">
      <c r="B47" s="22" t="s">
        <v>545</v>
      </c>
      <c r="C47" s="6" t="s">
        <v>557</v>
      </c>
      <c r="D47" s="6" t="s">
        <v>109</v>
      </c>
      <c r="E47" s="6" t="s">
        <v>547</v>
      </c>
      <c r="F47" s="6">
        <v>3</v>
      </c>
      <c r="G47" s="52">
        <v>45442</v>
      </c>
      <c r="H47" s="52">
        <f>IF(COUNTIF(休講・補講一覧表!I$6:I$47,開講日程一覧!P47)&gt;0,_xlfn.XLOOKUP(開講日程一覧!P47,休講・補講一覧表!I$6:I$47,休講・補講一覧表!G$6:G$47),G47)</f>
        <v>45442</v>
      </c>
      <c r="I47" s="3" t="str">
        <f t="shared" si="1"/>
        <v>木</v>
      </c>
      <c r="J47" s="3" t="str">
        <f>IF(COUNTIF(休講・補講一覧表!I$6:I$47,開講日程一覧!P47)&gt;0,TEXT(G47,"m/d")&amp;"の補講","")</f>
        <v/>
      </c>
      <c r="K47" s="6" t="s">
        <v>542</v>
      </c>
      <c r="L47" s="7">
        <v>6.9444444444444441E-3</v>
      </c>
      <c r="M47" s="7">
        <v>0.125</v>
      </c>
      <c r="P47" s="33" t="str">
        <f t="shared" si="2"/>
        <v>地域における事業構想_東京3</v>
      </c>
      <c r="Q47" s="6" t="str">
        <f>IF(_xlfn.XLOOKUP(D47,履修科目一覧!G$6:G$225,履修科目一覧!E$6:E$225)=0,"",_xlfn.XLOOKUP(D47,履修科目一覧!G$6:G$225,履修科目一覧!E$6:E$225))</f>
        <v/>
      </c>
      <c r="R47" cm="1">
        <f t="array" ref="R47">_xlfn.SWITCH(B47,"集中(導入)",1,"前期",2,"集中(夏期)",3,"後期",4,"集中(春期)",5,"通年",6)</f>
        <v>2</v>
      </c>
      <c r="S47" t="s">
        <v>49</v>
      </c>
      <c r="U47">
        <v>1</v>
      </c>
    </row>
    <row r="48" spans="2:21" x14ac:dyDescent="0.85">
      <c r="B48" s="22" t="s">
        <v>545</v>
      </c>
      <c r="C48" s="6" t="s">
        <v>557</v>
      </c>
      <c r="D48" s="6" t="s">
        <v>109</v>
      </c>
      <c r="E48" s="6" t="s">
        <v>547</v>
      </c>
      <c r="F48" s="6">
        <v>4</v>
      </c>
      <c r="G48" s="52">
        <v>45456</v>
      </c>
      <c r="H48" s="52">
        <f>IF(COUNTIF(休講・補講一覧表!I$6:I$47,開講日程一覧!P48)&gt;0,_xlfn.XLOOKUP(開講日程一覧!P48,休講・補講一覧表!I$6:I$47,休講・補講一覧表!G$6:G$47),G48)</f>
        <v>45456</v>
      </c>
      <c r="I48" s="3" t="str">
        <f t="shared" si="1"/>
        <v>木</v>
      </c>
      <c r="J48" s="3" t="str">
        <f>IF(COUNTIF(休講・補講一覧表!I$6:I$47,開講日程一覧!P48)&gt;0,TEXT(G48,"m/d")&amp;"の補講","")</f>
        <v/>
      </c>
      <c r="K48" s="6" t="s">
        <v>542</v>
      </c>
      <c r="L48" s="7">
        <v>6.9444444444444441E-3</v>
      </c>
      <c r="M48" s="7">
        <v>0.125</v>
      </c>
      <c r="P48" s="33" t="str">
        <f t="shared" si="2"/>
        <v>地域における事業構想_東京4</v>
      </c>
      <c r="Q48" s="6" t="str">
        <f>IF(_xlfn.XLOOKUP(D48,履修科目一覧!G$6:G$225,履修科目一覧!E$6:E$225)=0,"",_xlfn.XLOOKUP(D48,履修科目一覧!G$6:G$225,履修科目一覧!E$6:E$225))</f>
        <v/>
      </c>
      <c r="R48" cm="1">
        <f t="array" ref="R48">_xlfn.SWITCH(B48,"集中(導入)",1,"前期",2,"集中(夏期)",3,"後期",4,"集中(春期)",5,"通年",6)</f>
        <v>2</v>
      </c>
      <c r="S48" t="s">
        <v>49</v>
      </c>
      <c r="U48">
        <v>1</v>
      </c>
    </row>
    <row r="49" spans="2:21" x14ac:dyDescent="0.85">
      <c r="B49" s="22" t="s">
        <v>545</v>
      </c>
      <c r="C49" s="6" t="s">
        <v>557</v>
      </c>
      <c r="D49" s="6" t="s">
        <v>109</v>
      </c>
      <c r="E49" s="6" t="s">
        <v>547</v>
      </c>
      <c r="F49" s="6">
        <v>5</v>
      </c>
      <c r="G49" s="52">
        <v>45470</v>
      </c>
      <c r="H49" s="52">
        <f>IF(COUNTIF(休講・補講一覧表!I$6:I$47,開講日程一覧!P49)&gt;0,_xlfn.XLOOKUP(開講日程一覧!P49,休講・補講一覧表!I$6:I$47,休講・補講一覧表!G$6:G$47),G49)</f>
        <v>45470</v>
      </c>
      <c r="I49" s="3" t="str">
        <f t="shared" si="1"/>
        <v>木</v>
      </c>
      <c r="J49" s="3" t="str">
        <f>IF(COUNTIF(休講・補講一覧表!I$6:I$47,開講日程一覧!P49)&gt;0,TEXT(G49,"m/d")&amp;"の補講","")</f>
        <v/>
      </c>
      <c r="K49" s="6" t="s">
        <v>542</v>
      </c>
      <c r="L49" s="7">
        <v>6.9444444444444441E-3</v>
      </c>
      <c r="M49" s="7">
        <v>0.125</v>
      </c>
      <c r="P49" s="33" t="str">
        <f t="shared" si="2"/>
        <v>地域における事業構想_東京5</v>
      </c>
      <c r="Q49" s="6" t="str">
        <f>IF(_xlfn.XLOOKUP(D49,履修科目一覧!G$6:G$225,履修科目一覧!E$6:E$225)=0,"",_xlfn.XLOOKUP(D49,履修科目一覧!G$6:G$225,履修科目一覧!E$6:E$225))</f>
        <v/>
      </c>
      <c r="R49" cm="1">
        <f t="array" ref="R49">_xlfn.SWITCH(B49,"集中(導入)",1,"前期",2,"集中(夏期)",3,"後期",4,"集中(春期)",5,"通年",6)</f>
        <v>2</v>
      </c>
      <c r="S49" t="s">
        <v>49</v>
      </c>
      <c r="U49">
        <v>1</v>
      </c>
    </row>
    <row r="50" spans="2:21" x14ac:dyDescent="0.85">
      <c r="B50" s="22" t="s">
        <v>545</v>
      </c>
      <c r="C50" s="6" t="s">
        <v>557</v>
      </c>
      <c r="D50" s="6" t="s">
        <v>109</v>
      </c>
      <c r="E50" s="6" t="s">
        <v>547</v>
      </c>
      <c r="F50" s="6">
        <v>6</v>
      </c>
      <c r="G50" s="52">
        <v>45484</v>
      </c>
      <c r="H50" s="52">
        <f>IF(COUNTIF(休講・補講一覧表!I$6:I$47,開講日程一覧!P50)&gt;0,_xlfn.XLOOKUP(開講日程一覧!P50,休講・補講一覧表!I$6:I$47,休講・補講一覧表!G$6:G$47),G50)</f>
        <v>45484</v>
      </c>
      <c r="I50" s="3" t="str">
        <f t="shared" si="1"/>
        <v>木</v>
      </c>
      <c r="J50" s="3" t="str">
        <f>IF(COUNTIF(休講・補講一覧表!I$6:I$47,開講日程一覧!P50)&gt;0,TEXT(G50,"m/d")&amp;"の補講","")</f>
        <v/>
      </c>
      <c r="K50" s="6" t="s">
        <v>542</v>
      </c>
      <c r="L50" s="7">
        <v>6.9444444444444441E-3</v>
      </c>
      <c r="M50" s="7">
        <v>0.125</v>
      </c>
      <c r="P50" s="33" t="str">
        <f t="shared" si="2"/>
        <v>地域における事業構想_東京6</v>
      </c>
      <c r="Q50" s="6" t="str">
        <f>IF(_xlfn.XLOOKUP(D50,履修科目一覧!G$6:G$225,履修科目一覧!E$6:E$225)=0,"",_xlfn.XLOOKUP(D50,履修科目一覧!G$6:G$225,履修科目一覧!E$6:E$225))</f>
        <v/>
      </c>
      <c r="R50" cm="1">
        <f t="array" ref="R50">_xlfn.SWITCH(B50,"集中(導入)",1,"前期",2,"集中(夏期)",3,"後期",4,"集中(春期)",5,"通年",6)</f>
        <v>2</v>
      </c>
      <c r="S50" t="s">
        <v>49</v>
      </c>
      <c r="U50">
        <v>1</v>
      </c>
    </row>
    <row r="51" spans="2:21" x14ac:dyDescent="0.85">
      <c r="B51" s="22" t="s">
        <v>545</v>
      </c>
      <c r="C51" s="6" t="s">
        <v>557</v>
      </c>
      <c r="D51" s="6" t="s">
        <v>109</v>
      </c>
      <c r="E51" s="6" t="s">
        <v>547</v>
      </c>
      <c r="F51" s="6">
        <v>7</v>
      </c>
      <c r="G51" s="52">
        <v>45498</v>
      </c>
      <c r="H51" s="52">
        <f>IF(COUNTIF(休講・補講一覧表!I$6:I$47,開講日程一覧!P51)&gt;0,_xlfn.XLOOKUP(開講日程一覧!P51,休講・補講一覧表!I$6:I$47,休講・補講一覧表!G$6:G$47),G51)</f>
        <v>45498</v>
      </c>
      <c r="I51" s="3" t="str">
        <f t="shared" si="1"/>
        <v>木</v>
      </c>
      <c r="J51" s="3" t="str">
        <f>IF(COUNTIF(休講・補講一覧表!I$6:I$47,開講日程一覧!P51)&gt;0,TEXT(G51,"m/d")&amp;"の補講","")</f>
        <v/>
      </c>
      <c r="K51" s="6" t="s">
        <v>542</v>
      </c>
      <c r="L51" s="7">
        <v>6.9444444444444441E-3</v>
      </c>
      <c r="M51" s="7">
        <v>0.125</v>
      </c>
      <c r="P51" s="33" t="str">
        <f t="shared" si="2"/>
        <v>地域における事業構想_東京7</v>
      </c>
      <c r="Q51" s="6" t="str">
        <f>IF(_xlfn.XLOOKUP(D51,履修科目一覧!G$6:G$225,履修科目一覧!E$6:E$225)=0,"",_xlfn.XLOOKUP(D51,履修科目一覧!G$6:G$225,履修科目一覧!E$6:E$225))</f>
        <v/>
      </c>
      <c r="R51" cm="1">
        <f t="array" ref="R51">_xlfn.SWITCH(B51,"集中(導入)",1,"前期",2,"集中(夏期)",3,"後期",4,"集中(春期)",5,"通年",6)</f>
        <v>2</v>
      </c>
      <c r="S51" t="s">
        <v>49</v>
      </c>
      <c r="U51">
        <v>1</v>
      </c>
    </row>
    <row r="52" spans="2:21" x14ac:dyDescent="0.85">
      <c r="B52" s="22" t="s">
        <v>545</v>
      </c>
      <c r="C52" s="6" t="s">
        <v>557</v>
      </c>
      <c r="D52" s="6" t="s">
        <v>109</v>
      </c>
      <c r="E52" s="6" t="s">
        <v>547</v>
      </c>
      <c r="F52" s="6">
        <v>8</v>
      </c>
      <c r="G52" s="52">
        <v>45512</v>
      </c>
      <c r="H52" s="52">
        <f>IF(COUNTIF(休講・補講一覧表!I$6:I$47,開講日程一覧!P52)&gt;0,_xlfn.XLOOKUP(開講日程一覧!P52,休講・補講一覧表!I$6:I$47,休講・補講一覧表!G$6:G$47),G52)</f>
        <v>45512</v>
      </c>
      <c r="I52" s="3" t="str">
        <f t="shared" si="1"/>
        <v>木</v>
      </c>
      <c r="J52" s="3" t="str">
        <f>IF(COUNTIF(休講・補講一覧表!I$6:I$47,開講日程一覧!P52)&gt;0,TEXT(G52,"m/d")&amp;"の補講","")</f>
        <v/>
      </c>
      <c r="K52" s="6" t="s">
        <v>542</v>
      </c>
      <c r="L52" s="7">
        <v>6.9444444444444441E-3</v>
      </c>
      <c r="M52" s="7">
        <v>0.125</v>
      </c>
      <c r="P52" s="33" t="str">
        <f t="shared" si="2"/>
        <v>地域における事業構想_東京8</v>
      </c>
      <c r="Q52" s="6" t="str">
        <f>IF(_xlfn.XLOOKUP(D52,履修科目一覧!G$6:G$225,履修科目一覧!E$6:E$225)=0,"",_xlfn.XLOOKUP(D52,履修科目一覧!G$6:G$225,履修科目一覧!E$6:E$225))</f>
        <v/>
      </c>
      <c r="R52" cm="1">
        <f t="array" ref="R52">_xlfn.SWITCH(B52,"集中(導入)",1,"前期",2,"集中(夏期)",3,"後期",4,"集中(春期)",5,"通年",6)</f>
        <v>2</v>
      </c>
      <c r="S52" t="s">
        <v>49</v>
      </c>
      <c r="U52">
        <v>1</v>
      </c>
    </row>
    <row r="53" spans="2:21" x14ac:dyDescent="0.85">
      <c r="B53" s="22" t="s">
        <v>550</v>
      </c>
      <c r="C53" s="6" t="s">
        <v>558</v>
      </c>
      <c r="D53" s="6" t="s">
        <v>120</v>
      </c>
      <c r="E53" s="6" t="s">
        <v>547</v>
      </c>
      <c r="F53" s="6">
        <v>1</v>
      </c>
      <c r="G53" s="52">
        <v>45563</v>
      </c>
      <c r="H53" s="52">
        <f>IF(COUNTIF(休講・補講一覧表!I$6:I$47,開講日程一覧!P53)&gt;0,_xlfn.XLOOKUP(開講日程一覧!P53,休講・補講一覧表!I$6:I$47,休講・補講一覧表!G$6:G$47),G53)</f>
        <v>45563</v>
      </c>
      <c r="I53" s="3" t="str">
        <f t="shared" si="1"/>
        <v>土</v>
      </c>
      <c r="J53" s="3" t="str">
        <f>IF(COUNTIF(休講・補講一覧表!I$6:I$47,開講日程一覧!P53)&gt;0,TEXT(G53,"m/d")&amp;"の補講","")</f>
        <v/>
      </c>
      <c r="K53" s="6" t="s">
        <v>559</v>
      </c>
      <c r="L53" s="7">
        <v>0</v>
      </c>
      <c r="M53" s="7">
        <v>6.25E-2</v>
      </c>
      <c r="P53" s="33" t="str">
        <f t="shared" si="2"/>
        <v>クリエイティブ発想法_東京1</v>
      </c>
      <c r="Q53" s="6" t="str">
        <f>IF(_xlfn.XLOOKUP(D53,履修科目一覧!G$6:G$225,履修科目一覧!E$6:E$225)=0,"",_xlfn.XLOOKUP(D53,履修科目一覧!G$6:G$225,履修科目一覧!E$6:E$225))</f>
        <v/>
      </c>
      <c r="R53" cm="1">
        <f t="array" ref="R53">_xlfn.SWITCH(B53,"集中(導入)",1,"前期",2,"集中(夏期)",3,"後期",4,"集中(春期)",5,"通年",6)</f>
        <v>4</v>
      </c>
      <c r="S53" t="s">
        <v>49</v>
      </c>
      <c r="U53">
        <v>1</v>
      </c>
    </row>
    <row r="54" spans="2:21" x14ac:dyDescent="0.85">
      <c r="B54" s="22" t="s">
        <v>550</v>
      </c>
      <c r="C54" s="6" t="s">
        <v>558</v>
      </c>
      <c r="D54" s="6" t="s">
        <v>120</v>
      </c>
      <c r="E54" s="6" t="s">
        <v>547</v>
      </c>
      <c r="F54" s="6">
        <v>2</v>
      </c>
      <c r="G54" s="52">
        <v>45577</v>
      </c>
      <c r="H54" s="52">
        <f>IF(COUNTIF(休講・補講一覧表!I$6:I$47,開講日程一覧!P54)&gt;0,_xlfn.XLOOKUP(開講日程一覧!P54,休講・補講一覧表!I$6:I$47,休講・補講一覧表!G$6:G$47),G54)</f>
        <v>45577</v>
      </c>
      <c r="I54" s="3" t="str">
        <f t="shared" si="1"/>
        <v>土</v>
      </c>
      <c r="J54" s="3" t="str">
        <f>IF(COUNTIF(休講・補講一覧表!I$6:I$47,開講日程一覧!P54)&gt;0,TEXT(G54,"m/d")&amp;"の補講","")</f>
        <v/>
      </c>
      <c r="K54" s="6" t="s">
        <v>549</v>
      </c>
      <c r="L54" s="7">
        <v>4.1666666666666664E-2</v>
      </c>
      <c r="M54" s="7">
        <v>0.125</v>
      </c>
      <c r="P54" s="33" t="str">
        <f t="shared" si="2"/>
        <v>クリエイティブ発想法_東京2</v>
      </c>
      <c r="Q54" s="6" t="str">
        <f>IF(_xlfn.XLOOKUP(D54,履修科目一覧!G$6:G$225,履修科目一覧!E$6:E$225)=0,"",_xlfn.XLOOKUP(D54,履修科目一覧!G$6:G$225,履修科目一覧!E$6:E$225))</f>
        <v/>
      </c>
      <c r="R54" cm="1">
        <f t="array" ref="R54">_xlfn.SWITCH(B54,"集中(導入)",1,"前期",2,"集中(夏期)",3,"後期",4,"集中(春期)",5,"通年",6)</f>
        <v>4</v>
      </c>
      <c r="S54" t="s">
        <v>49</v>
      </c>
      <c r="U54">
        <v>1</v>
      </c>
    </row>
    <row r="55" spans="2:21" x14ac:dyDescent="0.85">
      <c r="B55" s="22" t="s">
        <v>550</v>
      </c>
      <c r="C55" s="6" t="s">
        <v>558</v>
      </c>
      <c r="D55" s="6" t="s">
        <v>120</v>
      </c>
      <c r="E55" s="6" t="s">
        <v>547</v>
      </c>
      <c r="F55" s="6">
        <v>3</v>
      </c>
      <c r="G55" s="52">
        <v>45591</v>
      </c>
      <c r="H55" s="52">
        <f>IF(COUNTIF(休講・補講一覧表!I$6:I$47,開講日程一覧!P55)&gt;0,_xlfn.XLOOKUP(開講日程一覧!P55,休講・補講一覧表!I$6:I$47,休講・補講一覧表!G$6:G$47),G55)</f>
        <v>45591</v>
      </c>
      <c r="I55" s="3" t="str">
        <f t="shared" si="1"/>
        <v>土</v>
      </c>
      <c r="J55" s="3" t="str">
        <f>IF(COUNTIF(休講・補講一覧表!I$6:I$47,開講日程一覧!P55)&gt;0,TEXT(G55,"m/d")&amp;"の補講","")</f>
        <v/>
      </c>
      <c r="K55" s="6" t="s">
        <v>549</v>
      </c>
      <c r="L55" s="7">
        <v>4.1666666666666664E-2</v>
      </c>
      <c r="M55" s="7">
        <v>0.125</v>
      </c>
      <c r="P55" s="33" t="str">
        <f t="shared" si="2"/>
        <v>クリエイティブ発想法_東京3</v>
      </c>
      <c r="Q55" s="6" t="str">
        <f>IF(_xlfn.XLOOKUP(D55,履修科目一覧!G$6:G$225,履修科目一覧!E$6:E$225)=0,"",_xlfn.XLOOKUP(D55,履修科目一覧!G$6:G$225,履修科目一覧!E$6:E$225))</f>
        <v/>
      </c>
      <c r="R55" cm="1">
        <f t="array" ref="R55">_xlfn.SWITCH(B55,"集中(導入)",1,"前期",2,"集中(夏期)",3,"後期",4,"集中(春期)",5,"通年",6)</f>
        <v>4</v>
      </c>
      <c r="S55" t="s">
        <v>49</v>
      </c>
      <c r="U55">
        <v>1</v>
      </c>
    </row>
    <row r="56" spans="2:21" x14ac:dyDescent="0.85">
      <c r="B56" s="22" t="s">
        <v>550</v>
      </c>
      <c r="C56" s="6" t="s">
        <v>558</v>
      </c>
      <c r="D56" s="6" t="s">
        <v>120</v>
      </c>
      <c r="E56" s="6" t="s">
        <v>547</v>
      </c>
      <c r="F56" s="6">
        <v>4</v>
      </c>
      <c r="G56" s="52">
        <v>45605</v>
      </c>
      <c r="H56" s="52">
        <f>IF(COUNTIF(休講・補講一覧表!I$6:I$47,開講日程一覧!P56)&gt;0,_xlfn.XLOOKUP(開講日程一覧!P56,休講・補講一覧表!I$6:I$47,休講・補講一覧表!G$6:G$47),G56)</f>
        <v>45605</v>
      </c>
      <c r="I56" s="3" t="str">
        <f t="shared" si="1"/>
        <v>土</v>
      </c>
      <c r="J56" s="3" t="str">
        <f>IF(COUNTIF(休講・補講一覧表!I$6:I$47,開講日程一覧!P56)&gt;0,TEXT(G56,"m/d")&amp;"の補講","")</f>
        <v/>
      </c>
      <c r="K56" s="6" t="s">
        <v>549</v>
      </c>
      <c r="L56" s="7">
        <v>4.1666666666666664E-2</v>
      </c>
      <c r="M56" s="7">
        <v>0.125</v>
      </c>
      <c r="P56" s="33" t="str">
        <f t="shared" si="2"/>
        <v>クリエイティブ発想法_東京4</v>
      </c>
      <c r="Q56" s="6" t="str">
        <f>IF(_xlfn.XLOOKUP(D56,履修科目一覧!G$6:G$225,履修科目一覧!E$6:E$225)=0,"",_xlfn.XLOOKUP(D56,履修科目一覧!G$6:G$225,履修科目一覧!E$6:E$225))</f>
        <v/>
      </c>
      <c r="R56" cm="1">
        <f t="array" ref="R56">_xlfn.SWITCH(B56,"集中(導入)",1,"前期",2,"集中(夏期)",3,"後期",4,"集中(春期)",5,"通年",6)</f>
        <v>4</v>
      </c>
      <c r="S56" t="s">
        <v>49</v>
      </c>
      <c r="U56">
        <v>1</v>
      </c>
    </row>
    <row r="57" spans="2:21" x14ac:dyDescent="0.85">
      <c r="B57" s="22" t="s">
        <v>550</v>
      </c>
      <c r="C57" s="6" t="s">
        <v>558</v>
      </c>
      <c r="D57" s="6" t="s">
        <v>120</v>
      </c>
      <c r="E57" s="6" t="s">
        <v>547</v>
      </c>
      <c r="F57" s="6">
        <v>5</v>
      </c>
      <c r="G57" s="52">
        <v>45633</v>
      </c>
      <c r="H57" s="52">
        <f>IF(COUNTIF(休講・補講一覧表!I$6:I$47,開講日程一覧!P57)&gt;0,_xlfn.XLOOKUP(開講日程一覧!P57,休講・補講一覧表!I$6:I$47,休講・補講一覧表!G$6:G$47),G57)</f>
        <v>45633</v>
      </c>
      <c r="I57" s="3" t="str">
        <f t="shared" si="1"/>
        <v>土</v>
      </c>
      <c r="J57" s="3" t="str">
        <f>IF(COUNTIF(休講・補講一覧表!I$6:I$47,開講日程一覧!P57)&gt;0,TEXT(G57,"m/d")&amp;"の補講","")</f>
        <v/>
      </c>
      <c r="K57" s="6" t="s">
        <v>549</v>
      </c>
      <c r="L57" s="7">
        <v>4.1666666666666664E-2</v>
      </c>
      <c r="M57" s="7">
        <v>0.125</v>
      </c>
      <c r="P57" s="33" t="str">
        <f t="shared" si="2"/>
        <v>クリエイティブ発想法_東京5</v>
      </c>
      <c r="Q57" s="6" t="str">
        <f>IF(_xlfn.XLOOKUP(D57,履修科目一覧!G$6:G$225,履修科目一覧!E$6:E$225)=0,"",_xlfn.XLOOKUP(D57,履修科目一覧!G$6:G$225,履修科目一覧!E$6:E$225))</f>
        <v/>
      </c>
      <c r="R57" cm="1">
        <f t="array" ref="R57">_xlfn.SWITCH(B57,"集中(導入)",1,"前期",2,"集中(夏期)",3,"後期",4,"集中(春期)",5,"通年",6)</f>
        <v>4</v>
      </c>
      <c r="S57" t="s">
        <v>49</v>
      </c>
      <c r="U57">
        <v>1</v>
      </c>
    </row>
    <row r="58" spans="2:21" x14ac:dyDescent="0.85">
      <c r="B58" s="22" t="s">
        <v>550</v>
      </c>
      <c r="C58" s="6" t="s">
        <v>558</v>
      </c>
      <c r="D58" s="6" t="s">
        <v>120</v>
      </c>
      <c r="E58" s="6" t="s">
        <v>547</v>
      </c>
      <c r="F58" s="6">
        <v>6</v>
      </c>
      <c r="G58" s="52">
        <v>45647</v>
      </c>
      <c r="H58" s="52">
        <f>IF(COUNTIF(休講・補講一覧表!I$6:I$47,開講日程一覧!P58)&gt;0,_xlfn.XLOOKUP(開講日程一覧!P58,休講・補講一覧表!I$6:I$47,休講・補講一覧表!G$6:G$47),G58)</f>
        <v>45647</v>
      </c>
      <c r="I58" s="3" t="str">
        <f t="shared" si="1"/>
        <v>土</v>
      </c>
      <c r="J58" s="3" t="str">
        <f>IF(COUNTIF(休講・補講一覧表!I$6:I$47,開講日程一覧!P58)&gt;0,TEXT(G58,"m/d")&amp;"の補講","")</f>
        <v/>
      </c>
      <c r="K58" s="6" t="s">
        <v>549</v>
      </c>
      <c r="L58" s="7">
        <v>4.1666666666666664E-2</v>
      </c>
      <c r="M58" s="7">
        <v>0.125</v>
      </c>
      <c r="P58" s="33" t="str">
        <f t="shared" si="2"/>
        <v>クリエイティブ発想法_東京6</v>
      </c>
      <c r="Q58" s="6" t="str">
        <f>IF(_xlfn.XLOOKUP(D58,履修科目一覧!G$6:G$225,履修科目一覧!E$6:E$225)=0,"",_xlfn.XLOOKUP(D58,履修科目一覧!G$6:G$225,履修科目一覧!E$6:E$225))</f>
        <v/>
      </c>
      <c r="R58" cm="1">
        <f t="array" ref="R58">_xlfn.SWITCH(B58,"集中(導入)",1,"前期",2,"集中(夏期)",3,"後期",4,"集中(春期)",5,"通年",6)</f>
        <v>4</v>
      </c>
      <c r="S58" t="s">
        <v>49</v>
      </c>
      <c r="U58">
        <v>1</v>
      </c>
    </row>
    <row r="59" spans="2:21" x14ac:dyDescent="0.85">
      <c r="B59" s="22" t="s">
        <v>550</v>
      </c>
      <c r="C59" s="6" t="s">
        <v>558</v>
      </c>
      <c r="D59" s="6" t="s">
        <v>120</v>
      </c>
      <c r="E59" s="6" t="s">
        <v>547</v>
      </c>
      <c r="F59" s="6">
        <v>7</v>
      </c>
      <c r="G59" s="52">
        <v>45668</v>
      </c>
      <c r="H59" s="52">
        <f>IF(COUNTIF(休講・補講一覧表!I$6:I$47,開講日程一覧!P59)&gt;0,_xlfn.XLOOKUP(開講日程一覧!P59,休講・補講一覧表!I$6:I$47,休講・補講一覧表!G$6:G$47),G59)</f>
        <v>45668</v>
      </c>
      <c r="I59" s="3" t="str">
        <f t="shared" si="1"/>
        <v>土</v>
      </c>
      <c r="J59" s="3" t="str">
        <f>IF(COUNTIF(休講・補講一覧表!I$6:I$47,開講日程一覧!P59)&gt;0,TEXT(G59,"m/d")&amp;"の補講","")</f>
        <v/>
      </c>
      <c r="K59" s="6" t="s">
        <v>549</v>
      </c>
      <c r="L59" s="7">
        <v>4.1666666666666664E-2</v>
      </c>
      <c r="M59" s="7">
        <v>0.125</v>
      </c>
      <c r="P59" s="33" t="str">
        <f t="shared" si="2"/>
        <v>クリエイティブ発想法_東京7</v>
      </c>
      <c r="Q59" s="6" t="str">
        <f>IF(_xlfn.XLOOKUP(D59,履修科目一覧!G$6:G$225,履修科目一覧!E$6:E$225)=0,"",_xlfn.XLOOKUP(D59,履修科目一覧!G$6:G$225,履修科目一覧!E$6:E$225))</f>
        <v/>
      </c>
      <c r="R59" cm="1">
        <f t="array" ref="R59">_xlfn.SWITCH(B59,"集中(導入)",1,"前期",2,"集中(夏期)",3,"後期",4,"集中(春期)",5,"通年",6)</f>
        <v>4</v>
      </c>
      <c r="S59" t="s">
        <v>49</v>
      </c>
      <c r="U59">
        <v>1</v>
      </c>
    </row>
    <row r="60" spans="2:21" x14ac:dyDescent="0.85">
      <c r="B60" s="22" t="s">
        <v>550</v>
      </c>
      <c r="C60" s="6" t="s">
        <v>558</v>
      </c>
      <c r="D60" s="6" t="s">
        <v>120</v>
      </c>
      <c r="E60" s="6" t="s">
        <v>547</v>
      </c>
      <c r="F60" s="6">
        <v>8</v>
      </c>
      <c r="G60" s="52">
        <v>45682</v>
      </c>
      <c r="H60" s="52">
        <f>IF(COUNTIF(休講・補講一覧表!I$6:I$47,開講日程一覧!P60)&gt;0,_xlfn.XLOOKUP(開講日程一覧!P60,休講・補講一覧表!I$6:I$47,休講・補講一覧表!G$6:G$47),G60)</f>
        <v>45682</v>
      </c>
      <c r="I60" s="3" t="str">
        <f t="shared" si="1"/>
        <v>土</v>
      </c>
      <c r="J60" s="3" t="str">
        <f>IF(COUNTIF(休講・補講一覧表!I$6:I$47,開講日程一覧!P60)&gt;0,TEXT(G60,"m/d")&amp;"の補講","")</f>
        <v/>
      </c>
      <c r="K60" s="6" t="s">
        <v>549</v>
      </c>
      <c r="L60" s="7">
        <v>4.1666666666666664E-2</v>
      </c>
      <c r="M60" s="7">
        <v>0.125</v>
      </c>
      <c r="P60" s="33" t="str">
        <f t="shared" si="2"/>
        <v>クリエイティブ発想法_東京8</v>
      </c>
      <c r="Q60" s="6" t="str">
        <f>IF(_xlfn.XLOOKUP(D60,履修科目一覧!G$6:G$225,履修科目一覧!E$6:E$225)=0,"",_xlfn.XLOOKUP(D60,履修科目一覧!G$6:G$225,履修科目一覧!E$6:E$225))</f>
        <v/>
      </c>
      <c r="R60" cm="1">
        <f t="array" ref="R60">_xlfn.SWITCH(B60,"集中(導入)",1,"前期",2,"集中(夏期)",3,"後期",4,"集中(春期)",5,"通年",6)</f>
        <v>4</v>
      </c>
      <c r="S60" t="s">
        <v>49</v>
      </c>
      <c r="U60">
        <v>1</v>
      </c>
    </row>
    <row r="61" spans="2:21" x14ac:dyDescent="0.85">
      <c r="B61" s="22" t="s">
        <v>550</v>
      </c>
      <c r="C61" s="6" t="s">
        <v>546</v>
      </c>
      <c r="D61" s="6" t="s">
        <v>131</v>
      </c>
      <c r="E61" s="6" t="s">
        <v>547</v>
      </c>
      <c r="F61" s="6">
        <v>1</v>
      </c>
      <c r="G61" s="52">
        <v>45563</v>
      </c>
      <c r="H61" s="52">
        <f>IF(COUNTIF(休講・補講一覧表!I$6:I$47,開講日程一覧!P61)&gt;0,_xlfn.XLOOKUP(開講日程一覧!P61,休講・補講一覧表!I$6:I$47,休講・補講一覧表!G$6:G$47),G61)</f>
        <v>45563</v>
      </c>
      <c r="I61" s="3" t="str">
        <f t="shared" si="1"/>
        <v>土</v>
      </c>
      <c r="J61" s="3" t="str">
        <f>IF(COUNTIF(休講・補講一覧表!I$6:I$47,開講日程一覧!P61)&gt;0,TEXT(G61,"m/d")&amp;"の補講","")</f>
        <v/>
      </c>
      <c r="K61" s="6" t="s">
        <v>548</v>
      </c>
      <c r="L61" s="7">
        <v>0</v>
      </c>
      <c r="M61" s="7">
        <v>6.25E-2</v>
      </c>
      <c r="P61" s="33" t="str">
        <f t="shared" si="2"/>
        <v>経営資源と事業構想_東京1</v>
      </c>
      <c r="Q61" s="6" t="str">
        <f>IF(_xlfn.XLOOKUP(D61,履修科目一覧!G$6:G$225,履修科目一覧!E$6:E$225)=0,"",_xlfn.XLOOKUP(D61,履修科目一覧!G$6:G$225,履修科目一覧!E$6:E$225))</f>
        <v/>
      </c>
      <c r="R61" cm="1">
        <f t="array" ref="R61">_xlfn.SWITCH(B61,"集中(導入)",1,"前期",2,"集中(夏期)",3,"後期",4,"集中(春期)",5,"通年",6)</f>
        <v>4</v>
      </c>
      <c r="S61" t="s">
        <v>49</v>
      </c>
      <c r="U61">
        <v>1</v>
      </c>
    </row>
    <row r="62" spans="2:21" x14ac:dyDescent="0.85">
      <c r="B62" s="22" t="s">
        <v>550</v>
      </c>
      <c r="C62" s="6" t="s">
        <v>546</v>
      </c>
      <c r="D62" s="6" t="s">
        <v>131</v>
      </c>
      <c r="E62" s="6" t="s">
        <v>547</v>
      </c>
      <c r="F62" s="6">
        <v>2</v>
      </c>
      <c r="G62" s="52">
        <v>45570</v>
      </c>
      <c r="H62" s="52">
        <f>IF(COUNTIF(休講・補講一覧表!I$6:I$47,開講日程一覧!P62)&gt;0,_xlfn.XLOOKUP(開講日程一覧!P62,休講・補講一覧表!I$6:I$47,休講・補講一覧表!G$6:G$47),G62)</f>
        <v>45570</v>
      </c>
      <c r="I62" s="3" t="str">
        <f t="shared" si="1"/>
        <v>土</v>
      </c>
      <c r="J62" s="3" t="str">
        <f>IF(COUNTIF(休講・補講一覧表!I$6:I$47,開講日程一覧!P62)&gt;0,TEXT(G62,"m/d")&amp;"の補講","")</f>
        <v/>
      </c>
      <c r="K62" s="6" t="s">
        <v>549</v>
      </c>
      <c r="L62" s="7">
        <v>4.1666666666666664E-2</v>
      </c>
      <c r="M62" s="7">
        <v>0.125</v>
      </c>
      <c r="P62" s="33" t="str">
        <f t="shared" si="2"/>
        <v>経営資源と事業構想_東京2</v>
      </c>
      <c r="Q62" s="6" t="str">
        <f>IF(_xlfn.XLOOKUP(D62,履修科目一覧!G$6:G$225,履修科目一覧!E$6:E$225)=0,"",_xlfn.XLOOKUP(D62,履修科目一覧!G$6:G$225,履修科目一覧!E$6:E$225))</f>
        <v/>
      </c>
      <c r="R62" cm="1">
        <f t="array" ref="R62">_xlfn.SWITCH(B62,"集中(導入)",1,"前期",2,"集中(夏期)",3,"後期",4,"集中(春期)",5,"通年",6)</f>
        <v>4</v>
      </c>
      <c r="S62" t="s">
        <v>49</v>
      </c>
      <c r="U62">
        <v>1</v>
      </c>
    </row>
    <row r="63" spans="2:21" x14ac:dyDescent="0.85">
      <c r="B63" s="22" t="s">
        <v>550</v>
      </c>
      <c r="C63" s="6" t="s">
        <v>546</v>
      </c>
      <c r="D63" s="6" t="s">
        <v>131</v>
      </c>
      <c r="E63" s="6" t="s">
        <v>547</v>
      </c>
      <c r="F63" s="6">
        <v>3</v>
      </c>
      <c r="G63" s="52">
        <v>45584</v>
      </c>
      <c r="H63" s="52">
        <f>IF(COUNTIF(休講・補講一覧表!I$6:I$47,開講日程一覧!P63)&gt;0,_xlfn.XLOOKUP(開講日程一覧!P63,休講・補講一覧表!I$6:I$47,休講・補講一覧表!G$6:G$47),G63)</f>
        <v>45584</v>
      </c>
      <c r="I63" s="3" t="str">
        <f t="shared" si="1"/>
        <v>土</v>
      </c>
      <c r="J63" s="3" t="str">
        <f>IF(COUNTIF(休講・補講一覧表!I$6:I$47,開講日程一覧!P63)&gt;0,TEXT(G63,"m/d")&amp;"の補講","")</f>
        <v/>
      </c>
      <c r="K63" s="6" t="s">
        <v>549</v>
      </c>
      <c r="L63" s="7">
        <v>4.1666666666666664E-2</v>
      </c>
      <c r="M63" s="7">
        <v>0.125</v>
      </c>
      <c r="P63" s="33" t="str">
        <f t="shared" si="2"/>
        <v>経営資源と事業構想_東京3</v>
      </c>
      <c r="Q63" s="6" t="str">
        <f>IF(_xlfn.XLOOKUP(D63,履修科目一覧!G$6:G$225,履修科目一覧!E$6:E$225)=0,"",_xlfn.XLOOKUP(D63,履修科目一覧!G$6:G$225,履修科目一覧!E$6:E$225))</f>
        <v/>
      </c>
      <c r="R63" cm="1">
        <f t="array" ref="R63">_xlfn.SWITCH(B63,"集中(導入)",1,"前期",2,"集中(夏期)",3,"後期",4,"集中(春期)",5,"通年",6)</f>
        <v>4</v>
      </c>
      <c r="S63" t="s">
        <v>49</v>
      </c>
      <c r="U63">
        <v>1</v>
      </c>
    </row>
    <row r="64" spans="2:21" x14ac:dyDescent="0.85">
      <c r="B64" s="22" t="s">
        <v>550</v>
      </c>
      <c r="C64" s="6" t="s">
        <v>546</v>
      </c>
      <c r="D64" s="6" t="s">
        <v>131</v>
      </c>
      <c r="E64" s="6" t="s">
        <v>547</v>
      </c>
      <c r="F64" s="6">
        <v>4</v>
      </c>
      <c r="G64" s="52">
        <v>45612</v>
      </c>
      <c r="H64" s="52">
        <f>IF(COUNTIF(休講・補講一覧表!I$6:I$47,開講日程一覧!P64)&gt;0,_xlfn.XLOOKUP(開講日程一覧!P64,休講・補講一覧表!I$6:I$47,休講・補講一覧表!G$6:G$47),G64)</f>
        <v>45612</v>
      </c>
      <c r="I64" s="3" t="str">
        <f t="shared" si="1"/>
        <v>土</v>
      </c>
      <c r="J64" s="3" t="str">
        <f>IF(COUNTIF(休講・補講一覧表!I$6:I$47,開講日程一覧!P64)&gt;0,TEXT(G64,"m/d")&amp;"の補講","")</f>
        <v/>
      </c>
      <c r="K64" s="6" t="s">
        <v>549</v>
      </c>
      <c r="L64" s="7">
        <v>4.1666666666666664E-2</v>
      </c>
      <c r="M64" s="7">
        <v>0.125</v>
      </c>
      <c r="P64" s="33" t="str">
        <f t="shared" si="2"/>
        <v>経営資源と事業構想_東京4</v>
      </c>
      <c r="Q64" s="6" t="str">
        <f>IF(_xlfn.XLOOKUP(D64,履修科目一覧!G$6:G$225,履修科目一覧!E$6:E$225)=0,"",_xlfn.XLOOKUP(D64,履修科目一覧!G$6:G$225,履修科目一覧!E$6:E$225))</f>
        <v/>
      </c>
      <c r="R64" cm="1">
        <f t="array" ref="R64">_xlfn.SWITCH(B64,"集中(導入)",1,"前期",2,"集中(夏期)",3,"後期",4,"集中(春期)",5,"通年",6)</f>
        <v>4</v>
      </c>
      <c r="S64" t="s">
        <v>49</v>
      </c>
      <c r="U64">
        <v>1</v>
      </c>
    </row>
    <row r="65" spans="2:21" x14ac:dyDescent="0.85">
      <c r="B65" s="22" t="s">
        <v>550</v>
      </c>
      <c r="C65" s="6" t="s">
        <v>546</v>
      </c>
      <c r="D65" s="6" t="s">
        <v>131</v>
      </c>
      <c r="E65" s="6" t="s">
        <v>547</v>
      </c>
      <c r="F65" s="6">
        <v>5</v>
      </c>
      <c r="G65" s="52">
        <v>45626</v>
      </c>
      <c r="H65" s="52">
        <f>IF(COUNTIF(休講・補講一覧表!I$6:I$47,開講日程一覧!P65)&gt;0,_xlfn.XLOOKUP(開講日程一覧!P65,休講・補講一覧表!I$6:I$47,休講・補講一覧表!G$6:G$47),G65)</f>
        <v>45626</v>
      </c>
      <c r="I65" s="3" t="str">
        <f t="shared" si="1"/>
        <v>土</v>
      </c>
      <c r="J65" s="3" t="str">
        <f>IF(COUNTIF(休講・補講一覧表!I$6:I$47,開講日程一覧!P65)&gt;0,TEXT(G65,"m/d")&amp;"の補講","")</f>
        <v/>
      </c>
      <c r="K65" s="6" t="s">
        <v>549</v>
      </c>
      <c r="L65" s="7">
        <v>4.1666666666666664E-2</v>
      </c>
      <c r="M65" s="7">
        <v>0.125</v>
      </c>
      <c r="P65" s="33" t="str">
        <f t="shared" si="2"/>
        <v>経営資源と事業構想_東京5</v>
      </c>
      <c r="Q65" s="6" t="str">
        <f>IF(_xlfn.XLOOKUP(D65,履修科目一覧!G$6:G$225,履修科目一覧!E$6:E$225)=0,"",_xlfn.XLOOKUP(D65,履修科目一覧!G$6:G$225,履修科目一覧!E$6:E$225))</f>
        <v/>
      </c>
      <c r="R65" cm="1">
        <f t="array" ref="R65">_xlfn.SWITCH(B65,"集中(導入)",1,"前期",2,"集中(夏期)",3,"後期",4,"集中(春期)",5,"通年",6)</f>
        <v>4</v>
      </c>
      <c r="S65" t="s">
        <v>49</v>
      </c>
      <c r="U65">
        <v>1</v>
      </c>
    </row>
    <row r="66" spans="2:21" x14ac:dyDescent="0.85">
      <c r="B66" s="22" t="s">
        <v>550</v>
      </c>
      <c r="C66" s="6" t="s">
        <v>546</v>
      </c>
      <c r="D66" s="6" t="s">
        <v>131</v>
      </c>
      <c r="E66" s="6" t="s">
        <v>547</v>
      </c>
      <c r="F66" s="6">
        <v>6</v>
      </c>
      <c r="G66" s="52">
        <v>45640</v>
      </c>
      <c r="H66" s="52">
        <f>IF(COUNTIF(休講・補講一覧表!I$6:I$47,開講日程一覧!P66)&gt;0,_xlfn.XLOOKUP(開講日程一覧!P66,休講・補講一覧表!I$6:I$47,休講・補講一覧表!G$6:G$47),G66)</f>
        <v>45640</v>
      </c>
      <c r="I66" s="3" t="str">
        <f t="shared" si="1"/>
        <v>土</v>
      </c>
      <c r="J66" s="3" t="str">
        <f>IF(COUNTIF(休講・補講一覧表!I$6:I$47,開講日程一覧!P66)&gt;0,TEXT(G66,"m/d")&amp;"の補講","")</f>
        <v/>
      </c>
      <c r="K66" s="6" t="s">
        <v>549</v>
      </c>
      <c r="L66" s="7">
        <v>4.1666666666666664E-2</v>
      </c>
      <c r="M66" s="7">
        <v>0.125</v>
      </c>
      <c r="P66" s="33" t="str">
        <f t="shared" si="2"/>
        <v>経営資源と事業構想_東京6</v>
      </c>
      <c r="Q66" s="6" t="str">
        <f>IF(_xlfn.XLOOKUP(D66,履修科目一覧!G$6:G$225,履修科目一覧!E$6:E$225)=0,"",_xlfn.XLOOKUP(D66,履修科目一覧!G$6:G$225,履修科目一覧!E$6:E$225))</f>
        <v/>
      </c>
      <c r="R66" cm="1">
        <f t="array" ref="R66">_xlfn.SWITCH(B66,"集中(導入)",1,"前期",2,"集中(夏期)",3,"後期",4,"集中(春期)",5,"通年",6)</f>
        <v>4</v>
      </c>
      <c r="S66" t="s">
        <v>49</v>
      </c>
      <c r="U66">
        <v>1</v>
      </c>
    </row>
    <row r="67" spans="2:21" x14ac:dyDescent="0.85">
      <c r="B67" s="22" t="s">
        <v>550</v>
      </c>
      <c r="C67" s="6" t="s">
        <v>546</v>
      </c>
      <c r="D67" s="6" t="s">
        <v>131</v>
      </c>
      <c r="E67" s="6" t="s">
        <v>547</v>
      </c>
      <c r="F67" s="6">
        <v>7</v>
      </c>
      <c r="G67" s="52">
        <v>45675</v>
      </c>
      <c r="H67" s="52">
        <f>IF(COUNTIF(休講・補講一覧表!I$6:I$47,開講日程一覧!P67)&gt;0,_xlfn.XLOOKUP(開講日程一覧!P67,休講・補講一覧表!I$6:I$47,休講・補講一覧表!G$6:G$47),G67)</f>
        <v>45675</v>
      </c>
      <c r="I67" s="3" t="str">
        <f t="shared" si="1"/>
        <v>土</v>
      </c>
      <c r="J67" s="3" t="str">
        <f>IF(COUNTIF(休講・補講一覧表!I$6:I$47,開講日程一覧!P67)&gt;0,TEXT(G67,"m/d")&amp;"の補講","")</f>
        <v/>
      </c>
      <c r="K67" s="6" t="s">
        <v>549</v>
      </c>
      <c r="L67" s="7">
        <v>4.1666666666666664E-2</v>
      </c>
      <c r="M67" s="7">
        <v>0.125</v>
      </c>
      <c r="P67" s="33" t="str">
        <f t="shared" si="2"/>
        <v>経営資源と事業構想_東京7</v>
      </c>
      <c r="Q67" s="6" t="str">
        <f>IF(_xlfn.XLOOKUP(D67,履修科目一覧!G$6:G$225,履修科目一覧!E$6:E$225)=0,"",_xlfn.XLOOKUP(D67,履修科目一覧!G$6:G$225,履修科目一覧!E$6:E$225))</f>
        <v/>
      </c>
      <c r="R67" cm="1">
        <f t="array" ref="R67">_xlfn.SWITCH(B67,"集中(導入)",1,"前期",2,"集中(夏期)",3,"後期",4,"集中(春期)",5,"通年",6)</f>
        <v>4</v>
      </c>
      <c r="S67" t="s">
        <v>49</v>
      </c>
      <c r="U67">
        <v>1</v>
      </c>
    </row>
    <row r="68" spans="2:21" x14ac:dyDescent="0.85">
      <c r="B68" s="22" t="s">
        <v>550</v>
      </c>
      <c r="C68" s="6" t="s">
        <v>546</v>
      </c>
      <c r="D68" s="6" t="s">
        <v>131</v>
      </c>
      <c r="E68" s="6" t="s">
        <v>547</v>
      </c>
      <c r="F68" s="6">
        <v>8</v>
      </c>
      <c r="G68" s="52">
        <v>45689</v>
      </c>
      <c r="H68" s="52">
        <f>IF(COUNTIF(休講・補講一覧表!I$6:I$47,開講日程一覧!P68)&gt;0,_xlfn.XLOOKUP(開講日程一覧!P68,休講・補講一覧表!I$6:I$47,休講・補講一覧表!G$6:G$47),G68)</f>
        <v>45689</v>
      </c>
      <c r="I68" s="3" t="str">
        <f t="shared" si="1"/>
        <v>土</v>
      </c>
      <c r="J68" s="3" t="str">
        <f>IF(COUNTIF(休講・補講一覧表!I$6:I$47,開講日程一覧!P68)&gt;0,TEXT(G68,"m/d")&amp;"の補講","")</f>
        <v/>
      </c>
      <c r="K68" s="6" t="s">
        <v>549</v>
      </c>
      <c r="L68" s="7">
        <v>4.1666666666666664E-2</v>
      </c>
      <c r="M68" s="7">
        <v>0.125</v>
      </c>
      <c r="P68" s="33" t="str">
        <f t="shared" si="2"/>
        <v>経営資源と事業構想_東京8</v>
      </c>
      <c r="Q68" s="6" t="str">
        <f>IF(_xlfn.XLOOKUP(D68,履修科目一覧!G$6:G$225,履修科目一覧!E$6:E$225)=0,"",_xlfn.XLOOKUP(D68,履修科目一覧!G$6:G$225,履修科目一覧!E$6:E$225))</f>
        <v/>
      </c>
      <c r="R68" cm="1">
        <f t="array" ref="R68">_xlfn.SWITCH(B68,"集中(導入)",1,"前期",2,"集中(夏期)",3,"後期",4,"集中(春期)",5,"通年",6)</f>
        <v>4</v>
      </c>
      <c r="S68" t="s">
        <v>49</v>
      </c>
      <c r="U68">
        <v>1</v>
      </c>
    </row>
    <row r="69" spans="2:21" x14ac:dyDescent="0.85">
      <c r="B69" s="22" t="s">
        <v>545</v>
      </c>
      <c r="C69" s="6" t="s">
        <v>560</v>
      </c>
      <c r="D69" s="6" t="s">
        <v>142</v>
      </c>
      <c r="E69" s="6" t="s">
        <v>544</v>
      </c>
      <c r="F69" s="6">
        <v>1</v>
      </c>
      <c r="G69" s="52">
        <v>45404</v>
      </c>
      <c r="H69" s="52">
        <f>IF(COUNTIF(休講・補講一覧表!I$6:I$47,開講日程一覧!P69)&gt;0,_xlfn.XLOOKUP(開講日程一覧!P69,休講・補講一覧表!I$6:I$47,休講・補講一覧表!G$6:G$47),G69)</f>
        <v>45404</v>
      </c>
      <c r="I69" s="3" t="str">
        <f t="shared" si="1"/>
        <v>月</v>
      </c>
      <c r="J69" s="3" t="str">
        <f>IF(COUNTIF(休講・補講一覧表!I$6:I$47,開講日程一覧!P69)&gt;0,TEXT(G69,"m/d")&amp;"の補講","")</f>
        <v/>
      </c>
      <c r="K69" s="6" t="s">
        <v>556</v>
      </c>
      <c r="L69" s="7">
        <v>0</v>
      </c>
      <c r="M69" s="7">
        <v>6.25E-2</v>
      </c>
      <c r="P69" s="33" t="str">
        <f t="shared" si="2"/>
        <v>アーティスト思考と構想_東京・仙台・名古屋・大阪・福岡1</v>
      </c>
      <c r="Q69" s="6" t="str">
        <f>IF(_xlfn.XLOOKUP(D69,履修科目一覧!G$6:G$225,履修科目一覧!E$6:E$225)=0,"",_xlfn.XLOOKUP(D69,履修科目一覧!G$6:G$225,履修科目一覧!E$6:E$225))</f>
        <v/>
      </c>
      <c r="R69" cm="1">
        <f t="array" ref="R69">_xlfn.SWITCH(B69,"集中(導入)",1,"前期",2,"集中(夏期)",3,"後期",4,"集中(春期)",5,"通年",6)</f>
        <v>2</v>
      </c>
      <c r="S69" t="s">
        <v>49</v>
      </c>
      <c r="U69">
        <v>1</v>
      </c>
    </row>
    <row r="70" spans="2:21" x14ac:dyDescent="0.85">
      <c r="B70" s="22" t="s">
        <v>545</v>
      </c>
      <c r="C70" s="6" t="s">
        <v>560</v>
      </c>
      <c r="D70" s="6" t="s">
        <v>142</v>
      </c>
      <c r="E70" s="6" t="s">
        <v>544</v>
      </c>
      <c r="F70" s="6">
        <v>2</v>
      </c>
      <c r="G70" s="52">
        <v>45425</v>
      </c>
      <c r="H70" s="52">
        <f>IF(COUNTIF(休講・補講一覧表!I$6:I$47,開講日程一覧!P70)&gt;0,_xlfn.XLOOKUP(開講日程一覧!P70,休講・補講一覧表!I$6:I$47,休講・補講一覧表!G$6:G$47),G70)</f>
        <v>45425</v>
      </c>
      <c r="I70" s="3" t="str">
        <f t="shared" ref="I70:I133" si="3">TEXT(H70,"aaa")</f>
        <v>月</v>
      </c>
      <c r="J70" s="3" t="str">
        <f>IF(COUNTIF(休講・補講一覧表!I$6:I$47,開講日程一覧!P70)&gt;0,TEXT(G70,"m/d")&amp;"の補講","")</f>
        <v/>
      </c>
      <c r="K70" s="6" t="s">
        <v>542</v>
      </c>
      <c r="L70" s="7">
        <v>6.9444444444444441E-3</v>
      </c>
      <c r="M70" s="7">
        <v>0.125</v>
      </c>
      <c r="P70" s="33" t="str">
        <f t="shared" ref="P70:P133" si="4">D70&amp;F70</f>
        <v>アーティスト思考と構想_東京・仙台・名古屋・大阪・福岡2</v>
      </c>
      <c r="Q70" s="6" t="str">
        <f>IF(_xlfn.XLOOKUP(D70,履修科目一覧!G$6:G$225,履修科目一覧!E$6:E$225)=0,"",_xlfn.XLOOKUP(D70,履修科目一覧!G$6:G$225,履修科目一覧!E$6:E$225))</f>
        <v/>
      </c>
      <c r="R70" cm="1">
        <f t="array" ref="R70">_xlfn.SWITCH(B70,"集中(導入)",1,"前期",2,"集中(夏期)",3,"後期",4,"集中(春期)",5,"通年",6)</f>
        <v>2</v>
      </c>
      <c r="S70" t="s">
        <v>49</v>
      </c>
      <c r="U70">
        <v>1</v>
      </c>
    </row>
    <row r="71" spans="2:21" x14ac:dyDescent="0.85">
      <c r="B71" s="22" t="s">
        <v>545</v>
      </c>
      <c r="C71" s="6" t="s">
        <v>560</v>
      </c>
      <c r="D71" s="6" t="s">
        <v>142</v>
      </c>
      <c r="E71" s="6" t="s">
        <v>544</v>
      </c>
      <c r="F71" s="6">
        <v>3</v>
      </c>
      <c r="G71" s="52">
        <v>45439</v>
      </c>
      <c r="H71" s="52">
        <f>IF(COUNTIF(休講・補講一覧表!I$6:I$47,開講日程一覧!P71)&gt;0,_xlfn.XLOOKUP(開講日程一覧!P71,休講・補講一覧表!I$6:I$47,休講・補講一覧表!G$6:G$47),G71)</f>
        <v>45439</v>
      </c>
      <c r="I71" s="3" t="str">
        <f t="shared" si="3"/>
        <v>月</v>
      </c>
      <c r="J71" s="3" t="str">
        <f>IF(COUNTIF(休講・補講一覧表!I$6:I$47,開講日程一覧!P71)&gt;0,TEXT(G71,"m/d")&amp;"の補講","")</f>
        <v/>
      </c>
      <c r="K71" s="6" t="s">
        <v>542</v>
      </c>
      <c r="L71" s="7">
        <v>6.9444444444444441E-3</v>
      </c>
      <c r="M71" s="7">
        <v>0.125</v>
      </c>
      <c r="P71" s="33" t="str">
        <f t="shared" si="4"/>
        <v>アーティスト思考と構想_東京・仙台・名古屋・大阪・福岡3</v>
      </c>
      <c r="Q71" s="6" t="str">
        <f>IF(_xlfn.XLOOKUP(D71,履修科目一覧!G$6:G$225,履修科目一覧!E$6:E$225)=0,"",_xlfn.XLOOKUP(D71,履修科目一覧!G$6:G$225,履修科目一覧!E$6:E$225))</f>
        <v/>
      </c>
      <c r="R71" cm="1">
        <f t="array" ref="R71">_xlfn.SWITCH(B71,"集中(導入)",1,"前期",2,"集中(夏期)",3,"後期",4,"集中(春期)",5,"通年",6)</f>
        <v>2</v>
      </c>
      <c r="S71" t="s">
        <v>49</v>
      </c>
      <c r="U71">
        <v>1</v>
      </c>
    </row>
    <row r="72" spans="2:21" x14ac:dyDescent="0.85">
      <c r="B72" s="22" t="s">
        <v>545</v>
      </c>
      <c r="C72" s="6" t="s">
        <v>560</v>
      </c>
      <c r="D72" s="6" t="s">
        <v>142</v>
      </c>
      <c r="E72" s="6" t="s">
        <v>544</v>
      </c>
      <c r="F72" s="6">
        <v>4</v>
      </c>
      <c r="G72" s="52">
        <v>45453</v>
      </c>
      <c r="H72" s="52">
        <f>IF(COUNTIF(休講・補講一覧表!I$6:I$47,開講日程一覧!P72)&gt;0,_xlfn.XLOOKUP(開講日程一覧!P72,休講・補講一覧表!I$6:I$47,休講・補講一覧表!G$6:G$47),G72)</f>
        <v>45453</v>
      </c>
      <c r="I72" s="3" t="str">
        <f t="shared" si="3"/>
        <v>月</v>
      </c>
      <c r="J72" s="3" t="str">
        <f>IF(COUNTIF(休講・補講一覧表!I$6:I$47,開講日程一覧!P72)&gt;0,TEXT(G72,"m/d")&amp;"の補講","")</f>
        <v/>
      </c>
      <c r="K72" s="6" t="s">
        <v>542</v>
      </c>
      <c r="L72" s="7">
        <v>6.9444444444444441E-3</v>
      </c>
      <c r="M72" s="7">
        <v>0.125</v>
      </c>
      <c r="P72" s="33" t="str">
        <f t="shared" si="4"/>
        <v>アーティスト思考と構想_東京・仙台・名古屋・大阪・福岡4</v>
      </c>
      <c r="Q72" s="6" t="str">
        <f>IF(_xlfn.XLOOKUP(D72,履修科目一覧!G$6:G$225,履修科目一覧!E$6:E$225)=0,"",_xlfn.XLOOKUP(D72,履修科目一覧!G$6:G$225,履修科目一覧!E$6:E$225))</f>
        <v/>
      </c>
      <c r="R72" cm="1">
        <f t="array" ref="R72">_xlfn.SWITCH(B72,"集中(導入)",1,"前期",2,"集中(夏期)",3,"後期",4,"集中(春期)",5,"通年",6)</f>
        <v>2</v>
      </c>
      <c r="S72" t="s">
        <v>49</v>
      </c>
      <c r="U72">
        <v>1</v>
      </c>
    </row>
    <row r="73" spans="2:21" x14ac:dyDescent="0.85">
      <c r="B73" s="22" t="s">
        <v>545</v>
      </c>
      <c r="C73" s="6" t="s">
        <v>560</v>
      </c>
      <c r="D73" s="6" t="s">
        <v>142</v>
      </c>
      <c r="E73" s="6" t="s">
        <v>544</v>
      </c>
      <c r="F73" s="6">
        <v>5</v>
      </c>
      <c r="G73" s="52">
        <v>45467</v>
      </c>
      <c r="H73" s="52">
        <f>IF(COUNTIF(休講・補講一覧表!I$6:I$47,開講日程一覧!P73)&gt;0,_xlfn.XLOOKUP(開講日程一覧!P73,休講・補講一覧表!I$6:I$47,休講・補講一覧表!G$6:G$47),G73)</f>
        <v>45467</v>
      </c>
      <c r="I73" s="3" t="str">
        <f t="shared" si="3"/>
        <v>月</v>
      </c>
      <c r="J73" s="3" t="str">
        <f>IF(COUNTIF(休講・補講一覧表!I$6:I$47,開講日程一覧!P73)&gt;0,TEXT(G73,"m/d")&amp;"の補講","")</f>
        <v/>
      </c>
      <c r="K73" s="6" t="s">
        <v>542</v>
      </c>
      <c r="L73" s="7">
        <v>6.9444444444444441E-3</v>
      </c>
      <c r="M73" s="7">
        <v>0.125</v>
      </c>
      <c r="P73" s="33" t="str">
        <f t="shared" si="4"/>
        <v>アーティスト思考と構想_東京・仙台・名古屋・大阪・福岡5</v>
      </c>
      <c r="Q73" s="6" t="str">
        <f>IF(_xlfn.XLOOKUP(D73,履修科目一覧!G$6:G$225,履修科目一覧!E$6:E$225)=0,"",_xlfn.XLOOKUP(D73,履修科目一覧!G$6:G$225,履修科目一覧!E$6:E$225))</f>
        <v/>
      </c>
      <c r="R73" cm="1">
        <f t="array" ref="R73">_xlfn.SWITCH(B73,"集中(導入)",1,"前期",2,"集中(夏期)",3,"後期",4,"集中(春期)",5,"通年",6)</f>
        <v>2</v>
      </c>
      <c r="S73" t="s">
        <v>49</v>
      </c>
      <c r="U73">
        <v>1</v>
      </c>
    </row>
    <row r="74" spans="2:21" x14ac:dyDescent="0.85">
      <c r="B74" s="22" t="s">
        <v>545</v>
      </c>
      <c r="C74" s="6" t="s">
        <v>560</v>
      </c>
      <c r="D74" s="6" t="s">
        <v>142</v>
      </c>
      <c r="E74" s="6" t="s">
        <v>544</v>
      </c>
      <c r="F74" s="6">
        <v>6</v>
      </c>
      <c r="G74" s="52">
        <v>45481</v>
      </c>
      <c r="H74" s="52">
        <f>IF(COUNTIF(休講・補講一覧表!I$6:I$47,開講日程一覧!P74)&gt;0,_xlfn.XLOOKUP(開講日程一覧!P74,休講・補講一覧表!I$6:I$47,休講・補講一覧表!G$6:G$47),G74)</f>
        <v>45481</v>
      </c>
      <c r="I74" s="3" t="str">
        <f t="shared" si="3"/>
        <v>月</v>
      </c>
      <c r="J74" s="3" t="str">
        <f>IF(COUNTIF(休講・補講一覧表!I$6:I$47,開講日程一覧!P74)&gt;0,TEXT(G74,"m/d")&amp;"の補講","")</f>
        <v/>
      </c>
      <c r="K74" s="6" t="s">
        <v>542</v>
      </c>
      <c r="L74" s="7">
        <v>6.9444444444444441E-3</v>
      </c>
      <c r="M74" s="7">
        <v>0.125</v>
      </c>
      <c r="P74" s="33" t="str">
        <f t="shared" si="4"/>
        <v>アーティスト思考と構想_東京・仙台・名古屋・大阪・福岡6</v>
      </c>
      <c r="Q74" s="6" t="str">
        <f>IF(_xlfn.XLOOKUP(D74,履修科目一覧!G$6:G$225,履修科目一覧!E$6:E$225)=0,"",_xlfn.XLOOKUP(D74,履修科目一覧!G$6:G$225,履修科目一覧!E$6:E$225))</f>
        <v/>
      </c>
      <c r="R74" cm="1">
        <f t="array" ref="R74">_xlfn.SWITCH(B74,"集中(導入)",1,"前期",2,"集中(夏期)",3,"後期",4,"集中(春期)",5,"通年",6)</f>
        <v>2</v>
      </c>
      <c r="S74" t="s">
        <v>49</v>
      </c>
      <c r="U74">
        <v>1</v>
      </c>
    </row>
    <row r="75" spans="2:21" x14ac:dyDescent="0.85">
      <c r="B75" s="22" t="s">
        <v>545</v>
      </c>
      <c r="C75" s="6" t="s">
        <v>560</v>
      </c>
      <c r="D75" s="6" t="s">
        <v>142</v>
      </c>
      <c r="E75" s="6" t="s">
        <v>544</v>
      </c>
      <c r="F75" s="6">
        <v>7</v>
      </c>
      <c r="G75" s="52">
        <v>45495</v>
      </c>
      <c r="H75" s="52">
        <f>IF(COUNTIF(休講・補講一覧表!I$6:I$47,開講日程一覧!P75)&gt;0,_xlfn.XLOOKUP(開講日程一覧!P75,休講・補講一覧表!I$6:I$47,休講・補講一覧表!G$6:G$47),G75)</f>
        <v>45495</v>
      </c>
      <c r="I75" s="3" t="str">
        <f t="shared" si="3"/>
        <v>月</v>
      </c>
      <c r="J75" s="3" t="str">
        <f>IF(COUNTIF(休講・補講一覧表!I$6:I$47,開講日程一覧!P75)&gt;0,TEXT(G75,"m/d")&amp;"の補講","")</f>
        <v/>
      </c>
      <c r="K75" s="6" t="s">
        <v>542</v>
      </c>
      <c r="L75" s="7">
        <v>6.9444444444444441E-3</v>
      </c>
      <c r="M75" s="7">
        <v>0.125</v>
      </c>
      <c r="P75" s="33" t="str">
        <f t="shared" si="4"/>
        <v>アーティスト思考と構想_東京・仙台・名古屋・大阪・福岡7</v>
      </c>
      <c r="Q75" s="6" t="str">
        <f>IF(_xlfn.XLOOKUP(D75,履修科目一覧!G$6:G$225,履修科目一覧!E$6:E$225)=0,"",_xlfn.XLOOKUP(D75,履修科目一覧!G$6:G$225,履修科目一覧!E$6:E$225))</f>
        <v/>
      </c>
      <c r="R75" cm="1">
        <f t="array" ref="R75">_xlfn.SWITCH(B75,"集中(導入)",1,"前期",2,"集中(夏期)",3,"後期",4,"集中(春期)",5,"通年",6)</f>
        <v>2</v>
      </c>
      <c r="S75" t="s">
        <v>49</v>
      </c>
      <c r="U75">
        <v>1</v>
      </c>
    </row>
    <row r="76" spans="2:21" x14ac:dyDescent="0.85">
      <c r="B76" s="22" t="s">
        <v>545</v>
      </c>
      <c r="C76" s="6" t="s">
        <v>560</v>
      </c>
      <c r="D76" s="6" t="s">
        <v>142</v>
      </c>
      <c r="E76" s="6" t="s">
        <v>544</v>
      </c>
      <c r="F76" s="6">
        <v>8</v>
      </c>
      <c r="G76" s="52">
        <v>45509</v>
      </c>
      <c r="H76" s="52">
        <f>IF(COUNTIF(休講・補講一覧表!I$6:I$47,開講日程一覧!P76)&gt;0,_xlfn.XLOOKUP(開講日程一覧!P76,休講・補講一覧表!I$6:I$47,休講・補講一覧表!G$6:G$47),G76)</f>
        <v>45509</v>
      </c>
      <c r="I76" s="3" t="str">
        <f t="shared" si="3"/>
        <v>月</v>
      </c>
      <c r="J76" s="3" t="str">
        <f>IF(COUNTIF(休講・補講一覧表!I$6:I$47,開講日程一覧!P76)&gt;0,TEXT(G76,"m/d")&amp;"の補講","")</f>
        <v/>
      </c>
      <c r="K76" s="6" t="s">
        <v>542</v>
      </c>
      <c r="L76" s="7">
        <v>6.9444444444444441E-3</v>
      </c>
      <c r="M76" s="7">
        <v>0.125</v>
      </c>
      <c r="P76" s="33" t="str">
        <f t="shared" si="4"/>
        <v>アーティスト思考と構想_東京・仙台・名古屋・大阪・福岡8</v>
      </c>
      <c r="Q76" s="6" t="str">
        <f>IF(_xlfn.XLOOKUP(D76,履修科目一覧!G$6:G$225,履修科目一覧!E$6:E$225)=0,"",_xlfn.XLOOKUP(D76,履修科目一覧!G$6:G$225,履修科目一覧!E$6:E$225))</f>
        <v/>
      </c>
      <c r="R76" cm="1">
        <f t="array" ref="R76">_xlfn.SWITCH(B76,"集中(導入)",1,"前期",2,"集中(夏期)",3,"後期",4,"集中(春期)",5,"通年",6)</f>
        <v>2</v>
      </c>
      <c r="S76" t="s">
        <v>49</v>
      </c>
      <c r="U76">
        <v>1</v>
      </c>
    </row>
    <row r="77" spans="2:21" x14ac:dyDescent="0.85">
      <c r="B77" s="22" t="s">
        <v>550</v>
      </c>
      <c r="C77" s="6" t="s">
        <v>561</v>
      </c>
      <c r="D77" s="6" t="s">
        <v>144</v>
      </c>
      <c r="E77" s="6" t="s">
        <v>547</v>
      </c>
      <c r="F77" s="6">
        <v>1</v>
      </c>
      <c r="G77" s="52">
        <v>45563</v>
      </c>
      <c r="H77" s="52">
        <f>IF(COUNTIF(休講・補講一覧表!I$6:I$47,開講日程一覧!P77)&gt;0,_xlfn.XLOOKUP(開講日程一覧!P77,休講・補講一覧表!I$6:I$47,休講・補講一覧表!G$6:G$47),G77)</f>
        <v>45563</v>
      </c>
      <c r="I77" s="3" t="str">
        <f t="shared" si="3"/>
        <v>土</v>
      </c>
      <c r="J77" s="3" t="str">
        <f>IF(COUNTIF(休講・補講一覧表!I$6:I$47,開講日程一覧!P77)&gt;0,TEXT(G77,"m/d")&amp;"の補講","")</f>
        <v/>
      </c>
      <c r="K77" s="6" t="s">
        <v>562</v>
      </c>
      <c r="L77" s="7">
        <v>0</v>
      </c>
      <c r="M77" s="7">
        <v>6.25E-2</v>
      </c>
      <c r="P77" s="33" t="str">
        <f t="shared" si="4"/>
        <v>ビジネスモデル研究_東京1</v>
      </c>
      <c r="Q77" s="6" t="str">
        <f>IF(_xlfn.XLOOKUP(D77,履修科目一覧!G$6:G$225,履修科目一覧!E$6:E$225)=0,"",_xlfn.XLOOKUP(D77,履修科目一覧!G$6:G$225,履修科目一覧!E$6:E$225))</f>
        <v/>
      </c>
      <c r="R77" cm="1">
        <f t="array" ref="R77">_xlfn.SWITCH(B77,"集中(導入)",1,"前期",2,"集中(夏期)",3,"後期",4,"集中(春期)",5,"通年",6)</f>
        <v>4</v>
      </c>
      <c r="S77" t="s">
        <v>49</v>
      </c>
      <c r="U77">
        <v>1</v>
      </c>
    </row>
    <row r="78" spans="2:21" x14ac:dyDescent="0.85">
      <c r="B78" s="22" t="s">
        <v>550</v>
      </c>
      <c r="C78" s="6" t="s">
        <v>561</v>
      </c>
      <c r="D78" s="6" t="s">
        <v>144</v>
      </c>
      <c r="E78" s="6" t="s">
        <v>547</v>
      </c>
      <c r="F78" s="6">
        <v>2</v>
      </c>
      <c r="G78" s="52">
        <v>45577</v>
      </c>
      <c r="H78" s="52">
        <f>IF(COUNTIF(休講・補講一覧表!I$6:I$47,開講日程一覧!P78)&gt;0,_xlfn.XLOOKUP(開講日程一覧!P78,休講・補講一覧表!I$6:I$47,休講・補講一覧表!G$6:G$47),G78)</f>
        <v>45577</v>
      </c>
      <c r="I78" s="3" t="str">
        <f t="shared" si="3"/>
        <v>土</v>
      </c>
      <c r="J78" s="3" t="str">
        <f>IF(COUNTIF(休講・補講一覧表!I$6:I$47,開講日程一覧!P78)&gt;0,TEXT(G78,"m/d")&amp;"の補講","")</f>
        <v/>
      </c>
      <c r="K78" s="6" t="s">
        <v>563</v>
      </c>
      <c r="L78" s="7">
        <v>6.9444444444444441E-3</v>
      </c>
      <c r="M78" s="7">
        <v>0.125</v>
      </c>
      <c r="P78" s="33" t="str">
        <f t="shared" si="4"/>
        <v>ビジネスモデル研究_東京2</v>
      </c>
      <c r="Q78" s="6" t="str">
        <f>IF(_xlfn.XLOOKUP(D78,履修科目一覧!G$6:G$225,履修科目一覧!E$6:E$225)=0,"",_xlfn.XLOOKUP(D78,履修科目一覧!G$6:G$225,履修科目一覧!E$6:E$225))</f>
        <v/>
      </c>
      <c r="R78" cm="1">
        <f t="array" ref="R78">_xlfn.SWITCH(B78,"集中(導入)",1,"前期",2,"集中(夏期)",3,"後期",4,"集中(春期)",5,"通年",6)</f>
        <v>4</v>
      </c>
      <c r="S78" t="s">
        <v>49</v>
      </c>
      <c r="U78">
        <v>1</v>
      </c>
    </row>
    <row r="79" spans="2:21" x14ac:dyDescent="0.85">
      <c r="B79" s="22" t="s">
        <v>550</v>
      </c>
      <c r="C79" s="6" t="s">
        <v>561</v>
      </c>
      <c r="D79" s="6" t="s">
        <v>144</v>
      </c>
      <c r="E79" s="6" t="s">
        <v>547</v>
      </c>
      <c r="F79" s="6">
        <v>3</v>
      </c>
      <c r="G79" s="52">
        <v>45591</v>
      </c>
      <c r="H79" s="52">
        <f>IF(COUNTIF(休講・補講一覧表!I$6:I$47,開講日程一覧!P79)&gt;0,_xlfn.XLOOKUP(開講日程一覧!P79,休講・補講一覧表!I$6:I$47,休講・補講一覧表!G$6:G$47),G79)</f>
        <v>45591</v>
      </c>
      <c r="I79" s="3" t="str">
        <f t="shared" si="3"/>
        <v>土</v>
      </c>
      <c r="J79" s="3" t="str">
        <f>IF(COUNTIF(休講・補講一覧表!I$6:I$47,開講日程一覧!P79)&gt;0,TEXT(G79,"m/d")&amp;"の補講","")</f>
        <v/>
      </c>
      <c r="K79" s="6" t="s">
        <v>563</v>
      </c>
      <c r="L79" s="7">
        <v>6.9444444444444441E-3</v>
      </c>
      <c r="M79" s="7">
        <v>0.125</v>
      </c>
      <c r="P79" s="33" t="str">
        <f t="shared" si="4"/>
        <v>ビジネスモデル研究_東京3</v>
      </c>
      <c r="Q79" s="6" t="str">
        <f>IF(_xlfn.XLOOKUP(D79,履修科目一覧!G$6:G$225,履修科目一覧!E$6:E$225)=0,"",_xlfn.XLOOKUP(D79,履修科目一覧!G$6:G$225,履修科目一覧!E$6:E$225))</f>
        <v/>
      </c>
      <c r="R79" cm="1">
        <f t="array" ref="R79">_xlfn.SWITCH(B79,"集中(導入)",1,"前期",2,"集中(夏期)",3,"後期",4,"集中(春期)",5,"通年",6)</f>
        <v>4</v>
      </c>
      <c r="S79" t="s">
        <v>49</v>
      </c>
      <c r="U79">
        <v>1</v>
      </c>
    </row>
    <row r="80" spans="2:21" x14ac:dyDescent="0.85">
      <c r="B80" s="22" t="s">
        <v>550</v>
      </c>
      <c r="C80" s="6" t="s">
        <v>561</v>
      </c>
      <c r="D80" s="6" t="s">
        <v>144</v>
      </c>
      <c r="E80" s="6" t="s">
        <v>547</v>
      </c>
      <c r="F80" s="6">
        <v>4</v>
      </c>
      <c r="G80" s="52">
        <v>45605</v>
      </c>
      <c r="H80" s="52">
        <f>IF(COUNTIF(休講・補講一覧表!I$6:I$47,開講日程一覧!P80)&gt;0,_xlfn.XLOOKUP(開講日程一覧!P80,休講・補講一覧表!I$6:I$47,休講・補講一覧表!G$6:G$47),G80)</f>
        <v>45605</v>
      </c>
      <c r="I80" s="3" t="str">
        <f t="shared" si="3"/>
        <v>土</v>
      </c>
      <c r="J80" s="3" t="str">
        <f>IF(COUNTIF(休講・補講一覧表!I$6:I$47,開講日程一覧!P80)&gt;0,TEXT(G80,"m/d")&amp;"の補講","")</f>
        <v/>
      </c>
      <c r="K80" s="6" t="s">
        <v>563</v>
      </c>
      <c r="L80" s="7">
        <v>6.9444444444444441E-3</v>
      </c>
      <c r="M80" s="7">
        <v>0.125</v>
      </c>
      <c r="P80" s="33" t="str">
        <f t="shared" si="4"/>
        <v>ビジネスモデル研究_東京4</v>
      </c>
      <c r="Q80" s="6" t="str">
        <f>IF(_xlfn.XLOOKUP(D80,履修科目一覧!G$6:G$225,履修科目一覧!E$6:E$225)=0,"",_xlfn.XLOOKUP(D80,履修科目一覧!G$6:G$225,履修科目一覧!E$6:E$225))</f>
        <v/>
      </c>
      <c r="R80" cm="1">
        <f t="array" ref="R80">_xlfn.SWITCH(B80,"集中(導入)",1,"前期",2,"集中(夏期)",3,"後期",4,"集中(春期)",5,"通年",6)</f>
        <v>4</v>
      </c>
      <c r="S80" t="s">
        <v>49</v>
      </c>
      <c r="U80">
        <v>1</v>
      </c>
    </row>
    <row r="81" spans="2:21" x14ac:dyDescent="0.85">
      <c r="B81" s="22" t="s">
        <v>550</v>
      </c>
      <c r="C81" s="6" t="s">
        <v>561</v>
      </c>
      <c r="D81" s="6" t="s">
        <v>144</v>
      </c>
      <c r="E81" s="6" t="s">
        <v>547</v>
      </c>
      <c r="F81" s="6">
        <v>5</v>
      </c>
      <c r="G81" s="52">
        <v>45633</v>
      </c>
      <c r="H81" s="52">
        <f>IF(COUNTIF(休講・補講一覧表!I$6:I$47,開講日程一覧!P81)&gt;0,_xlfn.XLOOKUP(開講日程一覧!P81,休講・補講一覧表!I$6:I$47,休講・補講一覧表!G$6:G$47),G81)</f>
        <v>45633</v>
      </c>
      <c r="I81" s="3" t="str">
        <f t="shared" si="3"/>
        <v>土</v>
      </c>
      <c r="J81" s="3" t="str">
        <f>IF(COUNTIF(休講・補講一覧表!I$6:I$47,開講日程一覧!P81)&gt;0,TEXT(G81,"m/d")&amp;"の補講","")</f>
        <v/>
      </c>
      <c r="K81" s="6" t="s">
        <v>563</v>
      </c>
      <c r="L81" s="7">
        <v>6.9444444444444441E-3</v>
      </c>
      <c r="M81" s="7">
        <v>0.125</v>
      </c>
      <c r="P81" s="33" t="str">
        <f t="shared" si="4"/>
        <v>ビジネスモデル研究_東京5</v>
      </c>
      <c r="Q81" s="6" t="str">
        <f>IF(_xlfn.XLOOKUP(D81,履修科目一覧!G$6:G$225,履修科目一覧!E$6:E$225)=0,"",_xlfn.XLOOKUP(D81,履修科目一覧!G$6:G$225,履修科目一覧!E$6:E$225))</f>
        <v/>
      </c>
      <c r="R81" cm="1">
        <f t="array" ref="R81">_xlfn.SWITCH(B81,"集中(導入)",1,"前期",2,"集中(夏期)",3,"後期",4,"集中(春期)",5,"通年",6)</f>
        <v>4</v>
      </c>
      <c r="S81" t="s">
        <v>49</v>
      </c>
      <c r="U81">
        <v>1</v>
      </c>
    </row>
    <row r="82" spans="2:21" x14ac:dyDescent="0.85">
      <c r="B82" s="22" t="s">
        <v>550</v>
      </c>
      <c r="C82" s="6" t="s">
        <v>561</v>
      </c>
      <c r="D82" s="6" t="s">
        <v>144</v>
      </c>
      <c r="E82" s="6" t="s">
        <v>547</v>
      </c>
      <c r="F82" s="6">
        <v>6</v>
      </c>
      <c r="G82" s="52">
        <v>45647</v>
      </c>
      <c r="H82" s="52">
        <f>IF(COUNTIF(休講・補講一覧表!I$6:I$47,開講日程一覧!P82)&gt;0,_xlfn.XLOOKUP(開講日程一覧!P82,休講・補講一覧表!I$6:I$47,休講・補講一覧表!G$6:G$47),G82)</f>
        <v>45647</v>
      </c>
      <c r="I82" s="3" t="str">
        <f t="shared" si="3"/>
        <v>土</v>
      </c>
      <c r="J82" s="3" t="str">
        <f>IF(COUNTIF(休講・補講一覧表!I$6:I$47,開講日程一覧!P82)&gt;0,TEXT(G82,"m/d")&amp;"の補講","")</f>
        <v/>
      </c>
      <c r="K82" s="6" t="s">
        <v>563</v>
      </c>
      <c r="L82" s="7">
        <v>6.9444444444444441E-3</v>
      </c>
      <c r="M82" s="7">
        <v>0.125</v>
      </c>
      <c r="P82" s="33" t="str">
        <f t="shared" si="4"/>
        <v>ビジネスモデル研究_東京6</v>
      </c>
      <c r="Q82" s="6" t="str">
        <f>IF(_xlfn.XLOOKUP(D82,履修科目一覧!G$6:G$225,履修科目一覧!E$6:E$225)=0,"",_xlfn.XLOOKUP(D82,履修科目一覧!G$6:G$225,履修科目一覧!E$6:E$225))</f>
        <v/>
      </c>
      <c r="R82" cm="1">
        <f t="array" ref="R82">_xlfn.SWITCH(B82,"集中(導入)",1,"前期",2,"集中(夏期)",3,"後期",4,"集中(春期)",5,"通年",6)</f>
        <v>4</v>
      </c>
      <c r="S82" t="s">
        <v>49</v>
      </c>
      <c r="U82">
        <v>1</v>
      </c>
    </row>
    <row r="83" spans="2:21" x14ac:dyDescent="0.85">
      <c r="B83" s="22" t="s">
        <v>550</v>
      </c>
      <c r="C83" s="6" t="s">
        <v>561</v>
      </c>
      <c r="D83" s="6" t="s">
        <v>144</v>
      </c>
      <c r="E83" s="6" t="s">
        <v>547</v>
      </c>
      <c r="F83" s="6">
        <v>7</v>
      </c>
      <c r="G83" s="52">
        <v>45668</v>
      </c>
      <c r="H83" s="52">
        <f>IF(COUNTIF(休講・補講一覧表!I$6:I$47,開講日程一覧!P83)&gt;0,_xlfn.XLOOKUP(開講日程一覧!P83,休講・補講一覧表!I$6:I$47,休講・補講一覧表!G$6:G$47),G83)</f>
        <v>45668</v>
      </c>
      <c r="I83" s="3" t="str">
        <f t="shared" si="3"/>
        <v>土</v>
      </c>
      <c r="J83" s="3" t="str">
        <f>IF(COUNTIF(休講・補講一覧表!I$6:I$47,開講日程一覧!P83)&gt;0,TEXT(G83,"m/d")&amp;"の補講","")</f>
        <v/>
      </c>
      <c r="K83" s="6" t="s">
        <v>563</v>
      </c>
      <c r="L83" s="7">
        <v>6.9444444444444441E-3</v>
      </c>
      <c r="M83" s="7">
        <v>0.125</v>
      </c>
      <c r="P83" s="33" t="str">
        <f t="shared" si="4"/>
        <v>ビジネスモデル研究_東京7</v>
      </c>
      <c r="Q83" s="6" t="str">
        <f>IF(_xlfn.XLOOKUP(D83,履修科目一覧!G$6:G$225,履修科目一覧!E$6:E$225)=0,"",_xlfn.XLOOKUP(D83,履修科目一覧!G$6:G$225,履修科目一覧!E$6:E$225))</f>
        <v/>
      </c>
      <c r="R83" cm="1">
        <f t="array" ref="R83">_xlfn.SWITCH(B83,"集中(導入)",1,"前期",2,"集中(夏期)",3,"後期",4,"集中(春期)",5,"通年",6)</f>
        <v>4</v>
      </c>
      <c r="S83" t="s">
        <v>49</v>
      </c>
      <c r="U83">
        <v>1</v>
      </c>
    </row>
    <row r="84" spans="2:21" x14ac:dyDescent="0.85">
      <c r="B84" s="22" t="s">
        <v>550</v>
      </c>
      <c r="C84" s="6" t="s">
        <v>561</v>
      </c>
      <c r="D84" s="6" t="s">
        <v>144</v>
      </c>
      <c r="E84" s="6" t="s">
        <v>547</v>
      </c>
      <c r="F84" s="6">
        <v>8</v>
      </c>
      <c r="G84" s="52">
        <v>45682</v>
      </c>
      <c r="H84" s="52">
        <f>IF(COUNTIF(休講・補講一覧表!I$6:I$47,開講日程一覧!P84)&gt;0,_xlfn.XLOOKUP(開講日程一覧!P84,休講・補講一覧表!I$6:I$47,休講・補講一覧表!G$6:G$47),G84)</f>
        <v>45682</v>
      </c>
      <c r="I84" s="3" t="str">
        <f t="shared" si="3"/>
        <v>土</v>
      </c>
      <c r="J84" s="3" t="str">
        <f>IF(COUNTIF(休講・補講一覧表!I$6:I$47,開講日程一覧!P84)&gt;0,TEXT(G84,"m/d")&amp;"の補講","")</f>
        <v/>
      </c>
      <c r="K84" s="6" t="s">
        <v>563</v>
      </c>
      <c r="L84" s="7">
        <v>6.9444444444444441E-3</v>
      </c>
      <c r="M84" s="7">
        <v>0.125</v>
      </c>
      <c r="P84" s="33" t="str">
        <f t="shared" si="4"/>
        <v>ビジネスモデル研究_東京8</v>
      </c>
      <c r="Q84" s="6" t="str">
        <f>IF(_xlfn.XLOOKUP(D84,履修科目一覧!G$6:G$225,履修科目一覧!E$6:E$225)=0,"",_xlfn.XLOOKUP(D84,履修科目一覧!G$6:G$225,履修科目一覧!E$6:E$225))</f>
        <v/>
      </c>
      <c r="R84" cm="1">
        <f t="array" ref="R84">_xlfn.SWITCH(B84,"集中(導入)",1,"前期",2,"集中(夏期)",3,"後期",4,"集中(春期)",5,"通年",6)</f>
        <v>4</v>
      </c>
      <c r="S84" t="s">
        <v>49</v>
      </c>
      <c r="U84">
        <v>1</v>
      </c>
    </row>
    <row r="85" spans="2:21" x14ac:dyDescent="0.85">
      <c r="B85" s="22" t="s">
        <v>545</v>
      </c>
      <c r="C85" s="6" t="s">
        <v>551</v>
      </c>
      <c r="D85" s="6" t="s">
        <v>155</v>
      </c>
      <c r="E85" s="6" t="s">
        <v>555</v>
      </c>
      <c r="F85" s="6">
        <v>1</v>
      </c>
      <c r="G85" s="52">
        <v>45408</v>
      </c>
      <c r="H85" s="52">
        <f>IF(COUNTIF(休講・補講一覧表!I$6:I$47,開講日程一覧!P85)&gt;0,_xlfn.XLOOKUP(開講日程一覧!P85,休講・補講一覧表!I$6:I$47,休講・補講一覧表!G$6:G$47),G85)</f>
        <v>45408</v>
      </c>
      <c r="I85" s="3" t="str">
        <f t="shared" si="3"/>
        <v>金</v>
      </c>
      <c r="J85" s="3" t="str">
        <f>IF(COUNTIF(休講・補講一覧表!I$6:I$47,開講日程一覧!P85)&gt;0,TEXT(G85,"m/d")&amp;"の補講","")</f>
        <v/>
      </c>
      <c r="K85" s="6" t="s">
        <v>552</v>
      </c>
      <c r="L85" s="7">
        <v>0</v>
      </c>
      <c r="M85" s="7">
        <v>6.25E-2</v>
      </c>
      <c r="P85" s="33" t="str">
        <f t="shared" si="4"/>
        <v>事業構想のためのファイナンス_東京・福岡1</v>
      </c>
      <c r="Q85" s="6" t="str">
        <f>IF(_xlfn.XLOOKUP(D85,履修科目一覧!G$6:G$225,履修科目一覧!E$6:E$225)=0,"",_xlfn.XLOOKUP(D85,履修科目一覧!G$6:G$225,履修科目一覧!E$6:E$225))</f>
        <v/>
      </c>
      <c r="R85" cm="1">
        <f t="array" ref="R85">_xlfn.SWITCH(B85,"集中(導入)",1,"前期",2,"集中(夏期)",3,"後期",4,"集中(春期)",5,"通年",6)</f>
        <v>2</v>
      </c>
      <c r="S85" t="s">
        <v>49</v>
      </c>
      <c r="U85">
        <v>1</v>
      </c>
    </row>
    <row r="86" spans="2:21" x14ac:dyDescent="0.85">
      <c r="B86" s="22" t="s">
        <v>545</v>
      </c>
      <c r="C86" s="6" t="s">
        <v>551</v>
      </c>
      <c r="D86" s="6" t="s">
        <v>155</v>
      </c>
      <c r="E86" s="6" t="s">
        <v>555</v>
      </c>
      <c r="F86" s="6">
        <v>2</v>
      </c>
      <c r="G86" s="52">
        <v>45422</v>
      </c>
      <c r="H86" s="52">
        <f>IF(COUNTIF(休講・補講一覧表!I$6:I$47,開講日程一覧!P86)&gt;0,_xlfn.XLOOKUP(開講日程一覧!P86,休講・補講一覧表!I$6:I$47,休講・補講一覧表!G$6:G$47),G86)</f>
        <v>45422</v>
      </c>
      <c r="I86" s="3" t="str">
        <f t="shared" si="3"/>
        <v>金</v>
      </c>
      <c r="J86" s="3" t="str">
        <f>IF(COUNTIF(休講・補講一覧表!I$6:I$47,開講日程一覧!P86)&gt;0,TEXT(G86,"m/d")&amp;"の補講","")</f>
        <v/>
      </c>
      <c r="K86" s="6" t="s">
        <v>542</v>
      </c>
      <c r="L86" s="7">
        <v>6.9444444444444441E-3</v>
      </c>
      <c r="M86" s="7">
        <v>0.125</v>
      </c>
      <c r="P86" s="33" t="str">
        <f t="shared" si="4"/>
        <v>事業構想のためのファイナンス_東京・福岡2</v>
      </c>
      <c r="Q86" s="6" t="str">
        <f>IF(_xlfn.XLOOKUP(D86,履修科目一覧!G$6:G$225,履修科目一覧!E$6:E$225)=0,"",_xlfn.XLOOKUP(D86,履修科目一覧!G$6:G$225,履修科目一覧!E$6:E$225))</f>
        <v/>
      </c>
      <c r="R86" cm="1">
        <f t="array" ref="R86">_xlfn.SWITCH(B86,"集中(導入)",1,"前期",2,"集中(夏期)",3,"後期",4,"集中(春期)",5,"通年",6)</f>
        <v>2</v>
      </c>
      <c r="S86" t="s">
        <v>49</v>
      </c>
      <c r="U86">
        <v>1</v>
      </c>
    </row>
    <row r="87" spans="2:21" x14ac:dyDescent="0.85">
      <c r="B87" s="22" t="s">
        <v>545</v>
      </c>
      <c r="C87" s="6" t="s">
        <v>551</v>
      </c>
      <c r="D87" s="6" t="s">
        <v>155</v>
      </c>
      <c r="E87" s="6" t="s">
        <v>555</v>
      </c>
      <c r="F87" s="6">
        <v>3</v>
      </c>
      <c r="G87" s="52">
        <v>45436</v>
      </c>
      <c r="H87" s="52">
        <f>IF(COUNTIF(休講・補講一覧表!I$6:I$47,開講日程一覧!P87)&gt;0,_xlfn.XLOOKUP(開講日程一覧!P87,休講・補講一覧表!I$6:I$47,休講・補講一覧表!G$6:G$47),G87)</f>
        <v>45436</v>
      </c>
      <c r="I87" s="3" t="str">
        <f t="shared" si="3"/>
        <v>金</v>
      </c>
      <c r="J87" s="3" t="str">
        <f>IF(COUNTIF(休講・補講一覧表!I$6:I$47,開講日程一覧!P87)&gt;0,TEXT(G87,"m/d")&amp;"の補講","")</f>
        <v/>
      </c>
      <c r="K87" s="6" t="s">
        <v>542</v>
      </c>
      <c r="L87" s="7">
        <v>6.9444444444444441E-3</v>
      </c>
      <c r="M87" s="7">
        <v>0.125</v>
      </c>
      <c r="P87" s="33" t="str">
        <f t="shared" si="4"/>
        <v>事業構想のためのファイナンス_東京・福岡3</v>
      </c>
      <c r="Q87" s="6" t="str">
        <f>IF(_xlfn.XLOOKUP(D87,履修科目一覧!G$6:G$225,履修科目一覧!E$6:E$225)=0,"",_xlfn.XLOOKUP(D87,履修科目一覧!G$6:G$225,履修科目一覧!E$6:E$225))</f>
        <v/>
      </c>
      <c r="R87" cm="1">
        <f t="array" ref="R87">_xlfn.SWITCH(B87,"集中(導入)",1,"前期",2,"集中(夏期)",3,"後期",4,"集中(春期)",5,"通年",6)</f>
        <v>2</v>
      </c>
      <c r="S87" t="s">
        <v>49</v>
      </c>
      <c r="U87">
        <v>1</v>
      </c>
    </row>
    <row r="88" spans="2:21" x14ac:dyDescent="0.85">
      <c r="B88" s="22" t="s">
        <v>545</v>
      </c>
      <c r="C88" s="6" t="s">
        <v>551</v>
      </c>
      <c r="D88" s="6" t="s">
        <v>155</v>
      </c>
      <c r="E88" s="6" t="s">
        <v>555</v>
      </c>
      <c r="F88" s="6">
        <v>4</v>
      </c>
      <c r="G88" s="52">
        <v>45450</v>
      </c>
      <c r="H88" s="52">
        <f>IF(COUNTIF(休講・補講一覧表!I$6:I$47,開講日程一覧!P88)&gt;0,_xlfn.XLOOKUP(開講日程一覧!P88,休講・補講一覧表!I$6:I$47,休講・補講一覧表!G$6:G$47),G88)</f>
        <v>45450</v>
      </c>
      <c r="I88" s="3" t="str">
        <f t="shared" si="3"/>
        <v>金</v>
      </c>
      <c r="J88" s="3" t="str">
        <f>IF(COUNTIF(休講・補講一覧表!I$6:I$47,開講日程一覧!P88)&gt;0,TEXT(G88,"m/d")&amp;"の補講","")</f>
        <v/>
      </c>
      <c r="K88" s="6" t="s">
        <v>542</v>
      </c>
      <c r="L88" s="7">
        <v>6.9444444444444441E-3</v>
      </c>
      <c r="M88" s="7">
        <v>0.125</v>
      </c>
      <c r="P88" s="33" t="str">
        <f t="shared" si="4"/>
        <v>事業構想のためのファイナンス_東京・福岡4</v>
      </c>
      <c r="Q88" s="6" t="str">
        <f>IF(_xlfn.XLOOKUP(D88,履修科目一覧!G$6:G$225,履修科目一覧!E$6:E$225)=0,"",_xlfn.XLOOKUP(D88,履修科目一覧!G$6:G$225,履修科目一覧!E$6:E$225))</f>
        <v/>
      </c>
      <c r="R88" cm="1">
        <f t="array" ref="R88">_xlfn.SWITCH(B88,"集中(導入)",1,"前期",2,"集中(夏期)",3,"後期",4,"集中(春期)",5,"通年",6)</f>
        <v>2</v>
      </c>
      <c r="S88" t="s">
        <v>49</v>
      </c>
      <c r="U88">
        <v>1</v>
      </c>
    </row>
    <row r="89" spans="2:21" x14ac:dyDescent="0.85">
      <c r="B89" s="22" t="s">
        <v>545</v>
      </c>
      <c r="C89" s="6" t="s">
        <v>551</v>
      </c>
      <c r="D89" s="6" t="s">
        <v>155</v>
      </c>
      <c r="E89" s="6" t="s">
        <v>555</v>
      </c>
      <c r="F89" s="6">
        <v>5</v>
      </c>
      <c r="G89" s="52">
        <v>45464</v>
      </c>
      <c r="H89" s="52">
        <f>IF(COUNTIF(休講・補講一覧表!I$6:I$47,開講日程一覧!P89)&gt;0,_xlfn.XLOOKUP(開講日程一覧!P89,休講・補講一覧表!I$6:I$47,休講・補講一覧表!G$6:G$47),G89)</f>
        <v>45464</v>
      </c>
      <c r="I89" s="3" t="str">
        <f t="shared" si="3"/>
        <v>金</v>
      </c>
      <c r="J89" s="3" t="str">
        <f>IF(COUNTIF(休講・補講一覧表!I$6:I$47,開講日程一覧!P89)&gt;0,TEXT(G89,"m/d")&amp;"の補講","")</f>
        <v/>
      </c>
      <c r="K89" s="6" t="s">
        <v>542</v>
      </c>
      <c r="L89" s="7">
        <v>6.9444444444444441E-3</v>
      </c>
      <c r="M89" s="7">
        <v>0.125</v>
      </c>
      <c r="P89" s="33" t="str">
        <f t="shared" si="4"/>
        <v>事業構想のためのファイナンス_東京・福岡5</v>
      </c>
      <c r="Q89" s="6" t="str">
        <f>IF(_xlfn.XLOOKUP(D89,履修科目一覧!G$6:G$225,履修科目一覧!E$6:E$225)=0,"",_xlfn.XLOOKUP(D89,履修科目一覧!G$6:G$225,履修科目一覧!E$6:E$225))</f>
        <v/>
      </c>
      <c r="R89" cm="1">
        <f t="array" ref="R89">_xlfn.SWITCH(B89,"集中(導入)",1,"前期",2,"集中(夏期)",3,"後期",4,"集中(春期)",5,"通年",6)</f>
        <v>2</v>
      </c>
      <c r="S89" t="s">
        <v>49</v>
      </c>
      <c r="U89">
        <v>1</v>
      </c>
    </row>
    <row r="90" spans="2:21" x14ac:dyDescent="0.85">
      <c r="B90" s="22" t="s">
        <v>545</v>
      </c>
      <c r="C90" s="6" t="s">
        <v>551</v>
      </c>
      <c r="D90" s="6" t="s">
        <v>155</v>
      </c>
      <c r="E90" s="6" t="s">
        <v>555</v>
      </c>
      <c r="F90" s="6">
        <v>6</v>
      </c>
      <c r="G90" s="52">
        <v>45478</v>
      </c>
      <c r="H90" s="52">
        <f>IF(COUNTIF(休講・補講一覧表!I$6:I$47,開講日程一覧!P90)&gt;0,_xlfn.XLOOKUP(開講日程一覧!P90,休講・補講一覧表!I$6:I$47,休講・補講一覧表!G$6:G$47),G90)</f>
        <v>45478</v>
      </c>
      <c r="I90" s="3" t="str">
        <f t="shared" si="3"/>
        <v>金</v>
      </c>
      <c r="J90" s="3" t="str">
        <f>IF(COUNTIF(休講・補講一覧表!I$6:I$47,開講日程一覧!P90)&gt;0,TEXT(G90,"m/d")&amp;"の補講","")</f>
        <v/>
      </c>
      <c r="K90" s="6" t="s">
        <v>542</v>
      </c>
      <c r="L90" s="7">
        <v>6.9444444444444441E-3</v>
      </c>
      <c r="M90" s="7">
        <v>0.125</v>
      </c>
      <c r="P90" s="33" t="str">
        <f t="shared" si="4"/>
        <v>事業構想のためのファイナンス_東京・福岡6</v>
      </c>
      <c r="Q90" s="6" t="str">
        <f>IF(_xlfn.XLOOKUP(D90,履修科目一覧!G$6:G$225,履修科目一覧!E$6:E$225)=0,"",_xlfn.XLOOKUP(D90,履修科目一覧!G$6:G$225,履修科目一覧!E$6:E$225))</f>
        <v/>
      </c>
      <c r="R90" cm="1">
        <f t="array" ref="R90">_xlfn.SWITCH(B90,"集中(導入)",1,"前期",2,"集中(夏期)",3,"後期",4,"集中(春期)",5,"通年",6)</f>
        <v>2</v>
      </c>
      <c r="S90" t="s">
        <v>49</v>
      </c>
      <c r="U90">
        <v>1</v>
      </c>
    </row>
    <row r="91" spans="2:21" x14ac:dyDescent="0.85">
      <c r="B91" s="22" t="s">
        <v>545</v>
      </c>
      <c r="C91" s="6" t="s">
        <v>551</v>
      </c>
      <c r="D91" s="6" t="s">
        <v>155</v>
      </c>
      <c r="E91" s="6" t="s">
        <v>555</v>
      </c>
      <c r="F91" s="6">
        <v>7</v>
      </c>
      <c r="G91" s="52">
        <v>45492</v>
      </c>
      <c r="H91" s="52">
        <f>IF(COUNTIF(休講・補講一覧表!I$6:I$47,開講日程一覧!P91)&gt;0,_xlfn.XLOOKUP(開講日程一覧!P91,休講・補講一覧表!I$6:I$47,休講・補講一覧表!G$6:G$47),G91)</f>
        <v>45492</v>
      </c>
      <c r="I91" s="3" t="str">
        <f t="shared" si="3"/>
        <v>金</v>
      </c>
      <c r="J91" s="3" t="str">
        <f>IF(COUNTIF(休講・補講一覧表!I$6:I$47,開講日程一覧!P91)&gt;0,TEXT(G91,"m/d")&amp;"の補講","")</f>
        <v/>
      </c>
      <c r="K91" s="6" t="s">
        <v>542</v>
      </c>
      <c r="L91" s="7">
        <v>6.9444444444444441E-3</v>
      </c>
      <c r="M91" s="7">
        <v>0.125</v>
      </c>
      <c r="P91" s="33" t="str">
        <f t="shared" si="4"/>
        <v>事業構想のためのファイナンス_東京・福岡7</v>
      </c>
      <c r="Q91" s="6" t="str">
        <f>IF(_xlfn.XLOOKUP(D91,履修科目一覧!G$6:G$225,履修科目一覧!E$6:E$225)=0,"",_xlfn.XLOOKUP(D91,履修科目一覧!G$6:G$225,履修科目一覧!E$6:E$225))</f>
        <v/>
      </c>
      <c r="R91" cm="1">
        <f t="array" ref="R91">_xlfn.SWITCH(B91,"集中(導入)",1,"前期",2,"集中(夏期)",3,"後期",4,"集中(春期)",5,"通年",6)</f>
        <v>2</v>
      </c>
      <c r="S91" t="s">
        <v>49</v>
      </c>
      <c r="U91">
        <v>1</v>
      </c>
    </row>
    <row r="92" spans="2:21" x14ac:dyDescent="0.85">
      <c r="B92" s="22" t="s">
        <v>545</v>
      </c>
      <c r="C92" s="6" t="s">
        <v>551</v>
      </c>
      <c r="D92" s="6" t="s">
        <v>155</v>
      </c>
      <c r="E92" s="6" t="s">
        <v>555</v>
      </c>
      <c r="F92" s="6">
        <v>8</v>
      </c>
      <c r="G92" s="52">
        <v>45506</v>
      </c>
      <c r="H92" s="52">
        <f>IF(COUNTIF(休講・補講一覧表!I$6:I$47,開講日程一覧!P92)&gt;0,_xlfn.XLOOKUP(開講日程一覧!P92,休講・補講一覧表!I$6:I$47,休講・補講一覧表!G$6:G$47),G92)</f>
        <v>45506</v>
      </c>
      <c r="I92" s="3" t="str">
        <f t="shared" si="3"/>
        <v>金</v>
      </c>
      <c r="J92" s="3" t="str">
        <f>IF(COUNTIF(休講・補講一覧表!I$6:I$47,開講日程一覧!P92)&gt;0,TEXT(G92,"m/d")&amp;"の補講","")</f>
        <v/>
      </c>
      <c r="K92" s="6" t="s">
        <v>542</v>
      </c>
      <c r="L92" s="7">
        <v>6.9444444444444441E-3</v>
      </c>
      <c r="M92" s="7">
        <v>0.125</v>
      </c>
      <c r="P92" s="33" t="str">
        <f t="shared" si="4"/>
        <v>事業構想のためのファイナンス_東京・福岡8</v>
      </c>
      <c r="Q92" s="6" t="str">
        <f>IF(_xlfn.XLOOKUP(D92,履修科目一覧!G$6:G$225,履修科目一覧!E$6:E$225)=0,"",_xlfn.XLOOKUP(D92,履修科目一覧!G$6:G$225,履修科目一覧!E$6:E$225))</f>
        <v/>
      </c>
      <c r="R92" cm="1">
        <f t="array" ref="R92">_xlfn.SWITCH(B92,"集中(導入)",1,"前期",2,"集中(夏期)",3,"後期",4,"集中(春期)",5,"通年",6)</f>
        <v>2</v>
      </c>
      <c r="S92" t="s">
        <v>49</v>
      </c>
      <c r="U92">
        <v>1</v>
      </c>
    </row>
    <row r="93" spans="2:21" x14ac:dyDescent="0.85">
      <c r="B93" s="22" t="s">
        <v>550</v>
      </c>
      <c r="C93" s="6" t="s">
        <v>560</v>
      </c>
      <c r="D93" s="6" t="s">
        <v>164</v>
      </c>
      <c r="E93" s="6" t="s">
        <v>547</v>
      </c>
      <c r="F93" s="6">
        <v>1</v>
      </c>
      <c r="G93" s="52">
        <v>45565</v>
      </c>
      <c r="H93" s="52">
        <f>IF(COUNTIF(休講・補講一覧表!I$6:I$47,開講日程一覧!P93)&gt;0,_xlfn.XLOOKUP(開講日程一覧!P93,休講・補講一覧表!I$6:I$47,休講・補講一覧表!G$6:G$47),G93)</f>
        <v>45565</v>
      </c>
      <c r="I93" s="3" t="str">
        <f t="shared" si="3"/>
        <v>月</v>
      </c>
      <c r="J93" s="3" t="str">
        <f>IF(COUNTIF(休講・補講一覧表!I$6:I$47,開講日程一覧!P93)&gt;0,TEXT(G93,"m/d")&amp;"の補講","")</f>
        <v/>
      </c>
      <c r="K93" s="6" t="s">
        <v>556</v>
      </c>
      <c r="L93" s="7">
        <v>0</v>
      </c>
      <c r="M93" s="7">
        <v>6.25E-2</v>
      </c>
      <c r="P93" s="33" t="str">
        <f t="shared" si="4"/>
        <v>市場・顧客分析_東京1</v>
      </c>
      <c r="Q93" s="6" t="str">
        <f>IF(_xlfn.XLOOKUP(D93,履修科目一覧!G$6:G$225,履修科目一覧!E$6:E$225)=0,"",_xlfn.XLOOKUP(D93,履修科目一覧!G$6:G$225,履修科目一覧!E$6:E$225))</f>
        <v/>
      </c>
      <c r="R93" cm="1">
        <f t="array" ref="R93">_xlfn.SWITCH(B93,"集中(導入)",1,"前期",2,"集中(夏期)",3,"後期",4,"集中(春期)",5,"通年",6)</f>
        <v>4</v>
      </c>
      <c r="S93" t="s">
        <v>49</v>
      </c>
      <c r="U93">
        <v>1</v>
      </c>
    </row>
    <row r="94" spans="2:21" x14ac:dyDescent="0.85">
      <c r="B94" s="22" t="s">
        <v>550</v>
      </c>
      <c r="C94" s="6" t="s">
        <v>560</v>
      </c>
      <c r="D94" s="6" t="s">
        <v>164</v>
      </c>
      <c r="E94" s="6" t="s">
        <v>547</v>
      </c>
      <c r="F94" s="6">
        <v>2</v>
      </c>
      <c r="G94" s="52">
        <v>45593</v>
      </c>
      <c r="H94" s="52">
        <f>IF(COUNTIF(休講・補講一覧表!I$6:I$47,開講日程一覧!P94)&gt;0,_xlfn.XLOOKUP(開講日程一覧!P94,休講・補講一覧表!I$6:I$47,休講・補講一覧表!G$6:G$47),G94)</f>
        <v>45593</v>
      </c>
      <c r="I94" s="3" t="str">
        <f t="shared" si="3"/>
        <v>月</v>
      </c>
      <c r="J94" s="3" t="str">
        <f>IF(COUNTIF(休講・補講一覧表!I$6:I$47,開講日程一覧!P94)&gt;0,TEXT(G94,"m/d")&amp;"の補講","")</f>
        <v/>
      </c>
      <c r="K94" s="6" t="s">
        <v>542</v>
      </c>
      <c r="L94" s="7">
        <v>6.9444444444444441E-3</v>
      </c>
      <c r="M94" s="7">
        <v>0.125</v>
      </c>
      <c r="P94" s="33" t="str">
        <f t="shared" si="4"/>
        <v>市場・顧客分析_東京2</v>
      </c>
      <c r="Q94" s="6" t="str">
        <f>IF(_xlfn.XLOOKUP(D94,履修科目一覧!G$6:G$225,履修科目一覧!E$6:E$225)=0,"",_xlfn.XLOOKUP(D94,履修科目一覧!G$6:G$225,履修科目一覧!E$6:E$225))</f>
        <v/>
      </c>
      <c r="R94" cm="1">
        <f t="array" ref="R94">_xlfn.SWITCH(B94,"集中(導入)",1,"前期",2,"集中(夏期)",3,"後期",4,"集中(春期)",5,"通年",6)</f>
        <v>4</v>
      </c>
      <c r="S94" t="s">
        <v>49</v>
      </c>
      <c r="U94">
        <v>1</v>
      </c>
    </row>
    <row r="95" spans="2:21" x14ac:dyDescent="0.85">
      <c r="B95" s="22" t="s">
        <v>550</v>
      </c>
      <c r="C95" s="6" t="s">
        <v>560</v>
      </c>
      <c r="D95" s="6" t="s">
        <v>164</v>
      </c>
      <c r="E95" s="6" t="s">
        <v>547</v>
      </c>
      <c r="F95" s="6">
        <v>3</v>
      </c>
      <c r="G95" s="52">
        <v>45607</v>
      </c>
      <c r="H95" s="52">
        <f>IF(COUNTIF(休講・補講一覧表!I$6:I$47,開講日程一覧!P95)&gt;0,_xlfn.XLOOKUP(開講日程一覧!P95,休講・補講一覧表!I$6:I$47,休講・補講一覧表!G$6:G$47),G95)</f>
        <v>45607</v>
      </c>
      <c r="I95" s="3" t="str">
        <f t="shared" si="3"/>
        <v>月</v>
      </c>
      <c r="J95" s="3" t="str">
        <f>IF(COUNTIF(休講・補講一覧表!I$6:I$47,開講日程一覧!P95)&gt;0,TEXT(G95,"m/d")&amp;"の補講","")</f>
        <v/>
      </c>
      <c r="K95" s="6" t="s">
        <v>542</v>
      </c>
      <c r="L95" s="7">
        <v>6.9444444444444441E-3</v>
      </c>
      <c r="M95" s="7">
        <v>0.125</v>
      </c>
      <c r="P95" s="33" t="str">
        <f t="shared" si="4"/>
        <v>市場・顧客分析_東京3</v>
      </c>
      <c r="Q95" s="6" t="str">
        <f>IF(_xlfn.XLOOKUP(D95,履修科目一覧!G$6:G$225,履修科目一覧!E$6:E$225)=0,"",_xlfn.XLOOKUP(D95,履修科目一覧!G$6:G$225,履修科目一覧!E$6:E$225))</f>
        <v/>
      </c>
      <c r="R95" cm="1">
        <f t="array" ref="R95">_xlfn.SWITCH(B95,"集中(導入)",1,"前期",2,"集中(夏期)",3,"後期",4,"集中(春期)",5,"通年",6)</f>
        <v>4</v>
      </c>
      <c r="S95" t="s">
        <v>49</v>
      </c>
      <c r="U95">
        <v>1</v>
      </c>
    </row>
    <row r="96" spans="2:21" x14ac:dyDescent="0.85">
      <c r="B96" s="22" t="s">
        <v>550</v>
      </c>
      <c r="C96" s="6" t="s">
        <v>560</v>
      </c>
      <c r="D96" s="6" t="s">
        <v>164</v>
      </c>
      <c r="E96" s="6" t="s">
        <v>547</v>
      </c>
      <c r="F96" s="6">
        <v>4</v>
      </c>
      <c r="G96" s="52">
        <v>45621</v>
      </c>
      <c r="H96" s="52">
        <f>IF(COUNTIF(休講・補講一覧表!I$6:I$47,開講日程一覧!P96)&gt;0,_xlfn.XLOOKUP(開講日程一覧!P96,休講・補講一覧表!I$6:I$47,休講・補講一覧表!G$6:G$47),G96)</f>
        <v>45621</v>
      </c>
      <c r="I96" s="3" t="str">
        <f t="shared" si="3"/>
        <v>月</v>
      </c>
      <c r="J96" s="3" t="str">
        <f>IF(COUNTIF(休講・補講一覧表!I$6:I$47,開講日程一覧!P96)&gt;0,TEXT(G96,"m/d")&amp;"の補講","")</f>
        <v/>
      </c>
      <c r="K96" s="6" t="s">
        <v>542</v>
      </c>
      <c r="L96" s="7">
        <v>6.9444444444444441E-3</v>
      </c>
      <c r="M96" s="7">
        <v>0.125</v>
      </c>
      <c r="P96" s="33" t="str">
        <f t="shared" si="4"/>
        <v>市場・顧客分析_東京4</v>
      </c>
      <c r="Q96" s="6" t="str">
        <f>IF(_xlfn.XLOOKUP(D96,履修科目一覧!G$6:G$225,履修科目一覧!E$6:E$225)=0,"",_xlfn.XLOOKUP(D96,履修科目一覧!G$6:G$225,履修科目一覧!E$6:E$225))</f>
        <v/>
      </c>
      <c r="R96" cm="1">
        <f t="array" ref="R96">_xlfn.SWITCH(B96,"集中(導入)",1,"前期",2,"集中(夏期)",3,"後期",4,"集中(春期)",5,"通年",6)</f>
        <v>4</v>
      </c>
      <c r="S96" t="s">
        <v>49</v>
      </c>
      <c r="U96">
        <v>1</v>
      </c>
    </row>
    <row r="97" spans="2:21" x14ac:dyDescent="0.85">
      <c r="B97" s="22" t="s">
        <v>550</v>
      </c>
      <c r="C97" s="6" t="s">
        <v>560</v>
      </c>
      <c r="D97" s="6" t="s">
        <v>164</v>
      </c>
      <c r="E97" s="6" t="s">
        <v>547</v>
      </c>
      <c r="F97" s="6">
        <v>5</v>
      </c>
      <c r="G97" s="52">
        <v>45635</v>
      </c>
      <c r="H97" s="52">
        <f>IF(COUNTIF(休講・補講一覧表!I$6:I$47,開講日程一覧!P97)&gt;0,_xlfn.XLOOKUP(開講日程一覧!P97,休講・補講一覧表!I$6:I$47,休講・補講一覧表!G$6:G$47),G97)</f>
        <v>45635</v>
      </c>
      <c r="I97" s="3" t="str">
        <f t="shared" si="3"/>
        <v>月</v>
      </c>
      <c r="J97" s="3" t="str">
        <f>IF(COUNTIF(休講・補講一覧表!I$6:I$47,開講日程一覧!P97)&gt;0,TEXT(G97,"m/d")&amp;"の補講","")</f>
        <v/>
      </c>
      <c r="K97" s="6" t="s">
        <v>542</v>
      </c>
      <c r="L97" s="7">
        <v>6.9444444444444441E-3</v>
      </c>
      <c r="M97" s="7">
        <v>0.125</v>
      </c>
      <c r="P97" s="33" t="str">
        <f t="shared" si="4"/>
        <v>市場・顧客分析_東京5</v>
      </c>
      <c r="Q97" s="6" t="str">
        <f>IF(_xlfn.XLOOKUP(D97,履修科目一覧!G$6:G$225,履修科目一覧!E$6:E$225)=0,"",_xlfn.XLOOKUP(D97,履修科目一覧!G$6:G$225,履修科目一覧!E$6:E$225))</f>
        <v/>
      </c>
      <c r="R97" cm="1">
        <f t="array" ref="R97">_xlfn.SWITCH(B97,"集中(導入)",1,"前期",2,"集中(夏期)",3,"後期",4,"集中(春期)",5,"通年",6)</f>
        <v>4</v>
      </c>
      <c r="S97" t="s">
        <v>49</v>
      </c>
      <c r="U97">
        <v>1</v>
      </c>
    </row>
    <row r="98" spans="2:21" x14ac:dyDescent="0.85">
      <c r="B98" s="22" t="s">
        <v>550</v>
      </c>
      <c r="C98" s="6" t="s">
        <v>560</v>
      </c>
      <c r="D98" s="6" t="s">
        <v>164</v>
      </c>
      <c r="E98" s="6" t="s">
        <v>547</v>
      </c>
      <c r="F98" s="6">
        <v>6</v>
      </c>
      <c r="G98" s="52">
        <v>45649</v>
      </c>
      <c r="H98" s="52">
        <f>IF(COUNTIF(休講・補講一覧表!I$6:I$47,開講日程一覧!P98)&gt;0,_xlfn.XLOOKUP(開講日程一覧!P98,休講・補講一覧表!I$6:I$47,休講・補講一覧表!G$6:G$47),G98)</f>
        <v>45649</v>
      </c>
      <c r="I98" s="3" t="str">
        <f t="shared" si="3"/>
        <v>月</v>
      </c>
      <c r="J98" s="3" t="str">
        <f>IF(COUNTIF(休講・補講一覧表!I$6:I$47,開講日程一覧!P98)&gt;0,TEXT(G98,"m/d")&amp;"の補講","")</f>
        <v/>
      </c>
      <c r="K98" s="6" t="s">
        <v>542</v>
      </c>
      <c r="L98" s="7">
        <v>6.9444444444444441E-3</v>
      </c>
      <c r="M98" s="7">
        <v>0.125</v>
      </c>
      <c r="P98" s="33" t="str">
        <f t="shared" si="4"/>
        <v>市場・顧客分析_東京6</v>
      </c>
      <c r="Q98" s="6" t="str">
        <f>IF(_xlfn.XLOOKUP(D98,履修科目一覧!G$6:G$225,履修科目一覧!E$6:E$225)=0,"",_xlfn.XLOOKUP(D98,履修科目一覧!G$6:G$225,履修科目一覧!E$6:E$225))</f>
        <v/>
      </c>
      <c r="R98" cm="1">
        <f t="array" ref="R98">_xlfn.SWITCH(B98,"集中(導入)",1,"前期",2,"集中(夏期)",3,"後期",4,"集中(春期)",5,"通年",6)</f>
        <v>4</v>
      </c>
      <c r="S98" t="s">
        <v>49</v>
      </c>
      <c r="U98">
        <v>1</v>
      </c>
    </row>
    <row r="99" spans="2:21" x14ac:dyDescent="0.85">
      <c r="B99" s="22" t="s">
        <v>550</v>
      </c>
      <c r="C99" s="6" t="s">
        <v>560</v>
      </c>
      <c r="D99" s="6" t="s">
        <v>164</v>
      </c>
      <c r="E99" s="6" t="s">
        <v>547</v>
      </c>
      <c r="F99" s="6">
        <v>7</v>
      </c>
      <c r="G99" s="52">
        <v>45684</v>
      </c>
      <c r="H99" s="52">
        <f>IF(COUNTIF(休講・補講一覧表!I$6:I$47,開講日程一覧!P99)&gt;0,_xlfn.XLOOKUP(開講日程一覧!P99,休講・補講一覧表!I$6:I$47,休講・補講一覧表!G$6:G$47),G99)</f>
        <v>45684</v>
      </c>
      <c r="I99" s="3" t="str">
        <f t="shared" si="3"/>
        <v>月</v>
      </c>
      <c r="J99" s="3" t="str">
        <f>IF(COUNTIF(休講・補講一覧表!I$6:I$47,開講日程一覧!P99)&gt;0,TEXT(G99,"m/d")&amp;"の補講","")</f>
        <v/>
      </c>
      <c r="K99" s="6" t="s">
        <v>542</v>
      </c>
      <c r="L99" s="7">
        <v>6.9444444444444441E-3</v>
      </c>
      <c r="M99" s="7">
        <v>0.125</v>
      </c>
      <c r="P99" s="33" t="str">
        <f t="shared" si="4"/>
        <v>市場・顧客分析_東京7</v>
      </c>
      <c r="Q99" s="6" t="str">
        <f>IF(_xlfn.XLOOKUP(D99,履修科目一覧!G$6:G$225,履修科目一覧!E$6:E$225)=0,"",_xlfn.XLOOKUP(D99,履修科目一覧!G$6:G$225,履修科目一覧!E$6:E$225))</f>
        <v/>
      </c>
      <c r="R99" cm="1">
        <f t="array" ref="R99">_xlfn.SWITCH(B99,"集中(導入)",1,"前期",2,"集中(夏期)",3,"後期",4,"集中(春期)",5,"通年",6)</f>
        <v>4</v>
      </c>
      <c r="S99" t="s">
        <v>49</v>
      </c>
      <c r="U99">
        <v>1</v>
      </c>
    </row>
    <row r="100" spans="2:21" x14ac:dyDescent="0.85">
      <c r="B100" s="22" t="s">
        <v>550</v>
      </c>
      <c r="C100" s="6" t="s">
        <v>560</v>
      </c>
      <c r="D100" s="6" t="s">
        <v>164</v>
      </c>
      <c r="E100" s="6" t="s">
        <v>547</v>
      </c>
      <c r="F100" s="6">
        <v>8</v>
      </c>
      <c r="G100" s="52">
        <v>45691</v>
      </c>
      <c r="H100" s="52">
        <f>IF(COUNTIF(休講・補講一覧表!I$6:I$47,開講日程一覧!P100)&gt;0,_xlfn.XLOOKUP(開講日程一覧!P100,休講・補講一覧表!I$6:I$47,休講・補講一覧表!G$6:G$47),G100)</f>
        <v>45691</v>
      </c>
      <c r="I100" s="3" t="str">
        <f t="shared" si="3"/>
        <v>月</v>
      </c>
      <c r="J100" s="3" t="str">
        <f>IF(COUNTIF(休講・補講一覧表!I$6:I$47,開講日程一覧!P100)&gt;0,TEXT(G100,"m/d")&amp;"の補講","")</f>
        <v/>
      </c>
      <c r="K100" s="6" t="s">
        <v>542</v>
      </c>
      <c r="L100" s="7">
        <v>6.9444444444444441E-3</v>
      </c>
      <c r="M100" s="7">
        <v>0.125</v>
      </c>
      <c r="P100" s="33" t="str">
        <f t="shared" si="4"/>
        <v>市場・顧客分析_東京8</v>
      </c>
      <c r="Q100" s="6" t="str">
        <f>IF(_xlfn.XLOOKUP(D100,履修科目一覧!G$6:G$225,履修科目一覧!E$6:E$225)=0,"",_xlfn.XLOOKUP(D100,履修科目一覧!G$6:G$225,履修科目一覧!E$6:E$225))</f>
        <v/>
      </c>
      <c r="R100" cm="1">
        <f t="array" ref="R100">_xlfn.SWITCH(B100,"集中(導入)",1,"前期",2,"集中(夏期)",3,"後期",4,"集中(春期)",5,"通年",6)</f>
        <v>4</v>
      </c>
      <c r="S100" t="s">
        <v>49</v>
      </c>
      <c r="U100">
        <v>1</v>
      </c>
    </row>
    <row r="101" spans="2:21" x14ac:dyDescent="0.85">
      <c r="B101" s="22" t="s">
        <v>545</v>
      </c>
      <c r="C101" s="6" t="s">
        <v>561</v>
      </c>
      <c r="D101" s="6" t="s">
        <v>174</v>
      </c>
      <c r="E101" s="6" t="s">
        <v>547</v>
      </c>
      <c r="F101" s="6">
        <v>1</v>
      </c>
      <c r="G101" s="52">
        <v>45409</v>
      </c>
      <c r="H101" s="52">
        <f>IF(COUNTIF(休講・補講一覧表!I$6:I$47,開講日程一覧!P101)&gt;0,_xlfn.XLOOKUP(開講日程一覧!P101,休講・補講一覧表!I$6:I$47,休講・補講一覧表!G$6:G$47),G101)</f>
        <v>45409</v>
      </c>
      <c r="I101" s="3" t="str">
        <f t="shared" si="3"/>
        <v>土</v>
      </c>
      <c r="J101" s="3" t="str">
        <f>IF(COUNTIF(休講・補講一覧表!I$6:I$47,開講日程一覧!P101)&gt;0,TEXT(G101,"m/d")&amp;"の補講","")</f>
        <v/>
      </c>
      <c r="K101" s="6" t="s">
        <v>562</v>
      </c>
      <c r="L101" s="7">
        <v>0</v>
      </c>
      <c r="M101" s="7">
        <v>6.25E-2</v>
      </c>
      <c r="P101" s="33" t="str">
        <f t="shared" si="4"/>
        <v>フィールドリサーチ（顧客開発）_東京1</v>
      </c>
      <c r="Q101" s="6" t="str">
        <f>IF(_xlfn.XLOOKUP(D101,履修科目一覧!G$6:G$225,履修科目一覧!E$6:E$225)=0,"",_xlfn.XLOOKUP(D101,履修科目一覧!G$6:G$225,履修科目一覧!E$6:E$225))</f>
        <v/>
      </c>
      <c r="R101" cm="1">
        <f t="array" ref="R101">_xlfn.SWITCH(B101,"集中(導入)",1,"前期",2,"集中(夏期)",3,"後期",4,"集中(春期)",5,"通年",6)</f>
        <v>2</v>
      </c>
      <c r="S101" t="s">
        <v>49</v>
      </c>
      <c r="U101">
        <v>1</v>
      </c>
    </row>
    <row r="102" spans="2:21" x14ac:dyDescent="0.85">
      <c r="B102" s="22" t="s">
        <v>545</v>
      </c>
      <c r="C102" s="6" t="s">
        <v>561</v>
      </c>
      <c r="D102" s="6" t="s">
        <v>174</v>
      </c>
      <c r="E102" s="6" t="s">
        <v>547</v>
      </c>
      <c r="F102" s="6">
        <v>2</v>
      </c>
      <c r="G102" s="52">
        <v>45423</v>
      </c>
      <c r="H102" s="52">
        <f>IF(COUNTIF(休講・補講一覧表!I$6:I$47,開講日程一覧!P102)&gt;0,_xlfn.XLOOKUP(開講日程一覧!P102,休講・補講一覧表!I$6:I$47,休講・補講一覧表!G$6:G$47),G102)</f>
        <v>45423</v>
      </c>
      <c r="I102" s="3" t="str">
        <f t="shared" si="3"/>
        <v>土</v>
      </c>
      <c r="J102" s="3" t="str">
        <f>IF(COUNTIF(休講・補講一覧表!I$6:I$47,開講日程一覧!P102)&gt;0,TEXT(G102,"m/d")&amp;"の補講","")</f>
        <v/>
      </c>
      <c r="K102" s="6" t="s">
        <v>563</v>
      </c>
      <c r="L102" s="7">
        <v>6.9444444444444441E-3</v>
      </c>
      <c r="M102" s="7">
        <v>0.125</v>
      </c>
      <c r="P102" s="33" t="str">
        <f t="shared" si="4"/>
        <v>フィールドリサーチ（顧客開発）_東京2</v>
      </c>
      <c r="Q102" s="6" t="str">
        <f>IF(_xlfn.XLOOKUP(D102,履修科目一覧!G$6:G$225,履修科目一覧!E$6:E$225)=0,"",_xlfn.XLOOKUP(D102,履修科目一覧!G$6:G$225,履修科目一覧!E$6:E$225))</f>
        <v/>
      </c>
      <c r="R102" cm="1">
        <f t="array" ref="R102">_xlfn.SWITCH(B102,"集中(導入)",1,"前期",2,"集中(夏期)",3,"後期",4,"集中(春期)",5,"通年",6)</f>
        <v>2</v>
      </c>
      <c r="S102" t="s">
        <v>49</v>
      </c>
      <c r="U102">
        <v>1</v>
      </c>
    </row>
    <row r="103" spans="2:21" x14ac:dyDescent="0.85">
      <c r="B103" s="22" t="s">
        <v>545</v>
      </c>
      <c r="C103" s="6" t="s">
        <v>561</v>
      </c>
      <c r="D103" s="6" t="s">
        <v>174</v>
      </c>
      <c r="E103" s="6" t="s">
        <v>547</v>
      </c>
      <c r="F103" s="6">
        <v>3</v>
      </c>
      <c r="G103" s="52">
        <v>45437</v>
      </c>
      <c r="H103" s="52">
        <f>IF(COUNTIF(休講・補講一覧表!I$6:I$47,開講日程一覧!P103)&gt;0,_xlfn.XLOOKUP(開講日程一覧!P103,休講・補講一覧表!I$6:I$47,休講・補講一覧表!G$6:G$47),G103)</f>
        <v>45437</v>
      </c>
      <c r="I103" s="3" t="str">
        <f t="shared" si="3"/>
        <v>土</v>
      </c>
      <c r="J103" s="3" t="str">
        <f>IF(COUNTIF(休講・補講一覧表!I$6:I$47,開講日程一覧!P103)&gt;0,TEXT(G103,"m/d")&amp;"の補講","")</f>
        <v/>
      </c>
      <c r="K103" s="6" t="s">
        <v>563</v>
      </c>
      <c r="L103" s="7">
        <v>6.9444444444444441E-3</v>
      </c>
      <c r="M103" s="7">
        <v>0.125</v>
      </c>
      <c r="P103" s="33" t="str">
        <f t="shared" si="4"/>
        <v>フィールドリサーチ（顧客開発）_東京3</v>
      </c>
      <c r="Q103" s="6" t="str">
        <f>IF(_xlfn.XLOOKUP(D103,履修科目一覧!G$6:G$225,履修科目一覧!E$6:E$225)=0,"",_xlfn.XLOOKUP(D103,履修科目一覧!G$6:G$225,履修科目一覧!E$6:E$225))</f>
        <v/>
      </c>
      <c r="R103" cm="1">
        <f t="array" ref="R103">_xlfn.SWITCH(B103,"集中(導入)",1,"前期",2,"集中(夏期)",3,"後期",4,"集中(春期)",5,"通年",6)</f>
        <v>2</v>
      </c>
      <c r="S103" t="s">
        <v>49</v>
      </c>
      <c r="U103">
        <v>1</v>
      </c>
    </row>
    <row r="104" spans="2:21" x14ac:dyDescent="0.85">
      <c r="B104" s="22" t="s">
        <v>545</v>
      </c>
      <c r="C104" s="6" t="s">
        <v>561</v>
      </c>
      <c r="D104" s="6" t="s">
        <v>174</v>
      </c>
      <c r="E104" s="6" t="s">
        <v>547</v>
      </c>
      <c r="F104" s="6">
        <v>4</v>
      </c>
      <c r="G104" s="52">
        <v>45451</v>
      </c>
      <c r="H104" s="52">
        <f>IF(COUNTIF(休講・補講一覧表!I$6:I$47,開講日程一覧!P104)&gt;0,_xlfn.XLOOKUP(開講日程一覧!P104,休講・補講一覧表!I$6:I$47,休講・補講一覧表!G$6:G$47),G104)</f>
        <v>45451</v>
      </c>
      <c r="I104" s="3" t="str">
        <f t="shared" si="3"/>
        <v>土</v>
      </c>
      <c r="J104" s="3" t="str">
        <f>IF(COUNTIF(休講・補講一覧表!I$6:I$47,開講日程一覧!P104)&gt;0,TEXT(G104,"m/d")&amp;"の補講","")</f>
        <v/>
      </c>
      <c r="K104" s="6" t="s">
        <v>563</v>
      </c>
      <c r="L104" s="7">
        <v>6.9444444444444441E-3</v>
      </c>
      <c r="M104" s="7">
        <v>0.125</v>
      </c>
      <c r="P104" s="33" t="str">
        <f t="shared" si="4"/>
        <v>フィールドリサーチ（顧客開発）_東京4</v>
      </c>
      <c r="Q104" s="6" t="str">
        <f>IF(_xlfn.XLOOKUP(D104,履修科目一覧!G$6:G$225,履修科目一覧!E$6:E$225)=0,"",_xlfn.XLOOKUP(D104,履修科目一覧!G$6:G$225,履修科目一覧!E$6:E$225))</f>
        <v/>
      </c>
      <c r="R104" cm="1">
        <f t="array" ref="R104">_xlfn.SWITCH(B104,"集中(導入)",1,"前期",2,"集中(夏期)",3,"後期",4,"集中(春期)",5,"通年",6)</f>
        <v>2</v>
      </c>
      <c r="S104" t="s">
        <v>49</v>
      </c>
      <c r="U104">
        <v>1</v>
      </c>
    </row>
    <row r="105" spans="2:21" x14ac:dyDescent="0.85">
      <c r="B105" s="22" t="s">
        <v>545</v>
      </c>
      <c r="C105" s="6" t="s">
        <v>561</v>
      </c>
      <c r="D105" s="6" t="s">
        <v>174</v>
      </c>
      <c r="E105" s="6" t="s">
        <v>547</v>
      </c>
      <c r="F105" s="6">
        <v>5</v>
      </c>
      <c r="G105" s="52">
        <v>45465</v>
      </c>
      <c r="H105" s="52">
        <f>IF(COUNTIF(休講・補講一覧表!I$6:I$47,開講日程一覧!P105)&gt;0,_xlfn.XLOOKUP(開講日程一覧!P105,休講・補講一覧表!I$6:I$47,休講・補講一覧表!G$6:G$47),G105)</f>
        <v>45465</v>
      </c>
      <c r="I105" s="3" t="str">
        <f t="shared" si="3"/>
        <v>土</v>
      </c>
      <c r="J105" s="3" t="str">
        <f>IF(COUNTIF(休講・補講一覧表!I$6:I$47,開講日程一覧!P105)&gt;0,TEXT(G105,"m/d")&amp;"の補講","")</f>
        <v/>
      </c>
      <c r="K105" s="6" t="s">
        <v>563</v>
      </c>
      <c r="L105" s="7">
        <v>6.9444444444444441E-3</v>
      </c>
      <c r="M105" s="7">
        <v>0.125</v>
      </c>
      <c r="P105" s="33" t="str">
        <f t="shared" si="4"/>
        <v>フィールドリサーチ（顧客開発）_東京5</v>
      </c>
      <c r="Q105" s="6" t="str">
        <f>IF(_xlfn.XLOOKUP(D105,履修科目一覧!G$6:G$225,履修科目一覧!E$6:E$225)=0,"",_xlfn.XLOOKUP(D105,履修科目一覧!G$6:G$225,履修科目一覧!E$6:E$225))</f>
        <v/>
      </c>
      <c r="R105" cm="1">
        <f t="array" ref="R105">_xlfn.SWITCH(B105,"集中(導入)",1,"前期",2,"集中(夏期)",3,"後期",4,"集中(春期)",5,"通年",6)</f>
        <v>2</v>
      </c>
      <c r="S105" t="s">
        <v>49</v>
      </c>
      <c r="U105">
        <v>1</v>
      </c>
    </row>
    <row r="106" spans="2:21" x14ac:dyDescent="0.85">
      <c r="B106" s="22" t="s">
        <v>545</v>
      </c>
      <c r="C106" s="6" t="s">
        <v>561</v>
      </c>
      <c r="D106" s="6" t="s">
        <v>174</v>
      </c>
      <c r="E106" s="6" t="s">
        <v>547</v>
      </c>
      <c r="F106" s="6">
        <v>6</v>
      </c>
      <c r="G106" s="52">
        <v>45479</v>
      </c>
      <c r="H106" s="52">
        <f>IF(COUNTIF(休講・補講一覧表!I$6:I$47,開講日程一覧!P106)&gt;0,_xlfn.XLOOKUP(開講日程一覧!P106,休講・補講一覧表!I$6:I$47,休講・補講一覧表!G$6:G$47),G106)</f>
        <v>45479</v>
      </c>
      <c r="I106" s="3" t="str">
        <f t="shared" si="3"/>
        <v>土</v>
      </c>
      <c r="J106" s="3" t="str">
        <f>IF(COUNTIF(休講・補講一覧表!I$6:I$47,開講日程一覧!P106)&gt;0,TEXT(G106,"m/d")&amp;"の補講","")</f>
        <v/>
      </c>
      <c r="K106" s="6" t="s">
        <v>563</v>
      </c>
      <c r="L106" s="7">
        <v>6.9444444444444441E-3</v>
      </c>
      <c r="M106" s="7">
        <v>0.125</v>
      </c>
      <c r="P106" s="33" t="str">
        <f t="shared" si="4"/>
        <v>フィールドリサーチ（顧客開発）_東京6</v>
      </c>
      <c r="Q106" s="6" t="str">
        <f>IF(_xlfn.XLOOKUP(D106,履修科目一覧!G$6:G$225,履修科目一覧!E$6:E$225)=0,"",_xlfn.XLOOKUP(D106,履修科目一覧!G$6:G$225,履修科目一覧!E$6:E$225))</f>
        <v/>
      </c>
      <c r="R106" cm="1">
        <f t="array" ref="R106">_xlfn.SWITCH(B106,"集中(導入)",1,"前期",2,"集中(夏期)",3,"後期",4,"集中(春期)",5,"通年",6)</f>
        <v>2</v>
      </c>
      <c r="S106" t="s">
        <v>49</v>
      </c>
      <c r="U106">
        <v>1</v>
      </c>
    </row>
    <row r="107" spans="2:21" x14ac:dyDescent="0.85">
      <c r="B107" s="22" t="s">
        <v>545</v>
      </c>
      <c r="C107" s="6" t="s">
        <v>561</v>
      </c>
      <c r="D107" s="6" t="s">
        <v>174</v>
      </c>
      <c r="E107" s="6" t="s">
        <v>547</v>
      </c>
      <c r="F107" s="6">
        <v>7</v>
      </c>
      <c r="G107" s="52">
        <v>45493</v>
      </c>
      <c r="H107" s="52">
        <f>IF(COUNTIF(休講・補講一覧表!I$6:I$47,開講日程一覧!P107)&gt;0,_xlfn.XLOOKUP(開講日程一覧!P107,休講・補講一覧表!I$6:I$47,休講・補講一覧表!G$6:G$47),G107)</f>
        <v>45493</v>
      </c>
      <c r="I107" s="3" t="str">
        <f t="shared" si="3"/>
        <v>土</v>
      </c>
      <c r="J107" s="3" t="str">
        <f>IF(COUNTIF(休講・補講一覧表!I$6:I$47,開講日程一覧!P107)&gt;0,TEXT(G107,"m/d")&amp;"の補講","")</f>
        <v/>
      </c>
      <c r="K107" s="6" t="s">
        <v>563</v>
      </c>
      <c r="L107" s="7">
        <v>6.9444444444444441E-3</v>
      </c>
      <c r="M107" s="7">
        <v>0.125</v>
      </c>
      <c r="P107" s="33" t="str">
        <f t="shared" si="4"/>
        <v>フィールドリサーチ（顧客開発）_東京7</v>
      </c>
      <c r="Q107" s="6" t="str">
        <f>IF(_xlfn.XLOOKUP(D107,履修科目一覧!G$6:G$225,履修科目一覧!E$6:E$225)=0,"",_xlfn.XLOOKUP(D107,履修科目一覧!G$6:G$225,履修科目一覧!E$6:E$225))</f>
        <v/>
      </c>
      <c r="R107" cm="1">
        <f t="array" ref="R107">_xlfn.SWITCH(B107,"集中(導入)",1,"前期",2,"集中(夏期)",3,"後期",4,"集中(春期)",5,"通年",6)</f>
        <v>2</v>
      </c>
      <c r="S107" t="s">
        <v>49</v>
      </c>
      <c r="U107">
        <v>1</v>
      </c>
    </row>
    <row r="108" spans="2:21" x14ac:dyDescent="0.85">
      <c r="B108" s="22" t="s">
        <v>545</v>
      </c>
      <c r="C108" s="6" t="s">
        <v>561</v>
      </c>
      <c r="D108" s="6" t="s">
        <v>174</v>
      </c>
      <c r="E108" s="6" t="s">
        <v>547</v>
      </c>
      <c r="F108" s="6">
        <v>8</v>
      </c>
      <c r="G108" s="52">
        <v>45507</v>
      </c>
      <c r="H108" s="52">
        <f>IF(COUNTIF(休講・補講一覧表!I$6:I$47,開講日程一覧!P108)&gt;0,_xlfn.XLOOKUP(開講日程一覧!P108,休講・補講一覧表!I$6:I$47,休講・補講一覧表!G$6:G$47),G108)</f>
        <v>45507</v>
      </c>
      <c r="I108" s="3" t="str">
        <f t="shared" si="3"/>
        <v>土</v>
      </c>
      <c r="J108" s="3" t="str">
        <f>IF(COUNTIF(休講・補講一覧表!I$6:I$47,開講日程一覧!P108)&gt;0,TEXT(G108,"m/d")&amp;"の補講","")</f>
        <v/>
      </c>
      <c r="K108" s="6" t="s">
        <v>563</v>
      </c>
      <c r="L108" s="7">
        <v>6.9444444444444441E-3</v>
      </c>
      <c r="M108" s="7">
        <v>0.125</v>
      </c>
      <c r="P108" s="33" t="str">
        <f t="shared" si="4"/>
        <v>フィールドリサーチ（顧客開発）_東京8</v>
      </c>
      <c r="Q108" s="6" t="str">
        <f>IF(_xlfn.XLOOKUP(D108,履修科目一覧!G$6:G$225,履修科目一覧!E$6:E$225)=0,"",_xlfn.XLOOKUP(D108,履修科目一覧!G$6:G$225,履修科目一覧!E$6:E$225))</f>
        <v/>
      </c>
      <c r="R108" cm="1">
        <f t="array" ref="R108">_xlfn.SWITCH(B108,"集中(導入)",1,"前期",2,"集中(夏期)",3,"後期",4,"集中(春期)",5,"通年",6)</f>
        <v>2</v>
      </c>
      <c r="S108" t="s">
        <v>49</v>
      </c>
      <c r="U108">
        <v>1</v>
      </c>
    </row>
    <row r="109" spans="2:21" x14ac:dyDescent="0.85">
      <c r="B109" s="22" t="s">
        <v>550</v>
      </c>
      <c r="C109" s="6" t="s">
        <v>564</v>
      </c>
      <c r="D109" s="6" t="s">
        <v>184</v>
      </c>
      <c r="E109" s="6" t="s">
        <v>565</v>
      </c>
      <c r="F109" s="6">
        <v>1</v>
      </c>
      <c r="G109" s="52">
        <v>45565</v>
      </c>
      <c r="H109" s="52">
        <f>IF(COUNTIF(休講・補講一覧表!I$6:I$47,開講日程一覧!P109)&gt;0,_xlfn.XLOOKUP(開講日程一覧!P109,休講・補講一覧表!I$6:I$47,休講・補講一覧表!G$6:G$47),G109)</f>
        <v>45565</v>
      </c>
      <c r="I109" s="3" t="str">
        <f t="shared" si="3"/>
        <v>月</v>
      </c>
      <c r="J109" s="3" t="str">
        <f>IF(COUNTIF(休講・補講一覧表!I$6:I$47,開講日程一覧!P109)&gt;0,TEXT(G109,"m/d")&amp;"の補講","")</f>
        <v/>
      </c>
      <c r="K109" s="6" t="s">
        <v>552</v>
      </c>
      <c r="L109" s="7">
        <v>0</v>
      </c>
      <c r="M109" s="7">
        <v>6.25E-2</v>
      </c>
      <c r="P109" s="33" t="str">
        <f t="shared" si="4"/>
        <v>事業構想のためのマーケティング_東京・仙台1</v>
      </c>
      <c r="Q109" s="6" t="str">
        <f>IF(_xlfn.XLOOKUP(D109,履修科目一覧!G$6:G$225,履修科目一覧!E$6:E$225)=0,"",_xlfn.XLOOKUP(D109,履修科目一覧!G$6:G$225,履修科目一覧!E$6:E$225))</f>
        <v/>
      </c>
      <c r="R109" cm="1">
        <f t="array" ref="R109">_xlfn.SWITCH(B109,"集中(導入)",1,"前期",2,"集中(夏期)",3,"後期",4,"集中(春期)",5,"通年",6)</f>
        <v>4</v>
      </c>
      <c r="S109" t="s">
        <v>49</v>
      </c>
      <c r="U109">
        <v>1</v>
      </c>
    </row>
    <row r="110" spans="2:21" x14ac:dyDescent="0.85">
      <c r="B110" s="22" t="s">
        <v>550</v>
      </c>
      <c r="C110" s="6" t="s">
        <v>564</v>
      </c>
      <c r="D110" s="6" t="s">
        <v>184</v>
      </c>
      <c r="E110" s="6" t="s">
        <v>565</v>
      </c>
      <c r="F110" s="6">
        <v>2</v>
      </c>
      <c r="G110" s="52">
        <v>45572</v>
      </c>
      <c r="H110" s="52">
        <f>IF(COUNTIF(休講・補講一覧表!I$6:I$47,開講日程一覧!P110)&gt;0,_xlfn.XLOOKUP(開講日程一覧!P110,休講・補講一覧表!I$6:I$47,休講・補講一覧表!G$6:G$47),G110)</f>
        <v>45572</v>
      </c>
      <c r="I110" s="3" t="str">
        <f t="shared" si="3"/>
        <v>月</v>
      </c>
      <c r="J110" s="3" t="str">
        <f>IF(COUNTIF(休講・補講一覧表!I$6:I$47,開講日程一覧!P110)&gt;0,TEXT(G110,"m/d")&amp;"の補講","")</f>
        <v/>
      </c>
      <c r="K110" s="6" t="s">
        <v>542</v>
      </c>
      <c r="L110" s="7">
        <v>6.9444444444444441E-3</v>
      </c>
      <c r="M110" s="7">
        <v>0.125</v>
      </c>
      <c r="P110" s="33" t="str">
        <f t="shared" si="4"/>
        <v>事業構想のためのマーケティング_東京・仙台2</v>
      </c>
      <c r="Q110" s="6" t="str">
        <f>IF(_xlfn.XLOOKUP(D110,履修科目一覧!G$6:G$225,履修科目一覧!E$6:E$225)=0,"",_xlfn.XLOOKUP(D110,履修科目一覧!G$6:G$225,履修科目一覧!E$6:E$225))</f>
        <v/>
      </c>
      <c r="R110" cm="1">
        <f t="array" ref="R110">_xlfn.SWITCH(B110,"集中(導入)",1,"前期",2,"集中(夏期)",3,"後期",4,"集中(春期)",5,"通年",6)</f>
        <v>4</v>
      </c>
      <c r="S110" t="s">
        <v>49</v>
      </c>
      <c r="U110">
        <v>1</v>
      </c>
    </row>
    <row r="111" spans="2:21" x14ac:dyDescent="0.85">
      <c r="B111" s="22" t="s">
        <v>550</v>
      </c>
      <c r="C111" s="6" t="s">
        <v>564</v>
      </c>
      <c r="D111" s="6" t="s">
        <v>184</v>
      </c>
      <c r="E111" s="6" t="s">
        <v>565</v>
      </c>
      <c r="F111" s="6">
        <v>3</v>
      </c>
      <c r="G111" s="52">
        <v>45586</v>
      </c>
      <c r="H111" s="52">
        <f>IF(COUNTIF(休講・補講一覧表!I$6:I$47,開講日程一覧!P111)&gt;0,_xlfn.XLOOKUP(開講日程一覧!P111,休講・補講一覧表!I$6:I$47,休講・補講一覧表!G$6:G$47),G111)</f>
        <v>45586</v>
      </c>
      <c r="I111" s="3" t="str">
        <f t="shared" si="3"/>
        <v>月</v>
      </c>
      <c r="J111" s="3" t="str">
        <f>IF(COUNTIF(休講・補講一覧表!I$6:I$47,開講日程一覧!P111)&gt;0,TEXT(G111,"m/d")&amp;"の補講","")</f>
        <v/>
      </c>
      <c r="K111" s="6" t="s">
        <v>542</v>
      </c>
      <c r="L111" s="7">
        <v>6.9444444444444441E-3</v>
      </c>
      <c r="M111" s="7">
        <v>0.125</v>
      </c>
      <c r="P111" s="33" t="str">
        <f t="shared" si="4"/>
        <v>事業構想のためのマーケティング_東京・仙台3</v>
      </c>
      <c r="Q111" s="6" t="str">
        <f>IF(_xlfn.XLOOKUP(D111,履修科目一覧!G$6:G$225,履修科目一覧!E$6:E$225)=0,"",_xlfn.XLOOKUP(D111,履修科目一覧!G$6:G$225,履修科目一覧!E$6:E$225))</f>
        <v/>
      </c>
      <c r="R111" cm="1">
        <f t="array" ref="R111">_xlfn.SWITCH(B111,"集中(導入)",1,"前期",2,"集中(夏期)",3,"後期",4,"集中(春期)",5,"通年",6)</f>
        <v>4</v>
      </c>
      <c r="S111" t="s">
        <v>49</v>
      </c>
      <c r="U111">
        <v>1</v>
      </c>
    </row>
    <row r="112" spans="2:21" x14ac:dyDescent="0.85">
      <c r="B112" s="22" t="s">
        <v>550</v>
      </c>
      <c r="C112" s="6" t="s">
        <v>564</v>
      </c>
      <c r="D112" s="6" t="s">
        <v>184</v>
      </c>
      <c r="E112" s="6" t="s">
        <v>565</v>
      </c>
      <c r="F112" s="6">
        <v>4</v>
      </c>
      <c r="G112" s="52">
        <v>45614</v>
      </c>
      <c r="H112" s="52">
        <f>IF(COUNTIF(休講・補講一覧表!I$6:I$47,開講日程一覧!P112)&gt;0,_xlfn.XLOOKUP(開講日程一覧!P112,休講・補講一覧表!I$6:I$47,休講・補講一覧表!G$6:G$47),G112)</f>
        <v>45614</v>
      </c>
      <c r="I112" s="3" t="str">
        <f t="shared" si="3"/>
        <v>月</v>
      </c>
      <c r="J112" s="3" t="str">
        <f>IF(COUNTIF(休講・補講一覧表!I$6:I$47,開講日程一覧!P112)&gt;0,TEXT(G112,"m/d")&amp;"の補講","")</f>
        <v/>
      </c>
      <c r="K112" s="6" t="s">
        <v>542</v>
      </c>
      <c r="L112" s="7">
        <v>6.9444444444444441E-3</v>
      </c>
      <c r="M112" s="7">
        <v>0.125</v>
      </c>
      <c r="P112" s="33" t="str">
        <f t="shared" si="4"/>
        <v>事業構想のためのマーケティング_東京・仙台4</v>
      </c>
      <c r="Q112" s="6" t="str">
        <f>IF(_xlfn.XLOOKUP(D112,履修科目一覧!G$6:G$225,履修科目一覧!E$6:E$225)=0,"",_xlfn.XLOOKUP(D112,履修科目一覧!G$6:G$225,履修科目一覧!E$6:E$225))</f>
        <v/>
      </c>
      <c r="R112" cm="1">
        <f t="array" ref="R112">_xlfn.SWITCH(B112,"集中(導入)",1,"前期",2,"集中(夏期)",3,"後期",4,"集中(春期)",5,"通年",6)</f>
        <v>4</v>
      </c>
      <c r="S112" t="s">
        <v>49</v>
      </c>
      <c r="U112">
        <v>1</v>
      </c>
    </row>
    <row r="113" spans="2:21" x14ac:dyDescent="0.85">
      <c r="B113" s="22" t="s">
        <v>550</v>
      </c>
      <c r="C113" s="6" t="s">
        <v>564</v>
      </c>
      <c r="D113" s="6" t="s">
        <v>184</v>
      </c>
      <c r="E113" s="6" t="s">
        <v>565</v>
      </c>
      <c r="F113" s="6">
        <v>5</v>
      </c>
      <c r="G113" s="52">
        <v>45628</v>
      </c>
      <c r="H113" s="52">
        <f>IF(COUNTIF(休講・補講一覧表!I$6:I$47,開講日程一覧!P113)&gt;0,_xlfn.XLOOKUP(開講日程一覧!P113,休講・補講一覧表!I$6:I$47,休講・補講一覧表!G$6:G$47),G113)</f>
        <v>45628</v>
      </c>
      <c r="I113" s="3" t="str">
        <f t="shared" si="3"/>
        <v>月</v>
      </c>
      <c r="J113" s="3" t="str">
        <f>IF(COUNTIF(休講・補講一覧表!I$6:I$47,開講日程一覧!P113)&gt;0,TEXT(G113,"m/d")&amp;"の補講","")</f>
        <v/>
      </c>
      <c r="K113" s="6" t="s">
        <v>542</v>
      </c>
      <c r="L113" s="7">
        <v>6.9444444444444441E-3</v>
      </c>
      <c r="M113" s="7">
        <v>0.125</v>
      </c>
      <c r="P113" s="33" t="str">
        <f t="shared" si="4"/>
        <v>事業構想のためのマーケティング_東京・仙台5</v>
      </c>
      <c r="Q113" s="6" t="str">
        <f>IF(_xlfn.XLOOKUP(D113,履修科目一覧!G$6:G$225,履修科目一覧!E$6:E$225)=0,"",_xlfn.XLOOKUP(D113,履修科目一覧!G$6:G$225,履修科目一覧!E$6:E$225))</f>
        <v/>
      </c>
      <c r="R113" cm="1">
        <f t="array" ref="R113">_xlfn.SWITCH(B113,"集中(導入)",1,"前期",2,"集中(夏期)",3,"後期",4,"集中(春期)",5,"通年",6)</f>
        <v>4</v>
      </c>
      <c r="S113" t="s">
        <v>49</v>
      </c>
      <c r="U113">
        <v>1</v>
      </c>
    </row>
    <row r="114" spans="2:21" x14ac:dyDescent="0.85">
      <c r="B114" s="22" t="s">
        <v>550</v>
      </c>
      <c r="C114" s="6" t="s">
        <v>564</v>
      </c>
      <c r="D114" s="6" t="s">
        <v>184</v>
      </c>
      <c r="E114" s="6" t="s">
        <v>565</v>
      </c>
      <c r="F114" s="6">
        <v>6</v>
      </c>
      <c r="G114" s="52">
        <v>45642</v>
      </c>
      <c r="H114" s="52">
        <f>IF(COUNTIF(休講・補講一覧表!I$6:I$47,開講日程一覧!P114)&gt;0,_xlfn.XLOOKUP(開講日程一覧!P114,休講・補講一覧表!I$6:I$47,休講・補講一覧表!G$6:G$47),G114)</f>
        <v>45642</v>
      </c>
      <c r="I114" s="3" t="str">
        <f t="shared" si="3"/>
        <v>月</v>
      </c>
      <c r="J114" s="3" t="str">
        <f>IF(COUNTIF(休講・補講一覧表!I$6:I$47,開講日程一覧!P114)&gt;0,TEXT(G114,"m/d")&amp;"の補講","")</f>
        <v/>
      </c>
      <c r="K114" s="6" t="s">
        <v>542</v>
      </c>
      <c r="L114" s="7">
        <v>6.9444444444444441E-3</v>
      </c>
      <c r="M114" s="7">
        <v>0.125</v>
      </c>
      <c r="P114" s="33" t="str">
        <f t="shared" si="4"/>
        <v>事業構想のためのマーケティング_東京・仙台6</v>
      </c>
      <c r="Q114" s="6" t="str">
        <f>IF(_xlfn.XLOOKUP(D114,履修科目一覧!G$6:G$225,履修科目一覧!E$6:E$225)=0,"",_xlfn.XLOOKUP(D114,履修科目一覧!G$6:G$225,履修科目一覧!E$6:E$225))</f>
        <v/>
      </c>
      <c r="R114" cm="1">
        <f t="array" ref="R114">_xlfn.SWITCH(B114,"集中(導入)",1,"前期",2,"集中(夏期)",3,"後期",4,"集中(春期)",5,"通年",6)</f>
        <v>4</v>
      </c>
      <c r="S114" t="s">
        <v>49</v>
      </c>
      <c r="U114">
        <v>1</v>
      </c>
    </row>
    <row r="115" spans="2:21" x14ac:dyDescent="0.85">
      <c r="B115" s="22" t="s">
        <v>550</v>
      </c>
      <c r="C115" s="6" t="s">
        <v>564</v>
      </c>
      <c r="D115" s="6" t="s">
        <v>184</v>
      </c>
      <c r="E115" s="6" t="s">
        <v>565</v>
      </c>
      <c r="F115" s="6">
        <v>7</v>
      </c>
      <c r="G115" s="52">
        <v>45663</v>
      </c>
      <c r="H115" s="52">
        <f>IF(COUNTIF(休講・補講一覧表!I$6:I$47,開講日程一覧!P115)&gt;0,_xlfn.XLOOKUP(開講日程一覧!P115,休講・補講一覧表!I$6:I$47,休講・補講一覧表!G$6:G$47),G115)</f>
        <v>45663</v>
      </c>
      <c r="I115" s="3" t="str">
        <f t="shared" si="3"/>
        <v>月</v>
      </c>
      <c r="J115" s="3" t="str">
        <f>IF(COUNTIF(休講・補講一覧表!I$6:I$47,開講日程一覧!P115)&gt;0,TEXT(G115,"m/d")&amp;"の補講","")</f>
        <v/>
      </c>
      <c r="K115" s="6" t="s">
        <v>542</v>
      </c>
      <c r="L115" s="7">
        <v>6.9444444444444441E-3</v>
      </c>
      <c r="M115" s="7">
        <v>0.125</v>
      </c>
      <c r="P115" s="33" t="str">
        <f t="shared" si="4"/>
        <v>事業構想のためのマーケティング_東京・仙台7</v>
      </c>
      <c r="Q115" s="6" t="str">
        <f>IF(_xlfn.XLOOKUP(D115,履修科目一覧!G$6:G$225,履修科目一覧!E$6:E$225)=0,"",_xlfn.XLOOKUP(D115,履修科目一覧!G$6:G$225,履修科目一覧!E$6:E$225))</f>
        <v/>
      </c>
      <c r="R115" cm="1">
        <f t="array" ref="R115">_xlfn.SWITCH(B115,"集中(導入)",1,"前期",2,"集中(夏期)",3,"後期",4,"集中(春期)",5,"通年",6)</f>
        <v>4</v>
      </c>
      <c r="S115" t="s">
        <v>49</v>
      </c>
      <c r="U115">
        <v>1</v>
      </c>
    </row>
    <row r="116" spans="2:21" x14ac:dyDescent="0.85">
      <c r="B116" s="22" t="s">
        <v>550</v>
      </c>
      <c r="C116" s="6" t="s">
        <v>564</v>
      </c>
      <c r="D116" s="6" t="s">
        <v>184</v>
      </c>
      <c r="E116" s="6" t="s">
        <v>565</v>
      </c>
      <c r="F116" s="6">
        <v>8</v>
      </c>
      <c r="G116" s="52">
        <v>45677</v>
      </c>
      <c r="H116" s="52">
        <f>IF(COUNTIF(休講・補講一覧表!I$6:I$47,開講日程一覧!P116)&gt;0,_xlfn.XLOOKUP(開講日程一覧!P116,休講・補講一覧表!I$6:I$47,休講・補講一覧表!G$6:G$47),G116)</f>
        <v>45677</v>
      </c>
      <c r="I116" s="3" t="str">
        <f t="shared" si="3"/>
        <v>月</v>
      </c>
      <c r="J116" s="3" t="str">
        <f>IF(COUNTIF(休講・補講一覧表!I$6:I$47,開講日程一覧!P116)&gt;0,TEXT(G116,"m/d")&amp;"の補講","")</f>
        <v/>
      </c>
      <c r="K116" s="6" t="s">
        <v>542</v>
      </c>
      <c r="L116" s="7">
        <v>6.9444444444444441E-3</v>
      </c>
      <c r="M116" s="7">
        <v>0.125</v>
      </c>
      <c r="P116" s="33" t="str">
        <f t="shared" si="4"/>
        <v>事業構想のためのマーケティング_東京・仙台8</v>
      </c>
      <c r="Q116" s="6" t="str">
        <f>IF(_xlfn.XLOOKUP(D116,履修科目一覧!G$6:G$225,履修科目一覧!E$6:E$225)=0,"",_xlfn.XLOOKUP(D116,履修科目一覧!G$6:G$225,履修科目一覧!E$6:E$225))</f>
        <v/>
      </c>
      <c r="R116" cm="1">
        <f t="array" ref="R116">_xlfn.SWITCH(B116,"集中(導入)",1,"前期",2,"集中(夏期)",3,"後期",4,"集中(春期)",5,"通年",6)</f>
        <v>4</v>
      </c>
      <c r="S116" t="s">
        <v>49</v>
      </c>
      <c r="U116">
        <v>1</v>
      </c>
    </row>
    <row r="117" spans="2:21" x14ac:dyDescent="0.85">
      <c r="B117" s="22" t="s">
        <v>545</v>
      </c>
      <c r="C117" s="6" t="s">
        <v>566</v>
      </c>
      <c r="D117" s="6" t="s">
        <v>192</v>
      </c>
      <c r="E117" s="6" t="s">
        <v>547</v>
      </c>
      <c r="F117" s="6">
        <v>1</v>
      </c>
      <c r="G117" s="52">
        <v>45405</v>
      </c>
      <c r="H117" s="52">
        <f>IF(COUNTIF(休講・補講一覧表!I$6:I$47,開講日程一覧!P117)&gt;0,_xlfn.XLOOKUP(開講日程一覧!P117,休講・補講一覧表!I$6:I$47,休講・補講一覧表!G$6:G$47),G117)</f>
        <v>45405</v>
      </c>
      <c r="I117" s="3" t="str">
        <f t="shared" si="3"/>
        <v>火</v>
      </c>
      <c r="J117" s="3" t="str">
        <f>IF(COUNTIF(休講・補講一覧表!I$6:I$47,開講日程一覧!P117)&gt;0,TEXT(G117,"m/d")&amp;"の補講","")</f>
        <v/>
      </c>
      <c r="K117" s="6" t="s">
        <v>556</v>
      </c>
      <c r="L117" s="7">
        <v>0</v>
      </c>
      <c r="M117" s="7">
        <v>6.25E-2</v>
      </c>
      <c r="P117" s="33" t="str">
        <f t="shared" si="4"/>
        <v>事業戦略_東京1</v>
      </c>
      <c r="Q117" s="6" t="str">
        <f>IF(_xlfn.XLOOKUP(D117,履修科目一覧!G$6:G$225,履修科目一覧!E$6:E$225)=0,"",_xlfn.XLOOKUP(D117,履修科目一覧!G$6:G$225,履修科目一覧!E$6:E$225))</f>
        <v/>
      </c>
      <c r="R117" cm="1">
        <f t="array" ref="R117">_xlfn.SWITCH(B117,"集中(導入)",1,"前期",2,"集中(夏期)",3,"後期",4,"集中(春期)",5,"通年",6)</f>
        <v>2</v>
      </c>
      <c r="S117" t="s">
        <v>49</v>
      </c>
      <c r="U117">
        <v>1</v>
      </c>
    </row>
    <row r="118" spans="2:21" x14ac:dyDescent="0.85">
      <c r="B118" s="22" t="s">
        <v>545</v>
      </c>
      <c r="C118" s="6" t="s">
        <v>566</v>
      </c>
      <c r="D118" s="6" t="s">
        <v>192</v>
      </c>
      <c r="E118" s="6" t="s">
        <v>547</v>
      </c>
      <c r="F118" s="6">
        <v>2</v>
      </c>
      <c r="G118" s="52">
        <v>45426</v>
      </c>
      <c r="H118" s="52">
        <f>IF(COUNTIF(休講・補講一覧表!I$6:I$47,開講日程一覧!P118)&gt;0,_xlfn.XLOOKUP(開講日程一覧!P118,休講・補講一覧表!I$6:I$47,休講・補講一覧表!G$6:G$47),G118)</f>
        <v>45426</v>
      </c>
      <c r="I118" s="3" t="str">
        <f t="shared" si="3"/>
        <v>火</v>
      </c>
      <c r="J118" s="3" t="str">
        <f>IF(COUNTIF(休講・補講一覧表!I$6:I$47,開講日程一覧!P118)&gt;0,TEXT(G118,"m/d")&amp;"の補講","")</f>
        <v/>
      </c>
      <c r="K118" s="6" t="s">
        <v>542</v>
      </c>
      <c r="L118" s="7">
        <v>6.9444444444444441E-3</v>
      </c>
      <c r="M118" s="7">
        <v>0.125</v>
      </c>
      <c r="P118" s="33" t="str">
        <f t="shared" si="4"/>
        <v>事業戦略_東京2</v>
      </c>
      <c r="Q118" s="6" t="str">
        <f>IF(_xlfn.XLOOKUP(D118,履修科目一覧!G$6:G$225,履修科目一覧!E$6:E$225)=0,"",_xlfn.XLOOKUP(D118,履修科目一覧!G$6:G$225,履修科目一覧!E$6:E$225))</f>
        <v/>
      </c>
      <c r="R118" cm="1">
        <f t="array" ref="R118">_xlfn.SWITCH(B118,"集中(導入)",1,"前期",2,"集中(夏期)",3,"後期",4,"集中(春期)",5,"通年",6)</f>
        <v>2</v>
      </c>
      <c r="S118" t="s">
        <v>49</v>
      </c>
      <c r="U118">
        <v>1</v>
      </c>
    </row>
    <row r="119" spans="2:21" x14ac:dyDescent="0.85">
      <c r="B119" s="22" t="s">
        <v>545</v>
      </c>
      <c r="C119" s="6" t="s">
        <v>566</v>
      </c>
      <c r="D119" s="6" t="s">
        <v>192</v>
      </c>
      <c r="E119" s="6" t="s">
        <v>547</v>
      </c>
      <c r="F119" s="6">
        <v>3</v>
      </c>
      <c r="G119" s="52">
        <v>45440</v>
      </c>
      <c r="H119" s="52">
        <f>IF(COUNTIF(休講・補講一覧表!I$6:I$47,開講日程一覧!P119)&gt;0,_xlfn.XLOOKUP(開講日程一覧!P119,休講・補講一覧表!I$6:I$47,休講・補講一覧表!G$6:G$47),G119)</f>
        <v>45440</v>
      </c>
      <c r="I119" s="3" t="str">
        <f t="shared" si="3"/>
        <v>火</v>
      </c>
      <c r="J119" s="3" t="str">
        <f>IF(COUNTIF(休講・補講一覧表!I$6:I$47,開講日程一覧!P119)&gt;0,TEXT(G119,"m/d")&amp;"の補講","")</f>
        <v/>
      </c>
      <c r="K119" s="6" t="s">
        <v>542</v>
      </c>
      <c r="L119" s="7">
        <v>6.9444444444444441E-3</v>
      </c>
      <c r="M119" s="7">
        <v>0.125</v>
      </c>
      <c r="P119" s="33" t="str">
        <f t="shared" si="4"/>
        <v>事業戦略_東京3</v>
      </c>
      <c r="Q119" s="6" t="str">
        <f>IF(_xlfn.XLOOKUP(D119,履修科目一覧!G$6:G$225,履修科目一覧!E$6:E$225)=0,"",_xlfn.XLOOKUP(D119,履修科目一覧!G$6:G$225,履修科目一覧!E$6:E$225))</f>
        <v/>
      </c>
      <c r="R119" cm="1">
        <f t="array" ref="R119">_xlfn.SWITCH(B119,"集中(導入)",1,"前期",2,"集中(夏期)",3,"後期",4,"集中(春期)",5,"通年",6)</f>
        <v>2</v>
      </c>
      <c r="S119" t="s">
        <v>49</v>
      </c>
      <c r="U119">
        <v>1</v>
      </c>
    </row>
    <row r="120" spans="2:21" x14ac:dyDescent="0.85">
      <c r="B120" s="22" t="s">
        <v>545</v>
      </c>
      <c r="C120" s="6" t="s">
        <v>566</v>
      </c>
      <c r="D120" s="6" t="s">
        <v>192</v>
      </c>
      <c r="E120" s="6" t="s">
        <v>547</v>
      </c>
      <c r="F120" s="6">
        <v>4</v>
      </c>
      <c r="G120" s="52">
        <v>45454</v>
      </c>
      <c r="H120" s="52">
        <f>IF(COUNTIF(休講・補講一覧表!I$6:I$47,開講日程一覧!P120)&gt;0,_xlfn.XLOOKUP(開講日程一覧!P120,休講・補講一覧表!I$6:I$47,休講・補講一覧表!G$6:G$47),G120)</f>
        <v>45454</v>
      </c>
      <c r="I120" s="3" t="str">
        <f t="shared" si="3"/>
        <v>火</v>
      </c>
      <c r="J120" s="3" t="str">
        <f>IF(COUNTIF(休講・補講一覧表!I$6:I$47,開講日程一覧!P120)&gt;0,TEXT(G120,"m/d")&amp;"の補講","")</f>
        <v/>
      </c>
      <c r="K120" s="6" t="s">
        <v>542</v>
      </c>
      <c r="L120" s="7">
        <v>6.9444444444444441E-3</v>
      </c>
      <c r="M120" s="7">
        <v>0.125</v>
      </c>
      <c r="P120" s="33" t="str">
        <f t="shared" si="4"/>
        <v>事業戦略_東京4</v>
      </c>
      <c r="Q120" s="6" t="str">
        <f>IF(_xlfn.XLOOKUP(D120,履修科目一覧!G$6:G$225,履修科目一覧!E$6:E$225)=0,"",_xlfn.XLOOKUP(D120,履修科目一覧!G$6:G$225,履修科目一覧!E$6:E$225))</f>
        <v/>
      </c>
      <c r="R120" cm="1">
        <f t="array" ref="R120">_xlfn.SWITCH(B120,"集中(導入)",1,"前期",2,"集中(夏期)",3,"後期",4,"集中(春期)",5,"通年",6)</f>
        <v>2</v>
      </c>
      <c r="S120" t="s">
        <v>49</v>
      </c>
      <c r="U120">
        <v>1</v>
      </c>
    </row>
    <row r="121" spans="2:21" x14ac:dyDescent="0.85">
      <c r="B121" s="22" t="s">
        <v>545</v>
      </c>
      <c r="C121" s="6" t="s">
        <v>566</v>
      </c>
      <c r="D121" s="6" t="s">
        <v>192</v>
      </c>
      <c r="E121" s="6" t="s">
        <v>547</v>
      </c>
      <c r="F121" s="6">
        <v>5</v>
      </c>
      <c r="G121" s="52">
        <v>45468</v>
      </c>
      <c r="H121" s="52">
        <f>IF(COUNTIF(休講・補講一覧表!I$6:I$47,開講日程一覧!P121)&gt;0,_xlfn.XLOOKUP(開講日程一覧!P121,休講・補講一覧表!I$6:I$47,休講・補講一覧表!G$6:G$47),G121)</f>
        <v>45468</v>
      </c>
      <c r="I121" s="3" t="str">
        <f t="shared" si="3"/>
        <v>火</v>
      </c>
      <c r="J121" s="3" t="str">
        <f>IF(COUNTIF(休講・補講一覧表!I$6:I$47,開講日程一覧!P121)&gt;0,TEXT(G121,"m/d")&amp;"の補講","")</f>
        <v/>
      </c>
      <c r="K121" s="6" t="s">
        <v>542</v>
      </c>
      <c r="L121" s="7">
        <v>6.9444444444444441E-3</v>
      </c>
      <c r="M121" s="7">
        <v>0.125</v>
      </c>
      <c r="P121" s="33" t="str">
        <f t="shared" si="4"/>
        <v>事業戦略_東京5</v>
      </c>
      <c r="Q121" s="6" t="str">
        <f>IF(_xlfn.XLOOKUP(D121,履修科目一覧!G$6:G$225,履修科目一覧!E$6:E$225)=0,"",_xlfn.XLOOKUP(D121,履修科目一覧!G$6:G$225,履修科目一覧!E$6:E$225))</f>
        <v/>
      </c>
      <c r="R121" cm="1">
        <f t="array" ref="R121">_xlfn.SWITCH(B121,"集中(導入)",1,"前期",2,"集中(夏期)",3,"後期",4,"集中(春期)",5,"通年",6)</f>
        <v>2</v>
      </c>
      <c r="S121" t="s">
        <v>49</v>
      </c>
      <c r="U121">
        <v>1</v>
      </c>
    </row>
    <row r="122" spans="2:21" x14ac:dyDescent="0.85">
      <c r="B122" s="22" t="s">
        <v>545</v>
      </c>
      <c r="C122" s="6" t="s">
        <v>566</v>
      </c>
      <c r="D122" s="6" t="s">
        <v>192</v>
      </c>
      <c r="E122" s="6" t="s">
        <v>547</v>
      </c>
      <c r="F122" s="6">
        <v>6</v>
      </c>
      <c r="G122" s="52">
        <v>45482</v>
      </c>
      <c r="H122" s="52">
        <f>IF(COUNTIF(休講・補講一覧表!I$6:I$47,開講日程一覧!P122)&gt;0,_xlfn.XLOOKUP(開講日程一覧!P122,休講・補講一覧表!I$6:I$47,休講・補講一覧表!G$6:G$47),G122)</f>
        <v>45482</v>
      </c>
      <c r="I122" s="3" t="str">
        <f t="shared" si="3"/>
        <v>火</v>
      </c>
      <c r="J122" s="3" t="str">
        <f>IF(COUNTIF(休講・補講一覧表!I$6:I$47,開講日程一覧!P122)&gt;0,TEXT(G122,"m/d")&amp;"の補講","")</f>
        <v/>
      </c>
      <c r="K122" s="6" t="s">
        <v>542</v>
      </c>
      <c r="L122" s="7">
        <v>6.9444444444444441E-3</v>
      </c>
      <c r="M122" s="7">
        <v>0.125</v>
      </c>
      <c r="P122" s="33" t="str">
        <f t="shared" si="4"/>
        <v>事業戦略_東京6</v>
      </c>
      <c r="Q122" s="6" t="str">
        <f>IF(_xlfn.XLOOKUP(D122,履修科目一覧!G$6:G$225,履修科目一覧!E$6:E$225)=0,"",_xlfn.XLOOKUP(D122,履修科目一覧!G$6:G$225,履修科目一覧!E$6:E$225))</f>
        <v/>
      </c>
      <c r="R122" cm="1">
        <f t="array" ref="R122">_xlfn.SWITCH(B122,"集中(導入)",1,"前期",2,"集中(夏期)",3,"後期",4,"集中(春期)",5,"通年",6)</f>
        <v>2</v>
      </c>
      <c r="S122" t="s">
        <v>49</v>
      </c>
      <c r="U122">
        <v>1</v>
      </c>
    </row>
    <row r="123" spans="2:21" x14ac:dyDescent="0.85">
      <c r="B123" s="22" t="s">
        <v>545</v>
      </c>
      <c r="C123" s="6" t="s">
        <v>566</v>
      </c>
      <c r="D123" s="6" t="s">
        <v>192</v>
      </c>
      <c r="E123" s="6" t="s">
        <v>547</v>
      </c>
      <c r="F123" s="6">
        <v>7</v>
      </c>
      <c r="G123" s="52">
        <v>45496</v>
      </c>
      <c r="H123" s="52">
        <f>IF(COUNTIF(休講・補講一覧表!I$6:I$47,開講日程一覧!P123)&gt;0,_xlfn.XLOOKUP(開講日程一覧!P123,休講・補講一覧表!I$6:I$47,休講・補講一覧表!G$6:G$47),G123)</f>
        <v>45496</v>
      </c>
      <c r="I123" s="3" t="str">
        <f t="shared" si="3"/>
        <v>火</v>
      </c>
      <c r="J123" s="3" t="str">
        <f>IF(COUNTIF(休講・補講一覧表!I$6:I$47,開講日程一覧!P123)&gt;0,TEXT(G123,"m/d")&amp;"の補講","")</f>
        <v/>
      </c>
      <c r="K123" s="6" t="s">
        <v>542</v>
      </c>
      <c r="L123" s="7">
        <v>6.9444444444444441E-3</v>
      </c>
      <c r="M123" s="7">
        <v>0.125</v>
      </c>
      <c r="P123" s="33" t="str">
        <f t="shared" si="4"/>
        <v>事業戦略_東京7</v>
      </c>
      <c r="Q123" s="6" t="str">
        <f>IF(_xlfn.XLOOKUP(D123,履修科目一覧!G$6:G$225,履修科目一覧!E$6:E$225)=0,"",_xlfn.XLOOKUP(D123,履修科目一覧!G$6:G$225,履修科目一覧!E$6:E$225))</f>
        <v/>
      </c>
      <c r="R123" cm="1">
        <f t="array" ref="R123">_xlfn.SWITCH(B123,"集中(導入)",1,"前期",2,"集中(夏期)",3,"後期",4,"集中(春期)",5,"通年",6)</f>
        <v>2</v>
      </c>
      <c r="S123" t="s">
        <v>49</v>
      </c>
      <c r="U123">
        <v>1</v>
      </c>
    </row>
    <row r="124" spans="2:21" x14ac:dyDescent="0.85">
      <c r="B124" s="22" t="s">
        <v>545</v>
      </c>
      <c r="C124" s="6" t="s">
        <v>566</v>
      </c>
      <c r="D124" s="6" t="s">
        <v>192</v>
      </c>
      <c r="E124" s="6" t="s">
        <v>547</v>
      </c>
      <c r="F124" s="6">
        <v>8</v>
      </c>
      <c r="G124" s="52">
        <v>45510</v>
      </c>
      <c r="H124" s="52">
        <f>IF(COUNTIF(休講・補講一覧表!I$6:I$47,開講日程一覧!P124)&gt;0,_xlfn.XLOOKUP(開講日程一覧!P124,休講・補講一覧表!I$6:I$47,休講・補講一覧表!G$6:G$47),G124)</f>
        <v>45510</v>
      </c>
      <c r="I124" s="3" t="str">
        <f t="shared" si="3"/>
        <v>火</v>
      </c>
      <c r="J124" s="3" t="str">
        <f>IF(COUNTIF(休講・補講一覧表!I$6:I$47,開講日程一覧!P124)&gt;0,TEXT(G124,"m/d")&amp;"の補講","")</f>
        <v/>
      </c>
      <c r="K124" s="6" t="s">
        <v>542</v>
      </c>
      <c r="L124" s="7">
        <v>6.9444444444444441E-3</v>
      </c>
      <c r="M124" s="7">
        <v>0.125</v>
      </c>
      <c r="P124" s="33" t="str">
        <f t="shared" si="4"/>
        <v>事業戦略_東京8</v>
      </c>
      <c r="Q124" s="6" t="str">
        <f>IF(_xlfn.XLOOKUP(D124,履修科目一覧!G$6:G$225,履修科目一覧!E$6:E$225)=0,"",_xlfn.XLOOKUP(D124,履修科目一覧!G$6:G$225,履修科目一覧!E$6:E$225))</f>
        <v/>
      </c>
      <c r="R124" cm="1">
        <f t="array" ref="R124">_xlfn.SWITCH(B124,"集中(導入)",1,"前期",2,"集中(夏期)",3,"後期",4,"集中(春期)",5,"通年",6)</f>
        <v>2</v>
      </c>
      <c r="S124" t="s">
        <v>49</v>
      </c>
      <c r="U124">
        <v>1</v>
      </c>
    </row>
    <row r="125" spans="2:21" x14ac:dyDescent="0.85">
      <c r="B125" s="22" t="s">
        <v>545</v>
      </c>
      <c r="C125" s="6" t="s">
        <v>558</v>
      </c>
      <c r="D125" s="6" t="s">
        <v>202</v>
      </c>
      <c r="E125" s="6" t="s">
        <v>547</v>
      </c>
      <c r="F125" s="6">
        <v>1</v>
      </c>
      <c r="G125" s="52">
        <v>45409</v>
      </c>
      <c r="H125" s="52">
        <f>IF(COUNTIF(休講・補講一覧表!I$6:I$47,開講日程一覧!P125)&gt;0,_xlfn.XLOOKUP(開講日程一覧!P125,休講・補講一覧表!I$6:I$47,休講・補講一覧表!G$6:G$47),G125)</f>
        <v>45409</v>
      </c>
      <c r="I125" s="3" t="str">
        <f t="shared" si="3"/>
        <v>土</v>
      </c>
      <c r="J125" s="3" t="str">
        <f>IF(COUNTIF(休講・補講一覧表!I$6:I$47,開講日程一覧!P125)&gt;0,TEXT(G125,"m/d")&amp;"の補講","")</f>
        <v/>
      </c>
      <c r="K125" s="6" t="s">
        <v>559</v>
      </c>
      <c r="L125" s="7">
        <v>0</v>
      </c>
      <c r="M125" s="7">
        <v>6.25E-2</v>
      </c>
      <c r="P125" s="33" t="str">
        <f t="shared" si="4"/>
        <v>ブランド戦略_東京1</v>
      </c>
      <c r="Q125" s="6" t="str">
        <f>IF(_xlfn.XLOOKUP(D125,履修科目一覧!G$6:G$225,履修科目一覧!E$6:E$225)=0,"",_xlfn.XLOOKUP(D125,履修科目一覧!G$6:G$225,履修科目一覧!E$6:E$225))</f>
        <v/>
      </c>
      <c r="R125" cm="1">
        <f t="array" ref="R125">_xlfn.SWITCH(B125,"集中(導入)",1,"前期",2,"集中(夏期)",3,"後期",4,"集中(春期)",5,"通年",6)</f>
        <v>2</v>
      </c>
      <c r="S125" t="s">
        <v>49</v>
      </c>
      <c r="U125">
        <v>1</v>
      </c>
    </row>
    <row r="126" spans="2:21" x14ac:dyDescent="0.85">
      <c r="B126" s="22" t="s">
        <v>545</v>
      </c>
      <c r="C126" s="6" t="s">
        <v>558</v>
      </c>
      <c r="D126" s="6" t="s">
        <v>202</v>
      </c>
      <c r="E126" s="6" t="s">
        <v>547</v>
      </c>
      <c r="F126" s="6">
        <v>2</v>
      </c>
      <c r="G126" s="52">
        <v>45423</v>
      </c>
      <c r="H126" s="52">
        <f>IF(COUNTIF(休講・補講一覧表!I$6:I$47,開講日程一覧!P126)&gt;0,_xlfn.XLOOKUP(開講日程一覧!P126,休講・補講一覧表!I$6:I$47,休講・補講一覧表!G$6:G$47),G126)</f>
        <v>45423</v>
      </c>
      <c r="I126" s="3" t="str">
        <f t="shared" si="3"/>
        <v>土</v>
      </c>
      <c r="J126" s="3" t="str">
        <f>IF(COUNTIF(休講・補講一覧表!I$6:I$47,開講日程一覧!P126)&gt;0,TEXT(G126,"m/d")&amp;"の補講","")</f>
        <v/>
      </c>
      <c r="K126" s="6" t="s">
        <v>549</v>
      </c>
      <c r="L126" s="7">
        <v>4.1666666666666664E-2</v>
      </c>
      <c r="M126" s="7">
        <v>0.125</v>
      </c>
      <c r="P126" s="33" t="str">
        <f t="shared" si="4"/>
        <v>ブランド戦略_東京2</v>
      </c>
      <c r="Q126" s="6" t="str">
        <f>IF(_xlfn.XLOOKUP(D126,履修科目一覧!G$6:G$225,履修科目一覧!E$6:E$225)=0,"",_xlfn.XLOOKUP(D126,履修科目一覧!G$6:G$225,履修科目一覧!E$6:E$225))</f>
        <v/>
      </c>
      <c r="R126" cm="1">
        <f t="array" ref="R126">_xlfn.SWITCH(B126,"集中(導入)",1,"前期",2,"集中(夏期)",3,"後期",4,"集中(春期)",5,"通年",6)</f>
        <v>2</v>
      </c>
      <c r="S126" t="s">
        <v>49</v>
      </c>
      <c r="U126">
        <v>1</v>
      </c>
    </row>
    <row r="127" spans="2:21" x14ac:dyDescent="0.85">
      <c r="B127" s="22" t="s">
        <v>545</v>
      </c>
      <c r="C127" s="6" t="s">
        <v>558</v>
      </c>
      <c r="D127" s="6" t="s">
        <v>202</v>
      </c>
      <c r="E127" s="6" t="s">
        <v>547</v>
      </c>
      <c r="F127" s="6">
        <v>3</v>
      </c>
      <c r="G127" s="52">
        <v>45437</v>
      </c>
      <c r="H127" s="52">
        <f>IF(COUNTIF(休講・補講一覧表!I$6:I$47,開講日程一覧!P127)&gt;0,_xlfn.XLOOKUP(開講日程一覧!P127,休講・補講一覧表!I$6:I$47,休講・補講一覧表!G$6:G$47),G127)</f>
        <v>45437</v>
      </c>
      <c r="I127" s="3" t="str">
        <f t="shared" si="3"/>
        <v>土</v>
      </c>
      <c r="J127" s="3" t="str">
        <f>IF(COUNTIF(休講・補講一覧表!I$6:I$47,開講日程一覧!P127)&gt;0,TEXT(G127,"m/d")&amp;"の補講","")</f>
        <v/>
      </c>
      <c r="K127" s="6" t="s">
        <v>549</v>
      </c>
      <c r="L127" s="7">
        <v>4.1666666666666664E-2</v>
      </c>
      <c r="M127" s="7">
        <v>0.125</v>
      </c>
      <c r="P127" s="33" t="str">
        <f t="shared" si="4"/>
        <v>ブランド戦略_東京3</v>
      </c>
      <c r="Q127" s="6" t="str">
        <f>IF(_xlfn.XLOOKUP(D127,履修科目一覧!G$6:G$225,履修科目一覧!E$6:E$225)=0,"",_xlfn.XLOOKUP(D127,履修科目一覧!G$6:G$225,履修科目一覧!E$6:E$225))</f>
        <v/>
      </c>
      <c r="R127" cm="1">
        <f t="array" ref="R127">_xlfn.SWITCH(B127,"集中(導入)",1,"前期",2,"集中(夏期)",3,"後期",4,"集中(春期)",5,"通年",6)</f>
        <v>2</v>
      </c>
      <c r="S127" t="s">
        <v>49</v>
      </c>
      <c r="U127">
        <v>1</v>
      </c>
    </row>
    <row r="128" spans="2:21" x14ac:dyDescent="0.85">
      <c r="B128" s="22" t="s">
        <v>545</v>
      </c>
      <c r="C128" s="6" t="s">
        <v>558</v>
      </c>
      <c r="D128" s="6" t="s">
        <v>202</v>
      </c>
      <c r="E128" s="6" t="s">
        <v>547</v>
      </c>
      <c r="F128" s="6">
        <v>4</v>
      </c>
      <c r="G128" s="52">
        <v>45451</v>
      </c>
      <c r="H128" s="52">
        <f>IF(COUNTIF(休講・補講一覧表!I$6:I$47,開講日程一覧!P128)&gt;0,_xlfn.XLOOKUP(開講日程一覧!P128,休講・補講一覧表!I$6:I$47,休講・補講一覧表!G$6:G$47),G128)</f>
        <v>45451</v>
      </c>
      <c r="I128" s="3" t="str">
        <f t="shared" si="3"/>
        <v>土</v>
      </c>
      <c r="J128" s="3" t="str">
        <f>IF(COUNTIF(休講・補講一覧表!I$6:I$47,開講日程一覧!P128)&gt;0,TEXT(G128,"m/d")&amp;"の補講","")</f>
        <v/>
      </c>
      <c r="K128" s="6" t="s">
        <v>549</v>
      </c>
      <c r="L128" s="7">
        <v>4.1666666666666664E-2</v>
      </c>
      <c r="M128" s="7">
        <v>0.125</v>
      </c>
      <c r="P128" s="33" t="str">
        <f t="shared" si="4"/>
        <v>ブランド戦略_東京4</v>
      </c>
      <c r="Q128" s="6" t="str">
        <f>IF(_xlfn.XLOOKUP(D128,履修科目一覧!G$6:G$225,履修科目一覧!E$6:E$225)=0,"",_xlfn.XLOOKUP(D128,履修科目一覧!G$6:G$225,履修科目一覧!E$6:E$225))</f>
        <v/>
      </c>
      <c r="R128" cm="1">
        <f t="array" ref="R128">_xlfn.SWITCH(B128,"集中(導入)",1,"前期",2,"集中(夏期)",3,"後期",4,"集中(春期)",5,"通年",6)</f>
        <v>2</v>
      </c>
      <c r="S128" t="s">
        <v>49</v>
      </c>
      <c r="U128">
        <v>1</v>
      </c>
    </row>
    <row r="129" spans="2:21" x14ac:dyDescent="0.85">
      <c r="B129" s="22" t="s">
        <v>545</v>
      </c>
      <c r="C129" s="6" t="s">
        <v>558</v>
      </c>
      <c r="D129" s="6" t="s">
        <v>202</v>
      </c>
      <c r="E129" s="6" t="s">
        <v>547</v>
      </c>
      <c r="F129" s="6">
        <v>5</v>
      </c>
      <c r="G129" s="52">
        <v>45465</v>
      </c>
      <c r="H129" s="52">
        <f>IF(COUNTIF(休講・補講一覧表!I$6:I$47,開講日程一覧!P129)&gt;0,_xlfn.XLOOKUP(開講日程一覧!P129,休講・補講一覧表!I$6:I$47,休講・補講一覧表!G$6:G$47),G129)</f>
        <v>45465</v>
      </c>
      <c r="I129" s="3" t="str">
        <f t="shared" si="3"/>
        <v>土</v>
      </c>
      <c r="J129" s="3" t="str">
        <f>IF(COUNTIF(休講・補講一覧表!I$6:I$47,開講日程一覧!P129)&gt;0,TEXT(G129,"m/d")&amp;"の補講","")</f>
        <v/>
      </c>
      <c r="K129" s="6" t="s">
        <v>549</v>
      </c>
      <c r="L129" s="7">
        <v>4.1666666666666664E-2</v>
      </c>
      <c r="M129" s="7">
        <v>0.125</v>
      </c>
      <c r="P129" s="33" t="str">
        <f t="shared" si="4"/>
        <v>ブランド戦略_東京5</v>
      </c>
      <c r="Q129" s="6" t="str">
        <f>IF(_xlfn.XLOOKUP(D129,履修科目一覧!G$6:G$225,履修科目一覧!E$6:E$225)=0,"",_xlfn.XLOOKUP(D129,履修科目一覧!G$6:G$225,履修科目一覧!E$6:E$225))</f>
        <v/>
      </c>
      <c r="R129" cm="1">
        <f t="array" ref="R129">_xlfn.SWITCH(B129,"集中(導入)",1,"前期",2,"集中(夏期)",3,"後期",4,"集中(春期)",5,"通年",6)</f>
        <v>2</v>
      </c>
      <c r="S129" t="s">
        <v>49</v>
      </c>
      <c r="U129">
        <v>1</v>
      </c>
    </row>
    <row r="130" spans="2:21" x14ac:dyDescent="0.85">
      <c r="B130" s="22" t="s">
        <v>545</v>
      </c>
      <c r="C130" s="6" t="s">
        <v>558</v>
      </c>
      <c r="D130" s="6" t="s">
        <v>202</v>
      </c>
      <c r="E130" s="6" t="s">
        <v>547</v>
      </c>
      <c r="F130" s="6">
        <v>6</v>
      </c>
      <c r="G130" s="52">
        <v>45479</v>
      </c>
      <c r="H130" s="52">
        <f>IF(COUNTIF(休講・補講一覧表!I$6:I$47,開講日程一覧!P130)&gt;0,_xlfn.XLOOKUP(開講日程一覧!P130,休講・補講一覧表!I$6:I$47,休講・補講一覧表!G$6:G$47),G130)</f>
        <v>45479</v>
      </c>
      <c r="I130" s="3" t="str">
        <f t="shared" si="3"/>
        <v>土</v>
      </c>
      <c r="J130" s="3" t="str">
        <f>IF(COUNTIF(休講・補講一覧表!I$6:I$47,開講日程一覧!P130)&gt;0,TEXT(G130,"m/d")&amp;"の補講","")</f>
        <v/>
      </c>
      <c r="K130" s="6" t="s">
        <v>549</v>
      </c>
      <c r="L130" s="7">
        <v>4.1666666666666664E-2</v>
      </c>
      <c r="M130" s="7">
        <v>0.125</v>
      </c>
      <c r="P130" s="33" t="str">
        <f t="shared" si="4"/>
        <v>ブランド戦略_東京6</v>
      </c>
      <c r="Q130" s="6" t="str">
        <f>IF(_xlfn.XLOOKUP(D130,履修科目一覧!G$6:G$225,履修科目一覧!E$6:E$225)=0,"",_xlfn.XLOOKUP(D130,履修科目一覧!G$6:G$225,履修科目一覧!E$6:E$225))</f>
        <v/>
      </c>
      <c r="R130" cm="1">
        <f t="array" ref="R130">_xlfn.SWITCH(B130,"集中(導入)",1,"前期",2,"集中(夏期)",3,"後期",4,"集中(春期)",5,"通年",6)</f>
        <v>2</v>
      </c>
      <c r="S130" t="s">
        <v>49</v>
      </c>
      <c r="U130">
        <v>1</v>
      </c>
    </row>
    <row r="131" spans="2:21" x14ac:dyDescent="0.85">
      <c r="B131" s="22" t="s">
        <v>545</v>
      </c>
      <c r="C131" s="6" t="s">
        <v>558</v>
      </c>
      <c r="D131" s="6" t="s">
        <v>202</v>
      </c>
      <c r="E131" s="6" t="s">
        <v>547</v>
      </c>
      <c r="F131" s="6">
        <v>7</v>
      </c>
      <c r="G131" s="52">
        <v>45493</v>
      </c>
      <c r="H131" s="52">
        <f>IF(COUNTIF(休講・補講一覧表!I$6:I$47,開講日程一覧!P131)&gt;0,_xlfn.XLOOKUP(開講日程一覧!P131,休講・補講一覧表!I$6:I$47,休講・補講一覧表!G$6:G$47),G131)</f>
        <v>45493</v>
      </c>
      <c r="I131" s="3" t="str">
        <f t="shared" si="3"/>
        <v>土</v>
      </c>
      <c r="J131" s="3" t="str">
        <f>IF(COUNTIF(休講・補講一覧表!I$6:I$47,開講日程一覧!P131)&gt;0,TEXT(G131,"m/d")&amp;"の補講","")</f>
        <v/>
      </c>
      <c r="K131" s="6" t="s">
        <v>549</v>
      </c>
      <c r="L131" s="7">
        <v>4.1666666666666664E-2</v>
      </c>
      <c r="M131" s="7">
        <v>0.125</v>
      </c>
      <c r="P131" s="33" t="str">
        <f t="shared" si="4"/>
        <v>ブランド戦略_東京7</v>
      </c>
      <c r="Q131" s="6" t="str">
        <f>IF(_xlfn.XLOOKUP(D131,履修科目一覧!G$6:G$225,履修科目一覧!E$6:E$225)=0,"",_xlfn.XLOOKUP(D131,履修科目一覧!G$6:G$225,履修科目一覧!E$6:E$225))</f>
        <v/>
      </c>
      <c r="R131" cm="1">
        <f t="array" ref="R131">_xlfn.SWITCH(B131,"集中(導入)",1,"前期",2,"集中(夏期)",3,"後期",4,"集中(春期)",5,"通年",6)</f>
        <v>2</v>
      </c>
      <c r="S131" t="s">
        <v>49</v>
      </c>
      <c r="U131">
        <v>1</v>
      </c>
    </row>
    <row r="132" spans="2:21" x14ac:dyDescent="0.85">
      <c r="B132" s="22" t="s">
        <v>545</v>
      </c>
      <c r="C132" s="6" t="s">
        <v>558</v>
      </c>
      <c r="D132" s="6" t="s">
        <v>202</v>
      </c>
      <c r="E132" s="6" t="s">
        <v>547</v>
      </c>
      <c r="F132" s="6">
        <v>8</v>
      </c>
      <c r="G132" s="52">
        <v>45507</v>
      </c>
      <c r="H132" s="52">
        <f>IF(COUNTIF(休講・補講一覧表!I$6:I$47,開講日程一覧!P132)&gt;0,_xlfn.XLOOKUP(開講日程一覧!P132,休講・補講一覧表!I$6:I$47,休講・補講一覧表!G$6:G$47),G132)</f>
        <v>45507</v>
      </c>
      <c r="I132" s="3" t="str">
        <f t="shared" si="3"/>
        <v>土</v>
      </c>
      <c r="J132" s="3" t="str">
        <f>IF(COUNTIF(休講・補講一覧表!I$6:I$47,開講日程一覧!P132)&gt;0,TEXT(G132,"m/d")&amp;"の補講","")</f>
        <v/>
      </c>
      <c r="K132" s="6" t="s">
        <v>549</v>
      </c>
      <c r="L132" s="7">
        <v>4.1666666666666664E-2</v>
      </c>
      <c r="M132" s="7">
        <v>0.125</v>
      </c>
      <c r="P132" s="33" t="str">
        <f t="shared" si="4"/>
        <v>ブランド戦略_東京8</v>
      </c>
      <c r="Q132" s="6" t="str">
        <f>IF(_xlfn.XLOOKUP(D132,履修科目一覧!G$6:G$225,履修科目一覧!E$6:E$225)=0,"",_xlfn.XLOOKUP(D132,履修科目一覧!G$6:G$225,履修科目一覧!E$6:E$225))</f>
        <v/>
      </c>
      <c r="R132" cm="1">
        <f t="array" ref="R132">_xlfn.SWITCH(B132,"集中(導入)",1,"前期",2,"集中(夏期)",3,"後期",4,"集中(春期)",5,"通年",6)</f>
        <v>2</v>
      </c>
      <c r="S132" t="s">
        <v>49</v>
      </c>
      <c r="U132">
        <v>1</v>
      </c>
    </row>
    <row r="133" spans="2:21" x14ac:dyDescent="0.85">
      <c r="B133" s="22" t="s">
        <v>545</v>
      </c>
      <c r="C133" s="6" t="s">
        <v>564</v>
      </c>
      <c r="D133" s="6" t="s">
        <v>212</v>
      </c>
      <c r="E133" s="6" t="s">
        <v>547</v>
      </c>
      <c r="F133" s="6">
        <v>1</v>
      </c>
      <c r="G133" s="52">
        <v>45404</v>
      </c>
      <c r="H133" s="52">
        <f>IF(COUNTIF(休講・補講一覧表!I$6:I$47,開講日程一覧!P133)&gt;0,_xlfn.XLOOKUP(開講日程一覧!P133,休講・補講一覧表!I$6:I$47,休講・補講一覧表!G$6:G$47),G133)</f>
        <v>45404</v>
      </c>
      <c r="I133" s="3" t="str">
        <f t="shared" si="3"/>
        <v>月</v>
      </c>
      <c r="J133" s="3" t="str">
        <f>IF(COUNTIF(休講・補講一覧表!I$6:I$47,開講日程一覧!P133)&gt;0,TEXT(G133,"m/d")&amp;"の補講","")</f>
        <v/>
      </c>
      <c r="K133" s="6" t="s">
        <v>552</v>
      </c>
      <c r="L133" s="7">
        <v>0</v>
      </c>
      <c r="M133" s="7">
        <v>6.25E-2</v>
      </c>
      <c r="P133" s="33" t="str">
        <f t="shared" si="4"/>
        <v>コミュニケーション戦略_東京1</v>
      </c>
      <c r="Q133" s="6" t="str">
        <f>IF(_xlfn.XLOOKUP(D133,履修科目一覧!G$6:G$225,履修科目一覧!E$6:E$225)=0,"",_xlfn.XLOOKUP(D133,履修科目一覧!G$6:G$225,履修科目一覧!E$6:E$225))</f>
        <v/>
      </c>
      <c r="R133" cm="1">
        <f t="array" ref="R133">_xlfn.SWITCH(B133,"集中(導入)",1,"前期",2,"集中(夏期)",3,"後期",4,"集中(春期)",5,"通年",6)</f>
        <v>2</v>
      </c>
      <c r="S133" t="s">
        <v>49</v>
      </c>
      <c r="U133">
        <v>1</v>
      </c>
    </row>
    <row r="134" spans="2:21" x14ac:dyDescent="0.85">
      <c r="B134" s="22" t="s">
        <v>545</v>
      </c>
      <c r="C134" s="6" t="s">
        <v>564</v>
      </c>
      <c r="D134" s="6" t="s">
        <v>212</v>
      </c>
      <c r="E134" s="6" t="s">
        <v>547</v>
      </c>
      <c r="F134" s="6">
        <v>2</v>
      </c>
      <c r="G134" s="52">
        <v>45432</v>
      </c>
      <c r="H134" s="52">
        <f>IF(COUNTIF(休講・補講一覧表!I$6:I$47,開講日程一覧!P134)&gt;0,_xlfn.XLOOKUP(開講日程一覧!P134,休講・補講一覧表!I$6:I$47,休講・補講一覧表!G$6:G$47),G134)</f>
        <v>45432</v>
      </c>
      <c r="I134" s="3" t="str">
        <f t="shared" ref="I134:I212" si="5">TEXT(H134,"aaa")</f>
        <v>月</v>
      </c>
      <c r="J134" s="3" t="str">
        <f>IF(COUNTIF(休講・補講一覧表!I$6:I$47,開講日程一覧!P134)&gt;0,TEXT(G134,"m/d")&amp;"の補講","")</f>
        <v/>
      </c>
      <c r="K134" s="6" t="s">
        <v>542</v>
      </c>
      <c r="L134" s="7">
        <v>6.9444444444444441E-3</v>
      </c>
      <c r="M134" s="7">
        <v>0.125</v>
      </c>
      <c r="P134" s="33" t="str">
        <f t="shared" ref="P134:P202" si="6">D134&amp;F134</f>
        <v>コミュニケーション戦略_東京2</v>
      </c>
      <c r="Q134" s="6" t="str">
        <f>IF(_xlfn.XLOOKUP(D134,履修科目一覧!G$6:G$225,履修科目一覧!E$6:E$225)=0,"",_xlfn.XLOOKUP(D134,履修科目一覧!G$6:G$225,履修科目一覧!E$6:E$225))</f>
        <v/>
      </c>
      <c r="R134" cm="1">
        <f t="array" ref="R134">_xlfn.SWITCH(B134,"集中(導入)",1,"前期",2,"集中(夏期)",3,"後期",4,"集中(春期)",5,"通年",6)</f>
        <v>2</v>
      </c>
      <c r="S134" t="s">
        <v>49</v>
      </c>
      <c r="U134">
        <v>1</v>
      </c>
    </row>
    <row r="135" spans="2:21" x14ac:dyDescent="0.85">
      <c r="B135" s="22" t="s">
        <v>545</v>
      </c>
      <c r="C135" s="6" t="s">
        <v>564</v>
      </c>
      <c r="D135" s="6" t="s">
        <v>212</v>
      </c>
      <c r="E135" s="6" t="s">
        <v>547</v>
      </c>
      <c r="F135" s="6">
        <v>3</v>
      </c>
      <c r="G135" s="52">
        <v>45446</v>
      </c>
      <c r="H135" s="52">
        <f>IF(COUNTIF(休講・補講一覧表!I$6:I$47,開講日程一覧!P135)&gt;0,_xlfn.XLOOKUP(開講日程一覧!P135,休講・補講一覧表!I$6:I$47,休講・補講一覧表!G$6:G$47),G135)</f>
        <v>45446</v>
      </c>
      <c r="I135" s="3" t="str">
        <f t="shared" si="5"/>
        <v>月</v>
      </c>
      <c r="J135" s="3" t="str">
        <f>IF(COUNTIF(休講・補講一覧表!I$6:I$47,開講日程一覧!P135)&gt;0,TEXT(G135,"m/d")&amp;"の補講","")</f>
        <v/>
      </c>
      <c r="K135" s="6" t="s">
        <v>542</v>
      </c>
      <c r="L135" s="7">
        <v>6.9444444444444441E-3</v>
      </c>
      <c r="M135" s="7">
        <v>0.125</v>
      </c>
      <c r="P135" s="33" t="str">
        <f t="shared" si="6"/>
        <v>コミュニケーション戦略_東京3</v>
      </c>
      <c r="Q135" s="6" t="str">
        <f>IF(_xlfn.XLOOKUP(D135,履修科目一覧!G$6:G$225,履修科目一覧!E$6:E$225)=0,"",_xlfn.XLOOKUP(D135,履修科目一覧!G$6:G$225,履修科目一覧!E$6:E$225))</f>
        <v/>
      </c>
      <c r="R135" cm="1">
        <f t="array" ref="R135">_xlfn.SWITCH(B135,"集中(導入)",1,"前期",2,"集中(夏期)",3,"後期",4,"集中(春期)",5,"通年",6)</f>
        <v>2</v>
      </c>
      <c r="S135" t="s">
        <v>49</v>
      </c>
      <c r="U135">
        <v>1</v>
      </c>
    </row>
    <row r="136" spans="2:21" x14ac:dyDescent="0.85">
      <c r="B136" s="22" t="s">
        <v>545</v>
      </c>
      <c r="C136" s="6" t="s">
        <v>564</v>
      </c>
      <c r="D136" s="6" t="s">
        <v>212</v>
      </c>
      <c r="E136" s="6" t="s">
        <v>547</v>
      </c>
      <c r="F136" s="6">
        <v>4</v>
      </c>
      <c r="G136" s="52">
        <v>45460</v>
      </c>
      <c r="H136" s="52">
        <f>IF(COUNTIF(休講・補講一覧表!I$6:I$47,開講日程一覧!P136)&gt;0,_xlfn.XLOOKUP(開講日程一覧!P136,休講・補講一覧表!I$6:I$47,休講・補講一覧表!G$6:G$47),G136)</f>
        <v>45460</v>
      </c>
      <c r="I136" s="3" t="str">
        <f t="shared" si="5"/>
        <v>月</v>
      </c>
      <c r="J136" s="3" t="str">
        <f>IF(COUNTIF(休講・補講一覧表!I$6:I$47,開講日程一覧!P136)&gt;0,TEXT(G136,"m/d")&amp;"の補講","")</f>
        <v/>
      </c>
      <c r="K136" s="6" t="s">
        <v>542</v>
      </c>
      <c r="L136" s="7">
        <v>6.9444444444444441E-3</v>
      </c>
      <c r="M136" s="7">
        <v>0.125</v>
      </c>
      <c r="P136" s="33" t="str">
        <f t="shared" si="6"/>
        <v>コミュニケーション戦略_東京4</v>
      </c>
      <c r="Q136" s="6" t="str">
        <f>IF(_xlfn.XLOOKUP(D136,履修科目一覧!G$6:G$225,履修科目一覧!E$6:E$225)=0,"",_xlfn.XLOOKUP(D136,履修科目一覧!G$6:G$225,履修科目一覧!E$6:E$225))</f>
        <v/>
      </c>
      <c r="R136" cm="1">
        <f t="array" ref="R136">_xlfn.SWITCH(B136,"集中(導入)",1,"前期",2,"集中(夏期)",3,"後期",4,"集中(春期)",5,"通年",6)</f>
        <v>2</v>
      </c>
      <c r="S136" t="s">
        <v>49</v>
      </c>
      <c r="U136">
        <v>1</v>
      </c>
    </row>
    <row r="137" spans="2:21" x14ac:dyDescent="0.85">
      <c r="B137" s="22" t="s">
        <v>545</v>
      </c>
      <c r="C137" s="6" t="s">
        <v>564</v>
      </c>
      <c r="D137" s="6" t="s">
        <v>212</v>
      </c>
      <c r="E137" s="6" t="s">
        <v>547</v>
      </c>
      <c r="F137" s="6">
        <v>5</v>
      </c>
      <c r="G137" s="52">
        <v>45474</v>
      </c>
      <c r="H137" s="52">
        <f>IF(COUNTIF(休講・補講一覧表!I$6:I$47,開講日程一覧!P137)&gt;0,_xlfn.XLOOKUP(開講日程一覧!P137,休講・補講一覧表!I$6:I$47,休講・補講一覧表!G$6:G$47),G137)</f>
        <v>45474</v>
      </c>
      <c r="I137" s="3" t="str">
        <f t="shared" si="5"/>
        <v>月</v>
      </c>
      <c r="J137" s="3" t="str">
        <f>IF(COUNTIF(休講・補講一覧表!I$6:I$47,開講日程一覧!P137)&gt;0,TEXT(G137,"m/d")&amp;"の補講","")</f>
        <v/>
      </c>
      <c r="K137" s="6" t="s">
        <v>542</v>
      </c>
      <c r="L137" s="7">
        <v>6.9444444444444441E-3</v>
      </c>
      <c r="M137" s="7">
        <v>0.125</v>
      </c>
      <c r="P137" s="33" t="str">
        <f t="shared" si="6"/>
        <v>コミュニケーション戦略_東京5</v>
      </c>
      <c r="Q137" s="6" t="str">
        <f>IF(_xlfn.XLOOKUP(D137,履修科目一覧!G$6:G$225,履修科目一覧!E$6:E$225)=0,"",_xlfn.XLOOKUP(D137,履修科目一覧!G$6:G$225,履修科目一覧!E$6:E$225))</f>
        <v/>
      </c>
      <c r="R137" cm="1">
        <f t="array" ref="R137">_xlfn.SWITCH(B137,"集中(導入)",1,"前期",2,"集中(夏期)",3,"後期",4,"集中(春期)",5,"通年",6)</f>
        <v>2</v>
      </c>
      <c r="S137" t="s">
        <v>49</v>
      </c>
      <c r="U137">
        <v>1</v>
      </c>
    </row>
    <row r="138" spans="2:21" x14ac:dyDescent="0.85">
      <c r="B138" s="22" t="s">
        <v>545</v>
      </c>
      <c r="C138" s="6" t="s">
        <v>564</v>
      </c>
      <c r="D138" s="6" t="s">
        <v>212</v>
      </c>
      <c r="E138" s="6" t="s">
        <v>547</v>
      </c>
      <c r="F138" s="6">
        <v>6</v>
      </c>
      <c r="G138" s="52">
        <v>45502</v>
      </c>
      <c r="H138" s="52">
        <f>IF(COUNTIF(休講・補講一覧表!I$6:I$47,開講日程一覧!P138)&gt;0,_xlfn.XLOOKUP(開講日程一覧!P138,休講・補講一覧表!I$6:I$47,休講・補講一覧表!G$6:G$47),G138)</f>
        <v>45502</v>
      </c>
      <c r="I138" s="3" t="str">
        <f t="shared" si="5"/>
        <v>月</v>
      </c>
      <c r="J138" s="3" t="str">
        <f>IF(COUNTIF(休講・補講一覧表!I$6:I$47,開講日程一覧!P138)&gt;0,TEXT(G138,"m/d")&amp;"の補講","")</f>
        <v/>
      </c>
      <c r="K138" s="6" t="s">
        <v>542</v>
      </c>
      <c r="L138" s="7">
        <v>6.9444444444444441E-3</v>
      </c>
      <c r="M138" s="7">
        <v>0.125</v>
      </c>
      <c r="P138" s="33" t="str">
        <f t="shared" si="6"/>
        <v>コミュニケーション戦略_東京6</v>
      </c>
      <c r="Q138" s="6" t="str">
        <f>IF(_xlfn.XLOOKUP(D138,履修科目一覧!G$6:G$225,履修科目一覧!E$6:E$225)=0,"",_xlfn.XLOOKUP(D138,履修科目一覧!G$6:G$225,履修科目一覧!E$6:E$225))</f>
        <v/>
      </c>
      <c r="R138" cm="1">
        <f t="array" ref="R138">_xlfn.SWITCH(B138,"集中(導入)",1,"前期",2,"集中(夏期)",3,"後期",4,"集中(春期)",5,"通年",6)</f>
        <v>2</v>
      </c>
      <c r="S138" t="s">
        <v>49</v>
      </c>
      <c r="U138">
        <v>1</v>
      </c>
    </row>
    <row r="139" spans="2:21" x14ac:dyDescent="0.85">
      <c r="B139" s="22" t="s">
        <v>545</v>
      </c>
      <c r="C139" s="6" t="s">
        <v>564</v>
      </c>
      <c r="D139" s="6" t="s">
        <v>212</v>
      </c>
      <c r="E139" s="6" t="s">
        <v>547</v>
      </c>
      <c r="F139" s="6">
        <v>7</v>
      </c>
      <c r="G139" s="52">
        <v>45523</v>
      </c>
      <c r="H139" s="52">
        <f>IF(COUNTIF(休講・補講一覧表!I$6:I$47,開講日程一覧!P139)&gt;0,_xlfn.XLOOKUP(開講日程一覧!P139,休講・補講一覧表!I$6:I$47,休講・補講一覧表!G$6:G$47),G139)</f>
        <v>45523</v>
      </c>
      <c r="I139" s="3" t="str">
        <f t="shared" si="5"/>
        <v>月</v>
      </c>
      <c r="J139" s="3" t="str">
        <f>IF(COUNTIF(休講・補講一覧表!I$6:I$47,開講日程一覧!P139)&gt;0,TEXT(G139,"m/d")&amp;"の補講","")</f>
        <v/>
      </c>
      <c r="K139" s="6" t="s">
        <v>542</v>
      </c>
      <c r="L139" s="7">
        <v>6.9444444444444441E-3</v>
      </c>
      <c r="M139" s="7">
        <v>0.125</v>
      </c>
      <c r="P139" s="33" t="str">
        <f t="shared" si="6"/>
        <v>コミュニケーション戦略_東京7</v>
      </c>
      <c r="Q139" s="6" t="str">
        <f>IF(_xlfn.XLOOKUP(D139,履修科目一覧!G$6:G$225,履修科目一覧!E$6:E$225)=0,"",_xlfn.XLOOKUP(D139,履修科目一覧!G$6:G$225,履修科目一覧!E$6:E$225))</f>
        <v/>
      </c>
      <c r="R139" cm="1">
        <f t="array" ref="R139">_xlfn.SWITCH(B139,"集中(導入)",1,"前期",2,"集中(夏期)",3,"後期",4,"集中(春期)",5,"通年",6)</f>
        <v>2</v>
      </c>
      <c r="S139" t="s">
        <v>49</v>
      </c>
      <c r="U139">
        <v>1</v>
      </c>
    </row>
    <row r="140" spans="2:21" x14ac:dyDescent="0.85">
      <c r="B140" s="22" t="s">
        <v>545</v>
      </c>
      <c r="C140" s="6" t="s">
        <v>564</v>
      </c>
      <c r="D140" s="6" t="s">
        <v>212</v>
      </c>
      <c r="E140" s="6" t="s">
        <v>547</v>
      </c>
      <c r="F140" s="6">
        <v>8</v>
      </c>
      <c r="G140" s="52">
        <v>45530</v>
      </c>
      <c r="H140" s="52">
        <f>IF(COUNTIF(休講・補講一覧表!I$6:I$47,開講日程一覧!P140)&gt;0,_xlfn.XLOOKUP(開講日程一覧!P140,休講・補講一覧表!I$6:I$47,休講・補講一覧表!G$6:G$47),G140)</f>
        <v>45530</v>
      </c>
      <c r="I140" s="3" t="str">
        <f t="shared" si="5"/>
        <v>月</v>
      </c>
      <c r="J140" s="3" t="str">
        <f>IF(COUNTIF(休講・補講一覧表!I$6:I$47,開講日程一覧!P140)&gt;0,TEXT(G140,"m/d")&amp;"の補講","")</f>
        <v/>
      </c>
      <c r="K140" s="6" t="s">
        <v>542</v>
      </c>
      <c r="L140" s="7">
        <v>6.9444444444444441E-3</v>
      </c>
      <c r="M140" s="7">
        <v>0.125</v>
      </c>
      <c r="P140" s="33" t="str">
        <f t="shared" si="6"/>
        <v>コミュニケーション戦略_東京8</v>
      </c>
      <c r="Q140" s="6" t="str">
        <f>IF(_xlfn.XLOOKUP(D140,履修科目一覧!G$6:G$225,履修科目一覧!E$6:E$225)=0,"",_xlfn.XLOOKUP(D140,履修科目一覧!G$6:G$225,履修科目一覧!E$6:E$225))</f>
        <v/>
      </c>
      <c r="R140" cm="1">
        <f t="array" ref="R140">_xlfn.SWITCH(B140,"集中(導入)",1,"前期",2,"集中(夏期)",3,"後期",4,"集中(春期)",5,"通年",6)</f>
        <v>2</v>
      </c>
      <c r="S140" t="s">
        <v>49</v>
      </c>
      <c r="U140">
        <v>1</v>
      </c>
    </row>
    <row r="141" spans="2:21" x14ac:dyDescent="0.85">
      <c r="B141" s="22" t="s">
        <v>550</v>
      </c>
      <c r="C141" s="6" t="s">
        <v>554</v>
      </c>
      <c r="D141" s="6" t="s">
        <v>222</v>
      </c>
      <c r="E141" s="6" t="s">
        <v>567</v>
      </c>
      <c r="F141" s="6">
        <v>1</v>
      </c>
      <c r="G141" s="52">
        <v>45569</v>
      </c>
      <c r="H141" s="52">
        <f>IF(COUNTIF(休講・補講一覧表!I$6:I$47,開講日程一覧!P141)&gt;0,_xlfn.XLOOKUP(開講日程一覧!P141,休講・補講一覧表!I$6:I$47,休講・補講一覧表!G$6:G$47),G141)</f>
        <v>45569</v>
      </c>
      <c r="I141" s="3" t="str">
        <f t="shared" si="5"/>
        <v>金</v>
      </c>
      <c r="J141" s="3" t="str">
        <f>IF(COUNTIF(休講・補講一覧表!I$6:I$47,開講日程一覧!P141)&gt;0,TEXT(G141,"m/d")&amp;"の補講","")</f>
        <v/>
      </c>
      <c r="K141" s="6" t="s">
        <v>556</v>
      </c>
      <c r="L141" s="7">
        <v>0</v>
      </c>
      <c r="M141" s="7">
        <v>6.25E-2</v>
      </c>
      <c r="P141" s="33" t="str">
        <f t="shared" si="6"/>
        <v>事業構想のためのグローバル視点_東京・大阪・福岡1</v>
      </c>
      <c r="Q141" s="6" t="str">
        <f>IF(_xlfn.XLOOKUP(D141,履修科目一覧!G$6:G$225,履修科目一覧!E$6:E$225)=0,"",_xlfn.XLOOKUP(D141,履修科目一覧!G$6:G$225,履修科目一覧!E$6:E$225))</f>
        <v/>
      </c>
      <c r="R141" cm="1">
        <f t="array" ref="R141">_xlfn.SWITCH(B141,"集中(導入)",1,"前期",2,"集中(夏期)",3,"後期",4,"集中(春期)",5,"通年",6)</f>
        <v>4</v>
      </c>
      <c r="S141" t="s">
        <v>49</v>
      </c>
      <c r="U141">
        <v>1</v>
      </c>
    </row>
    <row r="142" spans="2:21" x14ac:dyDescent="0.85">
      <c r="B142" s="22" t="s">
        <v>550</v>
      </c>
      <c r="C142" s="6" t="s">
        <v>554</v>
      </c>
      <c r="D142" s="6" t="s">
        <v>222</v>
      </c>
      <c r="E142" s="6" t="s">
        <v>567</v>
      </c>
      <c r="F142" s="6">
        <v>2</v>
      </c>
      <c r="G142" s="52">
        <v>45583</v>
      </c>
      <c r="H142" s="52">
        <f>IF(COUNTIF(休講・補講一覧表!I$6:I$47,開講日程一覧!P142)&gt;0,_xlfn.XLOOKUP(開講日程一覧!P142,休講・補講一覧表!I$6:I$47,休講・補講一覧表!G$6:G$47),G142)</f>
        <v>45583</v>
      </c>
      <c r="I142" s="3" t="str">
        <f t="shared" si="5"/>
        <v>金</v>
      </c>
      <c r="J142" s="3" t="str">
        <f>IF(COUNTIF(休講・補講一覧表!I$6:I$47,開講日程一覧!P142)&gt;0,TEXT(G142,"m/d")&amp;"の補講","")</f>
        <v/>
      </c>
      <c r="K142" s="6" t="s">
        <v>542</v>
      </c>
      <c r="L142" s="7">
        <v>6.9444444444444441E-3</v>
      </c>
      <c r="M142" s="7">
        <v>0.125</v>
      </c>
      <c r="P142" s="33" t="str">
        <f t="shared" si="6"/>
        <v>事業構想のためのグローバル視点_東京・大阪・福岡2</v>
      </c>
      <c r="Q142" s="6" t="str">
        <f>IF(_xlfn.XLOOKUP(D142,履修科目一覧!G$6:G$225,履修科目一覧!E$6:E$225)=0,"",_xlfn.XLOOKUP(D142,履修科目一覧!G$6:G$225,履修科目一覧!E$6:E$225))</f>
        <v/>
      </c>
      <c r="R142" cm="1">
        <f t="array" ref="R142">_xlfn.SWITCH(B142,"集中(導入)",1,"前期",2,"集中(夏期)",3,"後期",4,"集中(春期)",5,"通年",6)</f>
        <v>4</v>
      </c>
      <c r="S142" t="s">
        <v>49</v>
      </c>
      <c r="U142">
        <v>1</v>
      </c>
    </row>
    <row r="143" spans="2:21" x14ac:dyDescent="0.85">
      <c r="B143" s="22" t="s">
        <v>550</v>
      </c>
      <c r="C143" s="6" t="s">
        <v>554</v>
      </c>
      <c r="D143" s="6" t="s">
        <v>222</v>
      </c>
      <c r="E143" s="6" t="s">
        <v>567</v>
      </c>
      <c r="F143" s="6">
        <v>3</v>
      </c>
      <c r="G143" s="52">
        <v>45597</v>
      </c>
      <c r="H143" s="52">
        <f>IF(COUNTIF(休講・補講一覧表!I$6:I$47,開講日程一覧!P143)&gt;0,_xlfn.XLOOKUP(開講日程一覧!P143,休講・補講一覧表!I$6:I$47,休講・補講一覧表!G$6:G$47),G143)</f>
        <v>45597</v>
      </c>
      <c r="I143" s="3" t="str">
        <f t="shared" si="5"/>
        <v>金</v>
      </c>
      <c r="J143" s="3" t="str">
        <f>IF(COUNTIF(休講・補講一覧表!I$6:I$47,開講日程一覧!P143)&gt;0,TEXT(G143,"m/d")&amp;"の補講","")</f>
        <v/>
      </c>
      <c r="K143" s="6" t="s">
        <v>542</v>
      </c>
      <c r="L143" s="7">
        <v>6.9444444444444441E-3</v>
      </c>
      <c r="M143" s="7">
        <v>0.125</v>
      </c>
      <c r="P143" s="33" t="str">
        <f t="shared" si="6"/>
        <v>事業構想のためのグローバル視点_東京・大阪・福岡3</v>
      </c>
      <c r="Q143" s="6" t="str">
        <f>IF(_xlfn.XLOOKUP(D143,履修科目一覧!G$6:G$225,履修科目一覧!E$6:E$225)=0,"",_xlfn.XLOOKUP(D143,履修科目一覧!G$6:G$225,履修科目一覧!E$6:E$225))</f>
        <v/>
      </c>
      <c r="R143" cm="1">
        <f t="array" ref="R143">_xlfn.SWITCH(B143,"集中(導入)",1,"前期",2,"集中(夏期)",3,"後期",4,"集中(春期)",5,"通年",6)</f>
        <v>4</v>
      </c>
      <c r="S143" t="s">
        <v>49</v>
      </c>
      <c r="U143">
        <v>1</v>
      </c>
    </row>
    <row r="144" spans="2:21" x14ac:dyDescent="0.85">
      <c r="B144" s="22" t="s">
        <v>550</v>
      </c>
      <c r="C144" s="6" t="s">
        <v>554</v>
      </c>
      <c r="D144" s="6" t="s">
        <v>222</v>
      </c>
      <c r="E144" s="6" t="s">
        <v>567</v>
      </c>
      <c r="F144" s="6">
        <v>4</v>
      </c>
      <c r="G144" s="52">
        <v>45611</v>
      </c>
      <c r="H144" s="52">
        <f>IF(COUNTIF(休講・補講一覧表!I$6:I$47,開講日程一覧!P144)&gt;0,_xlfn.XLOOKUP(開講日程一覧!P144,休講・補講一覧表!I$6:I$47,休講・補講一覧表!G$6:G$47),G144)</f>
        <v>45611</v>
      </c>
      <c r="I144" s="3" t="str">
        <f t="shared" si="5"/>
        <v>金</v>
      </c>
      <c r="J144" s="3" t="str">
        <f>IF(COUNTIF(休講・補講一覧表!I$6:I$47,開講日程一覧!P144)&gt;0,TEXT(G144,"m/d")&amp;"の補講","")</f>
        <v/>
      </c>
      <c r="K144" s="6" t="s">
        <v>542</v>
      </c>
      <c r="L144" s="7">
        <v>6.9444444444444441E-3</v>
      </c>
      <c r="M144" s="7">
        <v>0.125</v>
      </c>
      <c r="P144" s="33" t="str">
        <f t="shared" si="6"/>
        <v>事業構想のためのグローバル視点_東京・大阪・福岡4</v>
      </c>
      <c r="Q144" s="6" t="str">
        <f>IF(_xlfn.XLOOKUP(D144,履修科目一覧!G$6:G$225,履修科目一覧!E$6:E$225)=0,"",_xlfn.XLOOKUP(D144,履修科目一覧!G$6:G$225,履修科目一覧!E$6:E$225))</f>
        <v/>
      </c>
      <c r="R144" cm="1">
        <f t="array" ref="R144">_xlfn.SWITCH(B144,"集中(導入)",1,"前期",2,"集中(夏期)",3,"後期",4,"集中(春期)",5,"通年",6)</f>
        <v>4</v>
      </c>
      <c r="S144" t="s">
        <v>49</v>
      </c>
      <c r="U144">
        <v>1</v>
      </c>
    </row>
    <row r="145" spans="2:21" x14ac:dyDescent="0.85">
      <c r="B145" s="22" t="s">
        <v>550</v>
      </c>
      <c r="C145" s="6" t="s">
        <v>554</v>
      </c>
      <c r="D145" s="6" t="s">
        <v>222</v>
      </c>
      <c r="E145" s="6" t="s">
        <v>567</v>
      </c>
      <c r="F145" s="6">
        <v>5</v>
      </c>
      <c r="G145" s="52">
        <v>45625</v>
      </c>
      <c r="H145" s="52">
        <f>IF(COUNTIF(休講・補講一覧表!I$6:I$47,開講日程一覧!P145)&gt;0,_xlfn.XLOOKUP(開講日程一覧!P145,休講・補講一覧表!I$6:I$47,休講・補講一覧表!G$6:G$47),G145)</f>
        <v>45625</v>
      </c>
      <c r="I145" s="3" t="str">
        <f t="shared" si="5"/>
        <v>金</v>
      </c>
      <c r="J145" s="3" t="str">
        <f>IF(COUNTIF(休講・補講一覧表!I$6:I$47,開講日程一覧!P145)&gt;0,TEXT(G145,"m/d")&amp;"の補講","")</f>
        <v/>
      </c>
      <c r="K145" s="6" t="s">
        <v>542</v>
      </c>
      <c r="L145" s="7">
        <v>6.9444444444444441E-3</v>
      </c>
      <c r="M145" s="7">
        <v>0.125</v>
      </c>
      <c r="P145" s="33" t="str">
        <f t="shared" si="6"/>
        <v>事業構想のためのグローバル視点_東京・大阪・福岡5</v>
      </c>
      <c r="Q145" s="6" t="str">
        <f>IF(_xlfn.XLOOKUP(D145,履修科目一覧!G$6:G$225,履修科目一覧!E$6:E$225)=0,"",_xlfn.XLOOKUP(D145,履修科目一覧!G$6:G$225,履修科目一覧!E$6:E$225))</f>
        <v/>
      </c>
      <c r="R145" cm="1">
        <f t="array" ref="R145">_xlfn.SWITCH(B145,"集中(導入)",1,"前期",2,"集中(夏期)",3,"後期",4,"集中(春期)",5,"通年",6)</f>
        <v>4</v>
      </c>
      <c r="S145" t="s">
        <v>49</v>
      </c>
      <c r="U145">
        <v>1</v>
      </c>
    </row>
    <row r="146" spans="2:21" x14ac:dyDescent="0.85">
      <c r="B146" s="22" t="s">
        <v>550</v>
      </c>
      <c r="C146" s="6" t="s">
        <v>554</v>
      </c>
      <c r="D146" s="6" t="s">
        <v>222</v>
      </c>
      <c r="E146" s="6" t="s">
        <v>567</v>
      </c>
      <c r="F146" s="6">
        <v>6</v>
      </c>
      <c r="G146" s="52">
        <v>45639</v>
      </c>
      <c r="H146" s="52">
        <f>IF(COUNTIF(休講・補講一覧表!I$6:I$47,開講日程一覧!P146)&gt;0,_xlfn.XLOOKUP(開講日程一覧!P146,休講・補講一覧表!I$6:I$47,休講・補講一覧表!G$6:G$47),G146)</f>
        <v>45639</v>
      </c>
      <c r="I146" s="3" t="str">
        <f t="shared" si="5"/>
        <v>金</v>
      </c>
      <c r="J146" s="3" t="str">
        <f>IF(COUNTIF(休講・補講一覧表!I$6:I$47,開講日程一覧!P146)&gt;0,TEXT(G146,"m/d")&amp;"の補講","")</f>
        <v/>
      </c>
      <c r="K146" s="6" t="s">
        <v>542</v>
      </c>
      <c r="L146" s="7">
        <v>6.9444444444444441E-3</v>
      </c>
      <c r="M146" s="7">
        <v>0.125</v>
      </c>
      <c r="P146" s="33" t="str">
        <f t="shared" si="6"/>
        <v>事業構想のためのグローバル視点_東京・大阪・福岡6</v>
      </c>
      <c r="Q146" s="6" t="str">
        <f>IF(_xlfn.XLOOKUP(D146,履修科目一覧!G$6:G$225,履修科目一覧!E$6:E$225)=0,"",_xlfn.XLOOKUP(D146,履修科目一覧!G$6:G$225,履修科目一覧!E$6:E$225))</f>
        <v/>
      </c>
      <c r="R146" cm="1">
        <f t="array" ref="R146">_xlfn.SWITCH(B146,"集中(導入)",1,"前期",2,"集中(夏期)",3,"後期",4,"集中(春期)",5,"通年",6)</f>
        <v>4</v>
      </c>
      <c r="S146" t="s">
        <v>49</v>
      </c>
      <c r="U146">
        <v>1</v>
      </c>
    </row>
    <row r="147" spans="2:21" x14ac:dyDescent="0.85">
      <c r="B147" s="22" t="s">
        <v>550</v>
      </c>
      <c r="C147" s="6" t="s">
        <v>554</v>
      </c>
      <c r="D147" s="6" t="s">
        <v>222</v>
      </c>
      <c r="E147" s="6" t="s">
        <v>567</v>
      </c>
      <c r="F147" s="6">
        <v>7</v>
      </c>
      <c r="G147" s="52">
        <v>45653</v>
      </c>
      <c r="H147" s="52">
        <f>IF(COUNTIF(休講・補講一覧表!I$6:I$47,開講日程一覧!P147)&gt;0,_xlfn.XLOOKUP(開講日程一覧!P147,休講・補講一覧表!I$6:I$47,休講・補講一覧表!G$6:G$47),G147)</f>
        <v>45653</v>
      </c>
      <c r="I147" s="3" t="str">
        <f t="shared" si="5"/>
        <v>金</v>
      </c>
      <c r="J147" s="3" t="str">
        <f>IF(COUNTIF(休講・補講一覧表!I$6:I$47,開講日程一覧!P147)&gt;0,TEXT(G147,"m/d")&amp;"の補講","")</f>
        <v/>
      </c>
      <c r="K147" s="6" t="s">
        <v>542</v>
      </c>
      <c r="L147" s="7">
        <v>6.9444444444444441E-3</v>
      </c>
      <c r="M147" s="7">
        <v>0.125</v>
      </c>
      <c r="P147" s="33" t="str">
        <f t="shared" si="6"/>
        <v>事業構想のためのグローバル視点_東京・大阪・福岡7</v>
      </c>
      <c r="Q147" s="6" t="str">
        <f>IF(_xlfn.XLOOKUP(D147,履修科目一覧!G$6:G$225,履修科目一覧!E$6:E$225)=0,"",_xlfn.XLOOKUP(D147,履修科目一覧!G$6:G$225,履修科目一覧!E$6:E$225))</f>
        <v/>
      </c>
      <c r="R147" cm="1">
        <f t="array" ref="R147">_xlfn.SWITCH(B147,"集中(導入)",1,"前期",2,"集中(夏期)",3,"後期",4,"集中(春期)",5,"通年",6)</f>
        <v>4</v>
      </c>
      <c r="S147" t="s">
        <v>49</v>
      </c>
      <c r="U147">
        <v>1</v>
      </c>
    </row>
    <row r="148" spans="2:21" x14ac:dyDescent="0.85">
      <c r="B148" s="22" t="s">
        <v>550</v>
      </c>
      <c r="C148" s="6" t="s">
        <v>554</v>
      </c>
      <c r="D148" s="6" t="s">
        <v>222</v>
      </c>
      <c r="E148" s="6" t="s">
        <v>567</v>
      </c>
      <c r="F148" s="6">
        <v>8</v>
      </c>
      <c r="G148" s="52">
        <v>45674</v>
      </c>
      <c r="H148" s="52">
        <f>IF(COUNTIF(休講・補講一覧表!I$6:I$47,開講日程一覧!P148)&gt;0,_xlfn.XLOOKUP(開講日程一覧!P148,休講・補講一覧表!I$6:I$47,休講・補講一覧表!G$6:G$47),G148)</f>
        <v>45674</v>
      </c>
      <c r="I148" s="3" t="str">
        <f t="shared" si="5"/>
        <v>金</v>
      </c>
      <c r="J148" s="3" t="str">
        <f>IF(COUNTIF(休講・補講一覧表!I$6:I$47,開講日程一覧!P148)&gt;0,TEXT(G148,"m/d")&amp;"の補講","")</f>
        <v/>
      </c>
      <c r="K148" s="6" t="s">
        <v>542</v>
      </c>
      <c r="L148" s="7">
        <v>6.9444444444444441E-3</v>
      </c>
      <c r="M148" s="7">
        <v>0.125</v>
      </c>
      <c r="P148" s="33" t="str">
        <f t="shared" si="6"/>
        <v>事業構想のためのグローバル視点_東京・大阪・福岡8</v>
      </c>
      <c r="Q148" s="6" t="str">
        <f>IF(_xlfn.XLOOKUP(D148,履修科目一覧!G$6:G$225,履修科目一覧!E$6:E$225)=0,"",_xlfn.XLOOKUP(D148,履修科目一覧!G$6:G$225,履修科目一覧!E$6:E$225))</f>
        <v/>
      </c>
      <c r="R148" cm="1">
        <f t="array" ref="R148">_xlfn.SWITCH(B148,"集中(導入)",1,"前期",2,"集中(夏期)",3,"後期",4,"集中(春期)",5,"通年",6)</f>
        <v>4</v>
      </c>
      <c r="S148" t="s">
        <v>49</v>
      </c>
      <c r="U148">
        <v>1</v>
      </c>
    </row>
    <row r="149" spans="2:21" x14ac:dyDescent="0.85">
      <c r="B149" s="22" t="s">
        <v>550</v>
      </c>
      <c r="C149" s="6" t="s">
        <v>568</v>
      </c>
      <c r="D149" s="6" t="s">
        <v>228</v>
      </c>
      <c r="E149" s="6" t="s">
        <v>569</v>
      </c>
      <c r="F149" s="6">
        <v>1</v>
      </c>
      <c r="G149" s="52">
        <v>45563</v>
      </c>
      <c r="H149" s="52">
        <f>IF(COUNTIF(休講・補講一覧表!I$6:I$47,開講日程一覧!P149)&gt;0,_xlfn.XLOOKUP(開講日程一覧!P149,休講・補講一覧表!I$6:I$47,休講・補講一覧表!G$6:G$47),G149)</f>
        <v>45563</v>
      </c>
      <c r="I149" s="3" t="str">
        <f t="shared" si="5"/>
        <v>土</v>
      </c>
      <c r="J149" s="3" t="str">
        <f>IF(COUNTIF(休講・補講一覧表!I$6:I$47,開講日程一覧!P149)&gt;0,TEXT(G149,"m/d")&amp;"の補講","")</f>
        <v/>
      </c>
      <c r="K149" s="6" t="s">
        <v>570</v>
      </c>
      <c r="L149" s="7">
        <v>0</v>
      </c>
      <c r="M149" s="7">
        <v>6.25E-2</v>
      </c>
      <c r="P149" s="33" t="str">
        <f t="shared" si="6"/>
        <v>組織と人材マネジメント_東京・大阪1</v>
      </c>
      <c r="Q149" s="6" t="str">
        <f>IF(_xlfn.XLOOKUP(D149,履修科目一覧!G$6:G$225,履修科目一覧!E$6:E$225)=0,"",_xlfn.XLOOKUP(D149,履修科目一覧!G$6:G$225,履修科目一覧!E$6:E$225))</f>
        <v/>
      </c>
      <c r="R149" cm="1">
        <f t="array" ref="R149">_xlfn.SWITCH(B149,"集中(導入)",1,"前期",2,"集中(夏期)",3,"後期",4,"集中(春期)",5,"通年",6)</f>
        <v>4</v>
      </c>
      <c r="S149" t="s">
        <v>49</v>
      </c>
      <c r="U149">
        <v>1</v>
      </c>
    </row>
    <row r="150" spans="2:21" x14ac:dyDescent="0.85">
      <c r="B150" s="22" t="s">
        <v>550</v>
      </c>
      <c r="C150" s="6" t="s">
        <v>568</v>
      </c>
      <c r="D150" s="6" t="s">
        <v>228</v>
      </c>
      <c r="E150" s="6" t="s">
        <v>569</v>
      </c>
      <c r="F150" s="6">
        <v>2</v>
      </c>
      <c r="G150" s="52">
        <v>45570</v>
      </c>
      <c r="H150" s="52">
        <f>IF(COUNTIF(休講・補講一覧表!I$6:I$47,開講日程一覧!P150)&gt;0,_xlfn.XLOOKUP(開講日程一覧!P150,休講・補講一覧表!I$6:I$47,休講・補講一覧表!G$6:G$47),G150)</f>
        <v>45570</v>
      </c>
      <c r="I150" s="3" t="str">
        <f t="shared" si="5"/>
        <v>土</v>
      </c>
      <c r="J150" s="3" t="str">
        <f>IF(COUNTIF(休講・補講一覧表!I$6:I$47,開講日程一覧!P150)&gt;0,TEXT(G150,"m/d")&amp;"の補講","")</f>
        <v/>
      </c>
      <c r="K150" s="6" t="s">
        <v>563</v>
      </c>
      <c r="L150" s="7">
        <v>6.9444444444444441E-3</v>
      </c>
      <c r="M150" s="7">
        <v>0.125</v>
      </c>
      <c r="P150" s="33" t="str">
        <f t="shared" si="6"/>
        <v>組織と人材マネジメント_東京・大阪2</v>
      </c>
      <c r="Q150" s="6" t="str">
        <f>IF(_xlfn.XLOOKUP(D150,履修科目一覧!G$6:G$225,履修科目一覧!E$6:E$225)=0,"",_xlfn.XLOOKUP(D150,履修科目一覧!G$6:G$225,履修科目一覧!E$6:E$225))</f>
        <v/>
      </c>
      <c r="R150" cm="1">
        <f t="array" ref="R150">_xlfn.SWITCH(B150,"集中(導入)",1,"前期",2,"集中(夏期)",3,"後期",4,"集中(春期)",5,"通年",6)</f>
        <v>4</v>
      </c>
      <c r="S150" t="s">
        <v>49</v>
      </c>
      <c r="U150">
        <v>1</v>
      </c>
    </row>
    <row r="151" spans="2:21" x14ac:dyDescent="0.85">
      <c r="B151" s="22" t="s">
        <v>550</v>
      </c>
      <c r="C151" s="6" t="s">
        <v>568</v>
      </c>
      <c r="D151" s="6" t="s">
        <v>228</v>
      </c>
      <c r="E151" s="6" t="s">
        <v>569</v>
      </c>
      <c r="F151" s="6">
        <v>3</v>
      </c>
      <c r="G151" s="52">
        <v>45584</v>
      </c>
      <c r="H151" s="52">
        <f>IF(COUNTIF(休講・補講一覧表!I$6:I$47,開講日程一覧!P151)&gt;0,_xlfn.XLOOKUP(開講日程一覧!P151,休講・補講一覧表!I$6:I$47,休講・補講一覧表!G$6:G$47),G151)</f>
        <v>45584</v>
      </c>
      <c r="I151" s="3" t="str">
        <f t="shared" si="5"/>
        <v>土</v>
      </c>
      <c r="J151" s="3" t="str">
        <f>IF(COUNTIF(休講・補講一覧表!I$6:I$47,開講日程一覧!P151)&gt;0,TEXT(G151,"m/d")&amp;"の補講","")</f>
        <v/>
      </c>
      <c r="K151" s="6" t="s">
        <v>563</v>
      </c>
      <c r="L151" s="7">
        <v>6.9444444444444441E-3</v>
      </c>
      <c r="M151" s="7">
        <v>0.125</v>
      </c>
      <c r="P151" s="33" t="str">
        <f t="shared" si="6"/>
        <v>組織と人材マネジメント_東京・大阪3</v>
      </c>
      <c r="Q151" s="6" t="str">
        <f>IF(_xlfn.XLOOKUP(D151,履修科目一覧!G$6:G$225,履修科目一覧!E$6:E$225)=0,"",_xlfn.XLOOKUP(D151,履修科目一覧!G$6:G$225,履修科目一覧!E$6:E$225))</f>
        <v/>
      </c>
      <c r="R151" cm="1">
        <f t="array" ref="R151">_xlfn.SWITCH(B151,"集中(導入)",1,"前期",2,"集中(夏期)",3,"後期",4,"集中(春期)",5,"通年",6)</f>
        <v>4</v>
      </c>
      <c r="S151" t="s">
        <v>49</v>
      </c>
      <c r="U151">
        <v>1</v>
      </c>
    </row>
    <row r="152" spans="2:21" x14ac:dyDescent="0.85">
      <c r="B152" s="22" t="s">
        <v>550</v>
      </c>
      <c r="C152" s="6" t="s">
        <v>568</v>
      </c>
      <c r="D152" s="6" t="s">
        <v>228</v>
      </c>
      <c r="E152" s="6" t="s">
        <v>569</v>
      </c>
      <c r="F152" s="6">
        <v>4</v>
      </c>
      <c r="G152" s="52">
        <v>45612</v>
      </c>
      <c r="H152" s="52">
        <f>IF(COUNTIF(休講・補講一覧表!I$6:I$47,開講日程一覧!P152)&gt;0,_xlfn.XLOOKUP(開講日程一覧!P152,休講・補講一覧表!I$6:I$47,休講・補講一覧表!G$6:G$47),G152)</f>
        <v>45612</v>
      </c>
      <c r="I152" s="3" t="str">
        <f t="shared" si="5"/>
        <v>土</v>
      </c>
      <c r="J152" s="3" t="str">
        <f>IF(COUNTIF(休講・補講一覧表!I$6:I$47,開講日程一覧!P152)&gt;0,TEXT(G152,"m/d")&amp;"の補講","")</f>
        <v/>
      </c>
      <c r="K152" s="6" t="s">
        <v>563</v>
      </c>
      <c r="L152" s="7">
        <v>6.9444444444444441E-3</v>
      </c>
      <c r="M152" s="7">
        <v>0.125</v>
      </c>
      <c r="P152" s="33" t="str">
        <f t="shared" si="6"/>
        <v>組織と人材マネジメント_東京・大阪4</v>
      </c>
      <c r="Q152" s="6" t="str">
        <f>IF(_xlfn.XLOOKUP(D152,履修科目一覧!G$6:G$225,履修科目一覧!E$6:E$225)=0,"",_xlfn.XLOOKUP(D152,履修科目一覧!G$6:G$225,履修科目一覧!E$6:E$225))</f>
        <v/>
      </c>
      <c r="R152" cm="1">
        <f t="array" ref="R152">_xlfn.SWITCH(B152,"集中(導入)",1,"前期",2,"集中(夏期)",3,"後期",4,"集中(春期)",5,"通年",6)</f>
        <v>4</v>
      </c>
      <c r="S152" t="s">
        <v>49</v>
      </c>
      <c r="U152">
        <v>1</v>
      </c>
    </row>
    <row r="153" spans="2:21" x14ac:dyDescent="0.85">
      <c r="B153" s="22" t="s">
        <v>550</v>
      </c>
      <c r="C153" s="6" t="s">
        <v>568</v>
      </c>
      <c r="D153" s="6" t="s">
        <v>228</v>
      </c>
      <c r="E153" s="6" t="s">
        <v>569</v>
      </c>
      <c r="F153" s="6">
        <v>5</v>
      </c>
      <c r="G153" s="52">
        <v>45626</v>
      </c>
      <c r="H153" s="52">
        <f>IF(COUNTIF(休講・補講一覧表!I$6:I$47,開講日程一覧!P153)&gt;0,_xlfn.XLOOKUP(開講日程一覧!P153,休講・補講一覧表!I$6:I$47,休講・補講一覧表!G$6:G$47),G153)</f>
        <v>45626</v>
      </c>
      <c r="I153" s="3" t="str">
        <f t="shared" si="5"/>
        <v>土</v>
      </c>
      <c r="J153" s="3" t="str">
        <f>IF(COUNTIF(休講・補講一覧表!I$6:I$47,開講日程一覧!P153)&gt;0,TEXT(G153,"m/d")&amp;"の補講","")</f>
        <v/>
      </c>
      <c r="K153" s="6" t="s">
        <v>563</v>
      </c>
      <c r="L153" s="7">
        <v>6.9444444444444441E-3</v>
      </c>
      <c r="M153" s="7">
        <v>0.125</v>
      </c>
      <c r="P153" s="33" t="str">
        <f t="shared" si="6"/>
        <v>組織と人材マネジメント_東京・大阪5</v>
      </c>
      <c r="Q153" s="6" t="str">
        <f>IF(_xlfn.XLOOKUP(D153,履修科目一覧!G$6:G$225,履修科目一覧!E$6:E$225)=0,"",_xlfn.XLOOKUP(D153,履修科目一覧!G$6:G$225,履修科目一覧!E$6:E$225))</f>
        <v/>
      </c>
      <c r="R153" cm="1">
        <f t="array" ref="R153">_xlfn.SWITCH(B153,"集中(導入)",1,"前期",2,"集中(夏期)",3,"後期",4,"集中(春期)",5,"通年",6)</f>
        <v>4</v>
      </c>
      <c r="S153" t="s">
        <v>49</v>
      </c>
      <c r="U153">
        <v>1</v>
      </c>
    </row>
    <row r="154" spans="2:21" x14ac:dyDescent="0.85">
      <c r="B154" s="22" t="s">
        <v>550</v>
      </c>
      <c r="C154" s="6" t="s">
        <v>568</v>
      </c>
      <c r="D154" s="6" t="s">
        <v>228</v>
      </c>
      <c r="E154" s="6" t="s">
        <v>569</v>
      </c>
      <c r="F154" s="6">
        <v>6</v>
      </c>
      <c r="G154" s="52">
        <v>45640</v>
      </c>
      <c r="H154" s="52">
        <f>IF(COUNTIF(休講・補講一覧表!I$6:I$47,開講日程一覧!P154)&gt;0,_xlfn.XLOOKUP(開講日程一覧!P154,休講・補講一覧表!I$6:I$47,休講・補講一覧表!G$6:G$47),G154)</f>
        <v>45640</v>
      </c>
      <c r="I154" s="3" t="str">
        <f t="shared" si="5"/>
        <v>土</v>
      </c>
      <c r="J154" s="3" t="str">
        <f>IF(COUNTIF(休講・補講一覧表!I$6:I$47,開講日程一覧!P154)&gt;0,TEXT(G154,"m/d")&amp;"の補講","")</f>
        <v/>
      </c>
      <c r="K154" s="6" t="s">
        <v>563</v>
      </c>
      <c r="L154" s="7">
        <v>6.9444444444444441E-3</v>
      </c>
      <c r="M154" s="7">
        <v>0.125</v>
      </c>
      <c r="P154" s="33" t="str">
        <f t="shared" si="6"/>
        <v>組織と人材マネジメント_東京・大阪6</v>
      </c>
      <c r="Q154" s="6" t="str">
        <f>IF(_xlfn.XLOOKUP(D154,履修科目一覧!G$6:G$225,履修科目一覧!E$6:E$225)=0,"",_xlfn.XLOOKUP(D154,履修科目一覧!G$6:G$225,履修科目一覧!E$6:E$225))</f>
        <v/>
      </c>
      <c r="R154" cm="1">
        <f t="array" ref="R154">_xlfn.SWITCH(B154,"集中(導入)",1,"前期",2,"集中(夏期)",3,"後期",4,"集中(春期)",5,"通年",6)</f>
        <v>4</v>
      </c>
      <c r="S154" t="s">
        <v>49</v>
      </c>
      <c r="U154">
        <v>1</v>
      </c>
    </row>
    <row r="155" spans="2:21" x14ac:dyDescent="0.85">
      <c r="B155" s="22" t="s">
        <v>550</v>
      </c>
      <c r="C155" s="6" t="s">
        <v>568</v>
      </c>
      <c r="D155" s="6" t="s">
        <v>228</v>
      </c>
      <c r="E155" s="6" t="s">
        <v>569</v>
      </c>
      <c r="F155" s="6">
        <v>7</v>
      </c>
      <c r="G155" s="52">
        <v>45675</v>
      </c>
      <c r="H155" s="52">
        <f>IF(COUNTIF(休講・補講一覧表!I$6:I$47,開講日程一覧!P155)&gt;0,_xlfn.XLOOKUP(開講日程一覧!P155,休講・補講一覧表!I$6:I$47,休講・補講一覧表!G$6:G$47),G155)</f>
        <v>45675</v>
      </c>
      <c r="I155" s="3" t="str">
        <f t="shared" si="5"/>
        <v>土</v>
      </c>
      <c r="J155" s="3" t="str">
        <f>IF(COUNTIF(休講・補講一覧表!I$6:I$47,開講日程一覧!P155)&gt;0,TEXT(G155,"m/d")&amp;"の補講","")</f>
        <v/>
      </c>
      <c r="K155" s="6" t="s">
        <v>563</v>
      </c>
      <c r="L155" s="7">
        <v>6.9444444444444441E-3</v>
      </c>
      <c r="M155" s="7">
        <v>0.125</v>
      </c>
      <c r="P155" s="33" t="str">
        <f t="shared" si="6"/>
        <v>組織と人材マネジメント_東京・大阪7</v>
      </c>
      <c r="Q155" s="6" t="str">
        <f>IF(_xlfn.XLOOKUP(D155,履修科目一覧!G$6:G$225,履修科目一覧!E$6:E$225)=0,"",_xlfn.XLOOKUP(D155,履修科目一覧!G$6:G$225,履修科目一覧!E$6:E$225))</f>
        <v/>
      </c>
      <c r="R155" cm="1">
        <f t="array" ref="R155">_xlfn.SWITCH(B155,"集中(導入)",1,"前期",2,"集中(夏期)",3,"後期",4,"集中(春期)",5,"通年",6)</f>
        <v>4</v>
      </c>
      <c r="S155" t="s">
        <v>49</v>
      </c>
      <c r="U155">
        <v>1</v>
      </c>
    </row>
    <row r="156" spans="2:21" x14ac:dyDescent="0.85">
      <c r="B156" s="22" t="s">
        <v>550</v>
      </c>
      <c r="C156" s="6" t="s">
        <v>568</v>
      </c>
      <c r="D156" s="6" t="s">
        <v>228</v>
      </c>
      <c r="E156" s="6" t="s">
        <v>569</v>
      </c>
      <c r="F156" s="6">
        <v>8</v>
      </c>
      <c r="G156" s="52">
        <v>45689</v>
      </c>
      <c r="H156" s="52">
        <f>IF(COUNTIF(休講・補講一覧表!I$6:I$47,開講日程一覧!P156)&gt;0,_xlfn.XLOOKUP(開講日程一覧!P156,休講・補講一覧表!I$6:I$47,休講・補講一覧表!G$6:G$47),G156)</f>
        <v>45689</v>
      </c>
      <c r="I156" s="3" t="str">
        <f t="shared" si="5"/>
        <v>土</v>
      </c>
      <c r="J156" s="3" t="str">
        <f>IF(COUNTIF(休講・補講一覧表!I$6:I$47,開講日程一覧!P156)&gt;0,TEXT(G156,"m/d")&amp;"の補講","")</f>
        <v/>
      </c>
      <c r="K156" s="6" t="s">
        <v>563</v>
      </c>
      <c r="L156" s="7">
        <v>6.9444444444444441E-3</v>
      </c>
      <c r="M156" s="7">
        <v>0.125</v>
      </c>
      <c r="P156" s="33" t="str">
        <f t="shared" si="6"/>
        <v>組織と人材マネジメント_東京・大阪8</v>
      </c>
      <c r="Q156" s="6" t="str">
        <f>IF(_xlfn.XLOOKUP(D156,履修科目一覧!G$6:G$225,履修科目一覧!E$6:E$225)=0,"",_xlfn.XLOOKUP(D156,履修科目一覧!G$6:G$225,履修科目一覧!E$6:E$225))</f>
        <v/>
      </c>
      <c r="R156" cm="1">
        <f t="array" ref="R156">_xlfn.SWITCH(B156,"集中(導入)",1,"前期",2,"集中(夏期)",3,"後期",4,"集中(春期)",5,"通年",6)</f>
        <v>4</v>
      </c>
      <c r="S156" t="s">
        <v>49</v>
      </c>
      <c r="U156">
        <v>1</v>
      </c>
    </row>
    <row r="157" spans="2:21" x14ac:dyDescent="0.85">
      <c r="B157" s="22" t="s">
        <v>545</v>
      </c>
      <c r="C157" s="6" t="s">
        <v>566</v>
      </c>
      <c r="D157" s="6" t="s">
        <v>234</v>
      </c>
      <c r="E157" s="6" t="s">
        <v>544</v>
      </c>
      <c r="F157" s="6">
        <v>1</v>
      </c>
      <c r="G157" s="52">
        <v>45405</v>
      </c>
      <c r="H157" s="52">
        <f>IF(COUNTIF(休講・補講一覧表!I$6:I$47,開講日程一覧!P157)&gt;0,_xlfn.XLOOKUP(開講日程一覧!P157,休講・補講一覧表!I$6:I$47,休講・補講一覧表!G$6:G$47),G157)</f>
        <v>45405</v>
      </c>
      <c r="I157" s="3" t="str">
        <f t="shared" si="5"/>
        <v>火</v>
      </c>
      <c r="J157" s="3" t="str">
        <f>IF(COUNTIF(休講・補講一覧表!I$6:I$47,開講日程一覧!P157)&gt;0,TEXT(G157,"m/d")&amp;"の補講","")</f>
        <v/>
      </c>
      <c r="K157" s="6" t="s">
        <v>556</v>
      </c>
      <c r="L157" s="7">
        <v>0</v>
      </c>
      <c r="M157" s="7">
        <v>6.25E-2</v>
      </c>
      <c r="P157" s="33" t="str">
        <f t="shared" si="6"/>
        <v>収支計画立案とビジネス会計_東京・仙台・名古屋・大阪・福岡1</v>
      </c>
      <c r="Q157" s="6" t="str">
        <f>IF(_xlfn.XLOOKUP(D157,履修科目一覧!G$6:G$225,履修科目一覧!E$6:E$225)=0,"",_xlfn.XLOOKUP(D157,履修科目一覧!G$6:G$225,履修科目一覧!E$6:E$225))</f>
        <v/>
      </c>
      <c r="R157" cm="1">
        <f t="array" ref="R157">_xlfn.SWITCH(B157,"集中(導入)",1,"前期",2,"集中(夏期)",3,"後期",4,"集中(春期)",5,"通年",6)</f>
        <v>2</v>
      </c>
      <c r="S157" t="s">
        <v>49</v>
      </c>
      <c r="U157">
        <v>1</v>
      </c>
    </row>
    <row r="158" spans="2:21" x14ac:dyDescent="0.85">
      <c r="B158" s="22" t="s">
        <v>545</v>
      </c>
      <c r="C158" s="6" t="s">
        <v>566</v>
      </c>
      <c r="D158" s="6" t="s">
        <v>234</v>
      </c>
      <c r="E158" s="6" t="s">
        <v>544</v>
      </c>
      <c r="F158" s="6">
        <v>2</v>
      </c>
      <c r="G158" s="52">
        <v>45426</v>
      </c>
      <c r="H158" s="52">
        <f>IF(COUNTIF(休講・補講一覧表!I$6:I$47,開講日程一覧!P158)&gt;0,_xlfn.XLOOKUP(開講日程一覧!P158,休講・補講一覧表!I$6:I$47,休講・補講一覧表!G$6:G$47),G158)</f>
        <v>45426</v>
      </c>
      <c r="I158" s="3" t="str">
        <f t="shared" si="5"/>
        <v>火</v>
      </c>
      <c r="J158" s="3" t="str">
        <f>IF(COUNTIF(休講・補講一覧表!I$6:I$47,開講日程一覧!P158)&gt;0,TEXT(G158,"m/d")&amp;"の補講","")</f>
        <v/>
      </c>
      <c r="K158" s="6" t="s">
        <v>542</v>
      </c>
      <c r="L158" s="7">
        <v>6.9444444444444441E-3</v>
      </c>
      <c r="M158" s="7">
        <v>0.125</v>
      </c>
      <c r="P158" s="33" t="str">
        <f t="shared" si="6"/>
        <v>収支計画立案とビジネス会計_東京・仙台・名古屋・大阪・福岡2</v>
      </c>
      <c r="Q158" s="6" t="str">
        <f>IF(_xlfn.XLOOKUP(D158,履修科目一覧!G$6:G$225,履修科目一覧!E$6:E$225)=0,"",_xlfn.XLOOKUP(D158,履修科目一覧!G$6:G$225,履修科目一覧!E$6:E$225))</f>
        <v/>
      </c>
      <c r="R158" cm="1">
        <f t="array" ref="R158">_xlfn.SWITCH(B158,"集中(導入)",1,"前期",2,"集中(夏期)",3,"後期",4,"集中(春期)",5,"通年",6)</f>
        <v>2</v>
      </c>
      <c r="S158" t="s">
        <v>49</v>
      </c>
      <c r="U158">
        <v>1</v>
      </c>
    </row>
    <row r="159" spans="2:21" x14ac:dyDescent="0.85">
      <c r="B159" s="22" t="s">
        <v>545</v>
      </c>
      <c r="C159" s="6" t="s">
        <v>566</v>
      </c>
      <c r="D159" s="6" t="s">
        <v>234</v>
      </c>
      <c r="E159" s="6" t="s">
        <v>544</v>
      </c>
      <c r="F159" s="6">
        <v>3</v>
      </c>
      <c r="G159" s="52">
        <v>45440</v>
      </c>
      <c r="H159" s="52">
        <f>IF(COUNTIF(休講・補講一覧表!I$6:I$47,開講日程一覧!P159)&gt;0,_xlfn.XLOOKUP(開講日程一覧!P159,休講・補講一覧表!I$6:I$47,休講・補講一覧表!G$6:G$47),G159)</f>
        <v>45440</v>
      </c>
      <c r="I159" s="3" t="str">
        <f t="shared" si="5"/>
        <v>火</v>
      </c>
      <c r="J159" s="3" t="str">
        <f>IF(COUNTIF(休講・補講一覧表!I$6:I$47,開講日程一覧!P159)&gt;0,TEXT(G159,"m/d")&amp;"の補講","")</f>
        <v/>
      </c>
      <c r="K159" s="6" t="s">
        <v>542</v>
      </c>
      <c r="L159" s="7">
        <v>6.9444444444444441E-3</v>
      </c>
      <c r="M159" s="7">
        <v>0.125</v>
      </c>
      <c r="P159" s="33" t="str">
        <f t="shared" si="6"/>
        <v>収支計画立案とビジネス会計_東京・仙台・名古屋・大阪・福岡3</v>
      </c>
      <c r="Q159" s="6" t="str">
        <f>IF(_xlfn.XLOOKUP(D159,履修科目一覧!G$6:G$225,履修科目一覧!E$6:E$225)=0,"",_xlfn.XLOOKUP(D159,履修科目一覧!G$6:G$225,履修科目一覧!E$6:E$225))</f>
        <v/>
      </c>
      <c r="R159" cm="1">
        <f t="array" ref="R159">_xlfn.SWITCH(B159,"集中(導入)",1,"前期",2,"集中(夏期)",3,"後期",4,"集中(春期)",5,"通年",6)</f>
        <v>2</v>
      </c>
      <c r="S159" t="s">
        <v>49</v>
      </c>
      <c r="U159">
        <v>1</v>
      </c>
    </row>
    <row r="160" spans="2:21" x14ac:dyDescent="0.85">
      <c r="B160" s="22" t="s">
        <v>545</v>
      </c>
      <c r="C160" s="6" t="s">
        <v>566</v>
      </c>
      <c r="D160" s="6" t="s">
        <v>234</v>
      </c>
      <c r="E160" s="6" t="s">
        <v>544</v>
      </c>
      <c r="F160" s="6">
        <v>4</v>
      </c>
      <c r="G160" s="52">
        <v>45454</v>
      </c>
      <c r="H160" s="52">
        <f>IF(COUNTIF(休講・補講一覧表!I$6:I$47,開講日程一覧!P160)&gt;0,_xlfn.XLOOKUP(開講日程一覧!P160,休講・補講一覧表!I$6:I$47,休講・補講一覧表!G$6:G$47),G160)</f>
        <v>45454</v>
      </c>
      <c r="I160" s="3" t="str">
        <f t="shared" si="5"/>
        <v>火</v>
      </c>
      <c r="J160" s="3" t="str">
        <f>IF(COUNTIF(休講・補講一覧表!I$6:I$47,開講日程一覧!P160)&gt;0,TEXT(G160,"m/d")&amp;"の補講","")</f>
        <v/>
      </c>
      <c r="K160" s="6" t="s">
        <v>542</v>
      </c>
      <c r="L160" s="7">
        <v>6.9444444444444441E-3</v>
      </c>
      <c r="M160" s="7">
        <v>0.125</v>
      </c>
      <c r="P160" s="33" t="str">
        <f t="shared" si="6"/>
        <v>収支計画立案とビジネス会計_東京・仙台・名古屋・大阪・福岡4</v>
      </c>
      <c r="Q160" s="6" t="str">
        <f>IF(_xlfn.XLOOKUP(D160,履修科目一覧!G$6:G$225,履修科目一覧!E$6:E$225)=0,"",_xlfn.XLOOKUP(D160,履修科目一覧!G$6:G$225,履修科目一覧!E$6:E$225))</f>
        <v/>
      </c>
      <c r="R160" cm="1">
        <f t="array" ref="R160">_xlfn.SWITCH(B160,"集中(導入)",1,"前期",2,"集中(夏期)",3,"後期",4,"集中(春期)",5,"通年",6)</f>
        <v>2</v>
      </c>
      <c r="S160" t="s">
        <v>49</v>
      </c>
      <c r="U160">
        <v>1</v>
      </c>
    </row>
    <row r="161" spans="2:21" x14ac:dyDescent="0.85">
      <c r="B161" s="22" t="s">
        <v>545</v>
      </c>
      <c r="C161" s="6" t="s">
        <v>566</v>
      </c>
      <c r="D161" s="6" t="s">
        <v>234</v>
      </c>
      <c r="E161" s="6" t="s">
        <v>544</v>
      </c>
      <c r="F161" s="6">
        <v>5</v>
      </c>
      <c r="G161" s="52">
        <v>45468</v>
      </c>
      <c r="H161" s="52">
        <f>IF(COUNTIF(休講・補講一覧表!I$6:I$47,開講日程一覧!P161)&gt;0,_xlfn.XLOOKUP(開講日程一覧!P161,休講・補講一覧表!I$6:I$47,休講・補講一覧表!G$6:G$47),G161)</f>
        <v>45468</v>
      </c>
      <c r="I161" s="3" t="str">
        <f t="shared" si="5"/>
        <v>火</v>
      </c>
      <c r="J161" s="3" t="str">
        <f>IF(COUNTIF(休講・補講一覧表!I$6:I$47,開講日程一覧!P161)&gt;0,TEXT(G161,"m/d")&amp;"の補講","")</f>
        <v/>
      </c>
      <c r="K161" s="6" t="s">
        <v>542</v>
      </c>
      <c r="L161" s="7">
        <v>6.9444444444444441E-3</v>
      </c>
      <c r="M161" s="7">
        <v>0.125</v>
      </c>
      <c r="P161" s="33" t="str">
        <f t="shared" si="6"/>
        <v>収支計画立案とビジネス会計_東京・仙台・名古屋・大阪・福岡5</v>
      </c>
      <c r="Q161" s="6" t="str">
        <f>IF(_xlfn.XLOOKUP(D161,履修科目一覧!G$6:G$225,履修科目一覧!E$6:E$225)=0,"",_xlfn.XLOOKUP(D161,履修科目一覧!G$6:G$225,履修科目一覧!E$6:E$225))</f>
        <v/>
      </c>
      <c r="R161" cm="1">
        <f t="array" ref="R161">_xlfn.SWITCH(B161,"集中(導入)",1,"前期",2,"集中(夏期)",3,"後期",4,"集中(春期)",5,"通年",6)</f>
        <v>2</v>
      </c>
      <c r="S161" t="s">
        <v>49</v>
      </c>
      <c r="U161">
        <v>1</v>
      </c>
    </row>
    <row r="162" spans="2:21" x14ac:dyDescent="0.85">
      <c r="B162" s="22" t="s">
        <v>545</v>
      </c>
      <c r="C162" s="6" t="s">
        <v>566</v>
      </c>
      <c r="D162" s="6" t="s">
        <v>234</v>
      </c>
      <c r="E162" s="6" t="s">
        <v>544</v>
      </c>
      <c r="F162" s="6">
        <v>6</v>
      </c>
      <c r="G162" s="52">
        <v>45482</v>
      </c>
      <c r="H162" s="52">
        <f>IF(COUNTIF(休講・補講一覧表!I$6:I$47,開講日程一覧!P162)&gt;0,_xlfn.XLOOKUP(開講日程一覧!P162,休講・補講一覧表!I$6:I$47,休講・補講一覧表!G$6:G$47),G162)</f>
        <v>45482</v>
      </c>
      <c r="I162" s="3" t="str">
        <f t="shared" si="5"/>
        <v>火</v>
      </c>
      <c r="J162" s="3" t="str">
        <f>IF(COUNTIF(休講・補講一覧表!I$6:I$47,開講日程一覧!P162)&gt;0,TEXT(G162,"m/d")&amp;"の補講","")</f>
        <v/>
      </c>
      <c r="K162" s="6" t="s">
        <v>542</v>
      </c>
      <c r="L162" s="7">
        <v>6.9444444444444441E-3</v>
      </c>
      <c r="M162" s="7">
        <v>0.125</v>
      </c>
      <c r="P162" s="33" t="str">
        <f t="shared" si="6"/>
        <v>収支計画立案とビジネス会計_東京・仙台・名古屋・大阪・福岡6</v>
      </c>
      <c r="Q162" s="6" t="str">
        <f>IF(_xlfn.XLOOKUP(D162,履修科目一覧!G$6:G$225,履修科目一覧!E$6:E$225)=0,"",_xlfn.XLOOKUP(D162,履修科目一覧!G$6:G$225,履修科目一覧!E$6:E$225))</f>
        <v/>
      </c>
      <c r="R162" cm="1">
        <f t="array" ref="R162">_xlfn.SWITCH(B162,"集中(導入)",1,"前期",2,"集中(夏期)",3,"後期",4,"集中(春期)",5,"通年",6)</f>
        <v>2</v>
      </c>
      <c r="S162" t="s">
        <v>49</v>
      </c>
      <c r="U162">
        <v>1</v>
      </c>
    </row>
    <row r="163" spans="2:21" x14ac:dyDescent="0.85">
      <c r="B163" s="22" t="s">
        <v>545</v>
      </c>
      <c r="C163" s="6" t="s">
        <v>566</v>
      </c>
      <c r="D163" s="6" t="s">
        <v>234</v>
      </c>
      <c r="E163" s="6" t="s">
        <v>544</v>
      </c>
      <c r="F163" s="6">
        <v>7</v>
      </c>
      <c r="G163" s="52">
        <v>45496</v>
      </c>
      <c r="H163" s="52">
        <f>IF(COUNTIF(休講・補講一覧表!I$6:I$47,開講日程一覧!P163)&gt;0,_xlfn.XLOOKUP(開講日程一覧!P163,休講・補講一覧表!I$6:I$47,休講・補講一覧表!G$6:G$47),G163)</f>
        <v>45496</v>
      </c>
      <c r="I163" s="3" t="str">
        <f t="shared" si="5"/>
        <v>火</v>
      </c>
      <c r="J163" s="3" t="str">
        <f>IF(COUNTIF(休講・補講一覧表!I$6:I$47,開講日程一覧!P163)&gt;0,TEXT(G163,"m/d")&amp;"の補講","")</f>
        <v/>
      </c>
      <c r="K163" s="6" t="s">
        <v>542</v>
      </c>
      <c r="L163" s="7">
        <v>6.9444444444444441E-3</v>
      </c>
      <c r="M163" s="7">
        <v>0.125</v>
      </c>
      <c r="P163" s="33" t="str">
        <f t="shared" si="6"/>
        <v>収支計画立案とビジネス会計_東京・仙台・名古屋・大阪・福岡7</v>
      </c>
      <c r="Q163" s="6" t="str">
        <f>IF(_xlfn.XLOOKUP(D163,履修科目一覧!G$6:G$225,履修科目一覧!E$6:E$225)=0,"",_xlfn.XLOOKUP(D163,履修科目一覧!G$6:G$225,履修科目一覧!E$6:E$225))</f>
        <v/>
      </c>
      <c r="R163" cm="1">
        <f t="array" ref="R163">_xlfn.SWITCH(B163,"集中(導入)",1,"前期",2,"集中(夏期)",3,"後期",4,"集中(春期)",5,"通年",6)</f>
        <v>2</v>
      </c>
      <c r="S163" t="s">
        <v>49</v>
      </c>
      <c r="U163">
        <v>1</v>
      </c>
    </row>
    <row r="164" spans="2:21" x14ac:dyDescent="0.85">
      <c r="B164" s="22" t="s">
        <v>545</v>
      </c>
      <c r="C164" s="6" t="s">
        <v>566</v>
      </c>
      <c r="D164" s="6" t="s">
        <v>234</v>
      </c>
      <c r="E164" s="6" t="s">
        <v>544</v>
      </c>
      <c r="F164" s="6">
        <v>8</v>
      </c>
      <c r="G164" s="52">
        <v>45510</v>
      </c>
      <c r="H164" s="52">
        <f>IF(COUNTIF(休講・補講一覧表!I$6:I$47,開講日程一覧!P164)&gt;0,_xlfn.XLOOKUP(開講日程一覧!P164,休講・補講一覧表!I$6:I$47,休講・補講一覧表!G$6:G$47),G164)</f>
        <v>45510</v>
      </c>
      <c r="I164" s="3" t="str">
        <f t="shared" si="5"/>
        <v>火</v>
      </c>
      <c r="J164" s="3" t="str">
        <f>IF(COUNTIF(休講・補講一覧表!I$6:I$47,開講日程一覧!P164)&gt;0,TEXT(G164,"m/d")&amp;"の補講","")</f>
        <v/>
      </c>
      <c r="K164" s="6" t="s">
        <v>542</v>
      </c>
      <c r="L164" s="7">
        <v>6.9444444444444441E-3</v>
      </c>
      <c r="M164" s="7">
        <v>0.125</v>
      </c>
      <c r="P164" s="33" t="str">
        <f t="shared" si="6"/>
        <v>収支計画立案とビジネス会計_東京・仙台・名古屋・大阪・福岡8</v>
      </c>
      <c r="Q164" s="6" t="str">
        <f>IF(_xlfn.XLOOKUP(D164,履修科目一覧!G$6:G$225,履修科目一覧!E$6:E$225)=0,"",_xlfn.XLOOKUP(D164,履修科目一覧!G$6:G$225,履修科目一覧!E$6:E$225))</f>
        <v/>
      </c>
      <c r="R164" cm="1">
        <f t="array" ref="R164">_xlfn.SWITCH(B164,"集中(導入)",1,"前期",2,"集中(夏期)",3,"後期",4,"集中(春期)",5,"通年",6)</f>
        <v>2</v>
      </c>
      <c r="S164" t="s">
        <v>49</v>
      </c>
      <c r="U164">
        <v>1</v>
      </c>
    </row>
    <row r="165" spans="2:21" x14ac:dyDescent="0.85">
      <c r="B165" s="22" t="s">
        <v>545</v>
      </c>
      <c r="C165" s="6" t="s">
        <v>551</v>
      </c>
      <c r="D165" s="6" t="s">
        <v>236</v>
      </c>
      <c r="E165" s="6" t="s">
        <v>565</v>
      </c>
      <c r="F165" s="6">
        <v>1</v>
      </c>
      <c r="G165" s="52">
        <v>45408</v>
      </c>
      <c r="H165" s="52">
        <f>IF(COUNTIF(休講・補講一覧表!I$6:I$47,開講日程一覧!P165)&gt;0,_xlfn.XLOOKUP(開講日程一覧!P165,休講・補講一覧表!I$6:I$47,休講・補講一覧表!G$6:G$47),G165)</f>
        <v>45408</v>
      </c>
      <c r="I165" s="3" t="str">
        <f t="shared" si="5"/>
        <v>金</v>
      </c>
      <c r="J165" s="3" t="str">
        <f>IF(COUNTIF(休講・補講一覧表!I$6:I$47,開講日程一覧!P165)&gt;0,TEXT(G165,"m/d")&amp;"の補講","")</f>
        <v/>
      </c>
      <c r="K165" s="6" t="s">
        <v>552</v>
      </c>
      <c r="L165" s="7">
        <v>0</v>
      </c>
      <c r="M165" s="7">
        <v>6.25E-2</v>
      </c>
      <c r="P165" s="33" t="str">
        <f t="shared" si="6"/>
        <v>知財戦略_東京・仙台1</v>
      </c>
      <c r="Q165" s="6" t="str">
        <f>IF(_xlfn.XLOOKUP(D165,履修科目一覧!G$6:G$225,履修科目一覧!E$6:E$225)=0,"",_xlfn.XLOOKUP(D165,履修科目一覧!G$6:G$225,履修科目一覧!E$6:E$225))</f>
        <v/>
      </c>
      <c r="R165" cm="1">
        <f t="array" ref="R165">_xlfn.SWITCH(B165,"集中(導入)",1,"前期",2,"集中(夏期)",3,"後期",4,"集中(春期)",5,"通年",6)</f>
        <v>2</v>
      </c>
      <c r="S165" t="s">
        <v>49</v>
      </c>
      <c r="U165">
        <v>1</v>
      </c>
    </row>
    <row r="166" spans="2:21" x14ac:dyDescent="0.85">
      <c r="B166" s="22" t="s">
        <v>545</v>
      </c>
      <c r="C166" s="6" t="s">
        <v>551</v>
      </c>
      <c r="D166" s="6" t="s">
        <v>236</v>
      </c>
      <c r="E166" s="6" t="s">
        <v>565</v>
      </c>
      <c r="F166" s="6">
        <v>2</v>
      </c>
      <c r="G166" s="52">
        <v>45422</v>
      </c>
      <c r="H166" s="52">
        <f>IF(COUNTIF(休講・補講一覧表!I$6:I$47,開講日程一覧!P166)&gt;0,_xlfn.XLOOKUP(開講日程一覧!P166,休講・補講一覧表!I$6:I$47,休講・補講一覧表!G$6:G$47),G166)</f>
        <v>45422</v>
      </c>
      <c r="I166" s="3" t="str">
        <f t="shared" si="5"/>
        <v>金</v>
      </c>
      <c r="J166" s="3" t="str">
        <f>IF(COUNTIF(休講・補講一覧表!I$6:I$47,開講日程一覧!P166)&gt;0,TEXT(G166,"m/d")&amp;"の補講","")</f>
        <v/>
      </c>
      <c r="K166" s="6" t="s">
        <v>542</v>
      </c>
      <c r="L166" s="7">
        <v>6.9444444444444441E-3</v>
      </c>
      <c r="M166" s="7">
        <v>0.125</v>
      </c>
      <c r="P166" s="33" t="str">
        <f t="shared" si="6"/>
        <v>知財戦略_東京・仙台2</v>
      </c>
      <c r="Q166" s="6" t="str">
        <f>IF(_xlfn.XLOOKUP(D166,履修科目一覧!G$6:G$225,履修科目一覧!E$6:E$225)=0,"",_xlfn.XLOOKUP(D166,履修科目一覧!G$6:G$225,履修科目一覧!E$6:E$225))</f>
        <v/>
      </c>
      <c r="R166" cm="1">
        <f t="array" ref="R166">_xlfn.SWITCH(B166,"集中(導入)",1,"前期",2,"集中(夏期)",3,"後期",4,"集中(春期)",5,"通年",6)</f>
        <v>2</v>
      </c>
      <c r="S166" t="s">
        <v>49</v>
      </c>
      <c r="U166">
        <v>1</v>
      </c>
    </row>
    <row r="167" spans="2:21" x14ac:dyDescent="0.85">
      <c r="B167" s="22" t="s">
        <v>545</v>
      </c>
      <c r="C167" s="6" t="s">
        <v>551</v>
      </c>
      <c r="D167" s="6" t="s">
        <v>236</v>
      </c>
      <c r="E167" s="6" t="s">
        <v>565</v>
      </c>
      <c r="F167" s="6">
        <v>3</v>
      </c>
      <c r="G167" s="52">
        <v>45436</v>
      </c>
      <c r="H167" s="52">
        <f>IF(COUNTIF(休講・補講一覧表!I$6:I$47,開講日程一覧!P167)&gt;0,_xlfn.XLOOKUP(開講日程一覧!P167,休講・補講一覧表!I$6:I$47,休講・補講一覧表!G$6:G$47),G167)</f>
        <v>45436</v>
      </c>
      <c r="I167" s="3" t="str">
        <f t="shared" si="5"/>
        <v>金</v>
      </c>
      <c r="J167" s="3" t="str">
        <f>IF(COUNTIF(休講・補講一覧表!I$6:I$47,開講日程一覧!P167)&gt;0,TEXT(G167,"m/d")&amp;"の補講","")</f>
        <v/>
      </c>
      <c r="K167" s="6" t="s">
        <v>542</v>
      </c>
      <c r="L167" s="7">
        <v>6.9444444444444441E-3</v>
      </c>
      <c r="M167" s="7">
        <v>0.125</v>
      </c>
      <c r="P167" s="33" t="str">
        <f t="shared" si="6"/>
        <v>知財戦略_東京・仙台3</v>
      </c>
      <c r="Q167" s="6" t="str">
        <f>IF(_xlfn.XLOOKUP(D167,履修科目一覧!G$6:G$225,履修科目一覧!E$6:E$225)=0,"",_xlfn.XLOOKUP(D167,履修科目一覧!G$6:G$225,履修科目一覧!E$6:E$225))</f>
        <v/>
      </c>
      <c r="R167" cm="1">
        <f t="array" ref="R167">_xlfn.SWITCH(B167,"集中(導入)",1,"前期",2,"集中(夏期)",3,"後期",4,"集中(春期)",5,"通年",6)</f>
        <v>2</v>
      </c>
      <c r="S167" t="s">
        <v>49</v>
      </c>
      <c r="U167">
        <v>1</v>
      </c>
    </row>
    <row r="168" spans="2:21" x14ac:dyDescent="0.85">
      <c r="B168" s="22" t="s">
        <v>545</v>
      </c>
      <c r="C168" s="6" t="s">
        <v>551</v>
      </c>
      <c r="D168" s="6" t="s">
        <v>236</v>
      </c>
      <c r="E168" s="6" t="s">
        <v>565</v>
      </c>
      <c r="F168" s="6">
        <v>4</v>
      </c>
      <c r="G168" s="52">
        <v>45450</v>
      </c>
      <c r="H168" s="52">
        <f>IF(COUNTIF(休講・補講一覧表!I$6:I$47,開講日程一覧!P168)&gt;0,_xlfn.XLOOKUP(開講日程一覧!P168,休講・補講一覧表!I$6:I$47,休講・補講一覧表!G$6:G$47),G168)</f>
        <v>45450</v>
      </c>
      <c r="I168" s="3" t="str">
        <f t="shared" si="5"/>
        <v>金</v>
      </c>
      <c r="J168" s="3" t="str">
        <f>IF(COUNTIF(休講・補講一覧表!I$6:I$47,開講日程一覧!P168)&gt;0,TEXT(G168,"m/d")&amp;"の補講","")</f>
        <v/>
      </c>
      <c r="K168" s="6" t="s">
        <v>542</v>
      </c>
      <c r="L168" s="7">
        <v>6.9444444444444441E-3</v>
      </c>
      <c r="M168" s="7">
        <v>0.125</v>
      </c>
      <c r="P168" s="33" t="str">
        <f t="shared" si="6"/>
        <v>知財戦略_東京・仙台4</v>
      </c>
      <c r="Q168" s="6" t="str">
        <f>IF(_xlfn.XLOOKUP(D168,履修科目一覧!G$6:G$225,履修科目一覧!E$6:E$225)=0,"",_xlfn.XLOOKUP(D168,履修科目一覧!G$6:G$225,履修科目一覧!E$6:E$225))</f>
        <v/>
      </c>
      <c r="R168" cm="1">
        <f t="array" ref="R168">_xlfn.SWITCH(B168,"集中(導入)",1,"前期",2,"集中(夏期)",3,"後期",4,"集中(春期)",5,"通年",6)</f>
        <v>2</v>
      </c>
      <c r="S168" t="s">
        <v>49</v>
      </c>
      <c r="U168">
        <v>1</v>
      </c>
    </row>
    <row r="169" spans="2:21" x14ac:dyDescent="0.85">
      <c r="B169" s="22" t="s">
        <v>545</v>
      </c>
      <c r="C169" s="6" t="s">
        <v>551</v>
      </c>
      <c r="D169" s="6" t="s">
        <v>236</v>
      </c>
      <c r="E169" s="6" t="s">
        <v>565</v>
      </c>
      <c r="F169" s="6">
        <v>5</v>
      </c>
      <c r="G169" s="52">
        <v>45464</v>
      </c>
      <c r="H169" s="52">
        <f>IF(COUNTIF(休講・補講一覧表!I$6:I$47,開講日程一覧!P169)&gt;0,_xlfn.XLOOKUP(開講日程一覧!P169,休講・補講一覧表!I$6:I$47,休講・補講一覧表!G$6:G$47),G169)</f>
        <v>45464</v>
      </c>
      <c r="I169" s="3" t="str">
        <f t="shared" si="5"/>
        <v>金</v>
      </c>
      <c r="J169" s="3" t="str">
        <f>IF(COUNTIF(休講・補講一覧表!I$6:I$47,開講日程一覧!P169)&gt;0,TEXT(G169,"m/d")&amp;"の補講","")</f>
        <v/>
      </c>
      <c r="K169" s="6" t="s">
        <v>542</v>
      </c>
      <c r="L169" s="7">
        <v>6.9444444444444441E-3</v>
      </c>
      <c r="M169" s="7">
        <v>0.125</v>
      </c>
      <c r="P169" s="33" t="str">
        <f t="shared" si="6"/>
        <v>知財戦略_東京・仙台5</v>
      </c>
      <c r="Q169" s="6" t="str">
        <f>IF(_xlfn.XLOOKUP(D169,履修科目一覧!G$6:G$225,履修科目一覧!E$6:E$225)=0,"",_xlfn.XLOOKUP(D169,履修科目一覧!G$6:G$225,履修科目一覧!E$6:E$225))</f>
        <v/>
      </c>
      <c r="R169" cm="1">
        <f t="array" ref="R169">_xlfn.SWITCH(B169,"集中(導入)",1,"前期",2,"集中(夏期)",3,"後期",4,"集中(春期)",5,"通年",6)</f>
        <v>2</v>
      </c>
      <c r="S169" t="s">
        <v>49</v>
      </c>
      <c r="U169">
        <v>1</v>
      </c>
    </row>
    <row r="170" spans="2:21" x14ac:dyDescent="0.85">
      <c r="B170" s="22" t="s">
        <v>545</v>
      </c>
      <c r="C170" s="6" t="s">
        <v>551</v>
      </c>
      <c r="D170" s="6" t="s">
        <v>236</v>
      </c>
      <c r="E170" s="6" t="s">
        <v>565</v>
      </c>
      <c r="F170" s="6">
        <v>6</v>
      </c>
      <c r="G170" s="52">
        <v>45478</v>
      </c>
      <c r="H170" s="52">
        <f>IF(COUNTIF(休講・補講一覧表!I$6:I$47,開講日程一覧!P170)&gt;0,_xlfn.XLOOKUP(開講日程一覧!P170,休講・補講一覧表!I$6:I$47,休講・補講一覧表!G$6:G$47),G170)</f>
        <v>45541</v>
      </c>
      <c r="I170" s="3" t="str">
        <f t="shared" si="5"/>
        <v>金</v>
      </c>
      <c r="J170" s="3" t="str">
        <f>IF(COUNTIF(休講・補講一覧表!I$6:I$47,開講日程一覧!P170)&gt;0,TEXT(G170,"m/d")&amp;"の補講","")</f>
        <v>7/5の補講</v>
      </c>
      <c r="K170" s="6" t="s">
        <v>542</v>
      </c>
      <c r="L170" s="7">
        <v>6.9444444444444441E-3</v>
      </c>
      <c r="M170" s="7">
        <v>0.125</v>
      </c>
      <c r="P170" s="33" t="str">
        <f t="shared" si="6"/>
        <v>知財戦略_東京・仙台6</v>
      </c>
      <c r="Q170" s="6" t="str">
        <f>IF(_xlfn.XLOOKUP(D170,履修科目一覧!G$6:G$225,履修科目一覧!E$6:E$225)=0,"",_xlfn.XLOOKUP(D170,履修科目一覧!G$6:G$225,履修科目一覧!E$6:E$225))</f>
        <v/>
      </c>
      <c r="R170" cm="1">
        <f t="array" ref="R170">_xlfn.SWITCH(B170,"集中(導入)",1,"前期",2,"集中(夏期)",3,"後期",4,"集中(春期)",5,"通年",6)</f>
        <v>2</v>
      </c>
      <c r="S170" t="s">
        <v>49</v>
      </c>
      <c r="U170">
        <v>1</v>
      </c>
    </row>
    <row r="171" spans="2:21" x14ac:dyDescent="0.85">
      <c r="B171" s="22" t="s">
        <v>545</v>
      </c>
      <c r="C171" s="6" t="s">
        <v>551</v>
      </c>
      <c r="D171" s="6" t="s">
        <v>236</v>
      </c>
      <c r="E171" s="6" t="s">
        <v>565</v>
      </c>
      <c r="F171" s="6">
        <v>7</v>
      </c>
      <c r="G171" s="52">
        <v>45492</v>
      </c>
      <c r="H171" s="52">
        <f>IF(COUNTIF(休講・補講一覧表!I$6:I$47,開講日程一覧!P171)&gt;0,_xlfn.XLOOKUP(開講日程一覧!P171,休講・補講一覧表!I$6:I$47,休講・補講一覧表!G$6:G$47),G171)</f>
        <v>45492</v>
      </c>
      <c r="I171" s="3" t="str">
        <f t="shared" si="5"/>
        <v>金</v>
      </c>
      <c r="J171" s="3" t="str">
        <f>IF(COUNTIF(休講・補講一覧表!I$6:I$47,開講日程一覧!P171)&gt;0,TEXT(G171,"m/d")&amp;"の補講","")</f>
        <v/>
      </c>
      <c r="K171" s="6" t="s">
        <v>542</v>
      </c>
      <c r="L171" s="7">
        <v>6.9444444444444441E-3</v>
      </c>
      <c r="M171" s="7">
        <v>0.125</v>
      </c>
      <c r="P171" s="33" t="str">
        <f t="shared" si="6"/>
        <v>知財戦略_東京・仙台7</v>
      </c>
      <c r="Q171" s="6" t="str">
        <f>IF(_xlfn.XLOOKUP(D171,履修科目一覧!G$6:G$225,履修科目一覧!E$6:E$225)=0,"",_xlfn.XLOOKUP(D171,履修科目一覧!G$6:G$225,履修科目一覧!E$6:E$225))</f>
        <v/>
      </c>
      <c r="R171" cm="1">
        <f t="array" ref="R171">_xlfn.SWITCH(B171,"集中(導入)",1,"前期",2,"集中(夏期)",3,"後期",4,"集中(春期)",5,"通年",6)</f>
        <v>2</v>
      </c>
      <c r="S171" t="s">
        <v>49</v>
      </c>
      <c r="U171">
        <v>1</v>
      </c>
    </row>
    <row r="172" spans="2:21" x14ac:dyDescent="0.85">
      <c r="B172" s="22" t="s">
        <v>545</v>
      </c>
      <c r="C172" s="6" t="s">
        <v>551</v>
      </c>
      <c r="D172" s="6" t="s">
        <v>236</v>
      </c>
      <c r="E172" s="6" t="s">
        <v>565</v>
      </c>
      <c r="F172" s="6">
        <v>8</v>
      </c>
      <c r="G172" s="52">
        <v>45506</v>
      </c>
      <c r="H172" s="52">
        <f>IF(COUNTIF(休講・補講一覧表!I$6:I$47,開講日程一覧!P172)&gt;0,_xlfn.XLOOKUP(開講日程一覧!P172,休講・補講一覧表!I$6:I$47,休講・補講一覧表!G$6:G$47),G172)</f>
        <v>45506</v>
      </c>
      <c r="I172" s="3" t="str">
        <f t="shared" si="5"/>
        <v>金</v>
      </c>
      <c r="J172" s="3" t="str">
        <f>IF(COUNTIF(休講・補講一覧表!I$6:I$47,開講日程一覧!P172)&gt;0,TEXT(G172,"m/d")&amp;"の補講","")</f>
        <v/>
      </c>
      <c r="K172" s="6" t="s">
        <v>542</v>
      </c>
      <c r="L172" s="7">
        <v>6.9444444444444441E-3</v>
      </c>
      <c r="M172" s="7">
        <v>0.125</v>
      </c>
      <c r="P172" s="33" t="str">
        <f t="shared" si="6"/>
        <v>知財戦略_東京・仙台8</v>
      </c>
      <c r="Q172" s="6" t="str">
        <f>IF(_xlfn.XLOOKUP(D172,履修科目一覧!G$6:G$225,履修科目一覧!E$6:E$225)=0,"",_xlfn.XLOOKUP(D172,履修科目一覧!G$6:G$225,履修科目一覧!E$6:E$225))</f>
        <v/>
      </c>
      <c r="R172" cm="1">
        <f t="array" ref="R172">_xlfn.SWITCH(B172,"集中(導入)",1,"前期",2,"集中(夏期)",3,"後期",4,"集中(春期)",5,"通年",6)</f>
        <v>2</v>
      </c>
      <c r="S172" t="s">
        <v>49</v>
      </c>
      <c r="U172">
        <v>1</v>
      </c>
    </row>
    <row r="173" spans="2:21" x14ac:dyDescent="0.85">
      <c r="B173" s="22" t="s">
        <v>545</v>
      </c>
      <c r="C173" s="6" t="s">
        <v>568</v>
      </c>
      <c r="D173" s="6" t="s">
        <v>240</v>
      </c>
      <c r="E173" s="6" t="s">
        <v>547</v>
      </c>
      <c r="F173" s="6">
        <v>1</v>
      </c>
      <c r="G173" s="52">
        <v>45409</v>
      </c>
      <c r="H173" s="52">
        <f>IF(COUNTIF(休講・補講一覧表!I$6:I$47,開講日程一覧!P173)&gt;0,_xlfn.XLOOKUP(開講日程一覧!P173,休講・補講一覧表!I$6:I$47,休講・補講一覧表!G$6:G$47),G173)</f>
        <v>45409</v>
      </c>
      <c r="I173" s="3" t="str">
        <f t="shared" si="5"/>
        <v>土</v>
      </c>
      <c r="J173" s="3" t="str">
        <f>IF(COUNTIF(休講・補講一覧表!I$6:I$47,開講日程一覧!P173)&gt;0,TEXT(G173,"m/d")&amp;"の補講","")</f>
        <v/>
      </c>
      <c r="K173" s="6" t="s">
        <v>570</v>
      </c>
      <c r="L173" s="7">
        <v>0</v>
      </c>
      <c r="M173" s="7">
        <v>6.25E-2</v>
      </c>
      <c r="P173" s="33" t="str">
        <f t="shared" si="6"/>
        <v>プレゼンテーション_東京1</v>
      </c>
      <c r="Q173" s="6" t="str">
        <f>IF(_xlfn.XLOOKUP(D173,履修科目一覧!G$6:G$225,履修科目一覧!E$6:E$225)=0,"",_xlfn.XLOOKUP(D173,履修科目一覧!G$6:G$225,履修科目一覧!E$6:E$225))</f>
        <v/>
      </c>
      <c r="R173" cm="1">
        <f t="array" ref="R173">_xlfn.SWITCH(B173,"集中(導入)",1,"前期",2,"集中(夏期)",3,"後期",4,"集中(春期)",5,"通年",6)</f>
        <v>2</v>
      </c>
      <c r="S173" t="s">
        <v>49</v>
      </c>
      <c r="U173">
        <v>1</v>
      </c>
    </row>
    <row r="174" spans="2:21" x14ac:dyDescent="0.85">
      <c r="B174" s="22" t="s">
        <v>545</v>
      </c>
      <c r="C174" s="6" t="s">
        <v>568</v>
      </c>
      <c r="D174" s="6" t="s">
        <v>240</v>
      </c>
      <c r="E174" s="6" t="s">
        <v>547</v>
      </c>
      <c r="F174" s="6">
        <v>2</v>
      </c>
      <c r="G174" s="52">
        <v>45430</v>
      </c>
      <c r="H174" s="52">
        <f>IF(COUNTIF(休講・補講一覧表!I$6:I$47,開講日程一覧!P174)&gt;0,_xlfn.XLOOKUP(開講日程一覧!P174,休講・補講一覧表!I$6:I$47,休講・補講一覧表!G$6:G$47),G174)</f>
        <v>45430</v>
      </c>
      <c r="I174" s="3" t="str">
        <f t="shared" si="5"/>
        <v>土</v>
      </c>
      <c r="J174" s="3" t="str">
        <f>IF(COUNTIF(休講・補講一覧表!I$6:I$47,開講日程一覧!P174)&gt;0,TEXT(G174,"m/d")&amp;"の補講","")</f>
        <v/>
      </c>
      <c r="K174" s="6" t="s">
        <v>563</v>
      </c>
      <c r="L174" s="7">
        <v>6.9444444444444441E-3</v>
      </c>
      <c r="M174" s="7">
        <v>0.125</v>
      </c>
      <c r="P174" s="33" t="str">
        <f t="shared" si="6"/>
        <v>プレゼンテーション_東京2</v>
      </c>
      <c r="Q174" s="6" t="str">
        <f>IF(_xlfn.XLOOKUP(D174,履修科目一覧!G$6:G$225,履修科目一覧!E$6:E$225)=0,"",_xlfn.XLOOKUP(D174,履修科目一覧!G$6:G$225,履修科目一覧!E$6:E$225))</f>
        <v/>
      </c>
      <c r="R174" cm="1">
        <f t="array" ref="R174">_xlfn.SWITCH(B174,"集中(導入)",1,"前期",2,"集中(夏期)",3,"後期",4,"集中(春期)",5,"通年",6)</f>
        <v>2</v>
      </c>
      <c r="S174" t="s">
        <v>49</v>
      </c>
      <c r="U174">
        <v>1</v>
      </c>
    </row>
    <row r="175" spans="2:21" x14ac:dyDescent="0.85">
      <c r="B175" s="22" t="s">
        <v>545</v>
      </c>
      <c r="C175" s="6" t="s">
        <v>568</v>
      </c>
      <c r="D175" s="6" t="s">
        <v>240</v>
      </c>
      <c r="E175" s="6" t="s">
        <v>547</v>
      </c>
      <c r="F175" s="6">
        <v>3</v>
      </c>
      <c r="G175" s="52">
        <v>45444</v>
      </c>
      <c r="H175" s="52">
        <f>IF(COUNTIF(休講・補講一覧表!I$6:I$47,開講日程一覧!P175)&gt;0,_xlfn.XLOOKUP(開講日程一覧!P175,休講・補講一覧表!I$6:I$47,休講・補講一覧表!G$6:G$47),G175)</f>
        <v>45444</v>
      </c>
      <c r="I175" s="3" t="str">
        <f t="shared" si="5"/>
        <v>土</v>
      </c>
      <c r="J175" s="3" t="str">
        <f>IF(COUNTIF(休講・補講一覧表!I$6:I$47,開講日程一覧!P175)&gt;0,TEXT(G175,"m/d")&amp;"の補講","")</f>
        <v/>
      </c>
      <c r="K175" s="6" t="s">
        <v>563</v>
      </c>
      <c r="L175" s="7">
        <v>6.9444444444444441E-3</v>
      </c>
      <c r="M175" s="7">
        <v>0.125</v>
      </c>
      <c r="P175" s="33" t="str">
        <f t="shared" si="6"/>
        <v>プレゼンテーション_東京3</v>
      </c>
      <c r="Q175" s="6" t="str">
        <f>IF(_xlfn.XLOOKUP(D175,履修科目一覧!G$6:G$225,履修科目一覧!E$6:E$225)=0,"",_xlfn.XLOOKUP(D175,履修科目一覧!G$6:G$225,履修科目一覧!E$6:E$225))</f>
        <v/>
      </c>
      <c r="R175" cm="1">
        <f t="array" ref="R175">_xlfn.SWITCH(B175,"集中(導入)",1,"前期",2,"集中(夏期)",3,"後期",4,"集中(春期)",5,"通年",6)</f>
        <v>2</v>
      </c>
      <c r="S175" t="s">
        <v>49</v>
      </c>
      <c r="U175">
        <v>1</v>
      </c>
    </row>
    <row r="176" spans="2:21" x14ac:dyDescent="0.85">
      <c r="B176" s="22" t="s">
        <v>545</v>
      </c>
      <c r="C176" s="6" t="s">
        <v>568</v>
      </c>
      <c r="D176" s="6" t="s">
        <v>240</v>
      </c>
      <c r="E176" s="6" t="s">
        <v>547</v>
      </c>
      <c r="F176" s="6">
        <v>4</v>
      </c>
      <c r="G176" s="52">
        <v>45458</v>
      </c>
      <c r="H176" s="52">
        <f>IF(COUNTIF(休講・補講一覧表!I$6:I$47,開講日程一覧!P176)&gt;0,_xlfn.XLOOKUP(開講日程一覧!P176,休講・補講一覧表!I$6:I$47,休講・補講一覧表!G$6:G$47),G176)</f>
        <v>45458</v>
      </c>
      <c r="I176" s="3" t="str">
        <f t="shared" si="5"/>
        <v>土</v>
      </c>
      <c r="J176" s="3" t="str">
        <f>IF(COUNTIF(休講・補講一覧表!I$6:I$47,開講日程一覧!P176)&gt;0,TEXT(G176,"m/d")&amp;"の補講","")</f>
        <v/>
      </c>
      <c r="K176" s="6" t="s">
        <v>563</v>
      </c>
      <c r="L176" s="7">
        <v>6.9444444444444441E-3</v>
      </c>
      <c r="M176" s="7">
        <v>0.125</v>
      </c>
      <c r="P176" s="33" t="str">
        <f t="shared" si="6"/>
        <v>プレゼンテーション_東京4</v>
      </c>
      <c r="Q176" s="6" t="str">
        <f>IF(_xlfn.XLOOKUP(D176,履修科目一覧!G$6:G$225,履修科目一覧!E$6:E$225)=0,"",_xlfn.XLOOKUP(D176,履修科目一覧!G$6:G$225,履修科目一覧!E$6:E$225))</f>
        <v/>
      </c>
      <c r="R176" cm="1">
        <f t="array" ref="R176">_xlfn.SWITCH(B176,"集中(導入)",1,"前期",2,"集中(夏期)",3,"後期",4,"集中(春期)",5,"通年",6)</f>
        <v>2</v>
      </c>
      <c r="S176" t="s">
        <v>49</v>
      </c>
      <c r="U176">
        <v>1</v>
      </c>
    </row>
    <row r="177" spans="2:21" x14ac:dyDescent="0.85">
      <c r="B177" s="22" t="s">
        <v>545</v>
      </c>
      <c r="C177" s="6" t="s">
        <v>568</v>
      </c>
      <c r="D177" s="6" t="s">
        <v>240</v>
      </c>
      <c r="E177" s="6" t="s">
        <v>547</v>
      </c>
      <c r="F177" s="6">
        <v>5</v>
      </c>
      <c r="G177" s="52">
        <v>45472</v>
      </c>
      <c r="H177" s="52">
        <f>IF(COUNTIF(休講・補講一覧表!I$6:I$47,開講日程一覧!P177)&gt;0,_xlfn.XLOOKUP(開講日程一覧!P177,休講・補講一覧表!I$6:I$47,休講・補講一覧表!G$6:G$47),G177)</f>
        <v>45472</v>
      </c>
      <c r="I177" s="3" t="str">
        <f t="shared" si="5"/>
        <v>土</v>
      </c>
      <c r="J177" s="3" t="str">
        <f>IF(COUNTIF(休講・補講一覧表!I$6:I$47,開講日程一覧!P177)&gt;0,TEXT(G177,"m/d")&amp;"の補講","")</f>
        <v/>
      </c>
      <c r="K177" s="6" t="s">
        <v>563</v>
      </c>
      <c r="L177" s="7">
        <v>6.9444444444444441E-3</v>
      </c>
      <c r="M177" s="7">
        <v>0.125</v>
      </c>
      <c r="P177" s="33" t="str">
        <f t="shared" si="6"/>
        <v>プレゼンテーション_東京5</v>
      </c>
      <c r="Q177" s="6" t="str">
        <f>IF(_xlfn.XLOOKUP(D177,履修科目一覧!G$6:G$225,履修科目一覧!E$6:E$225)=0,"",_xlfn.XLOOKUP(D177,履修科目一覧!G$6:G$225,履修科目一覧!E$6:E$225))</f>
        <v/>
      </c>
      <c r="R177" cm="1">
        <f t="array" ref="R177">_xlfn.SWITCH(B177,"集中(導入)",1,"前期",2,"集中(夏期)",3,"後期",4,"集中(春期)",5,"通年",6)</f>
        <v>2</v>
      </c>
      <c r="S177" t="s">
        <v>49</v>
      </c>
      <c r="U177">
        <v>1</v>
      </c>
    </row>
    <row r="178" spans="2:21" x14ac:dyDescent="0.85">
      <c r="B178" s="22" t="s">
        <v>545</v>
      </c>
      <c r="C178" s="6" t="s">
        <v>568</v>
      </c>
      <c r="D178" s="6" t="s">
        <v>240</v>
      </c>
      <c r="E178" s="6" t="s">
        <v>547</v>
      </c>
      <c r="F178" s="6">
        <v>6</v>
      </c>
      <c r="G178" s="52">
        <v>45486</v>
      </c>
      <c r="H178" s="52">
        <f>IF(COUNTIF(休講・補講一覧表!I$6:I$47,開講日程一覧!P178)&gt;0,_xlfn.XLOOKUP(開講日程一覧!P178,休講・補講一覧表!I$6:I$47,休講・補講一覧表!G$6:G$47),G178)</f>
        <v>45486</v>
      </c>
      <c r="I178" s="3" t="str">
        <f t="shared" si="5"/>
        <v>土</v>
      </c>
      <c r="J178" s="3" t="str">
        <f>IF(COUNTIF(休講・補講一覧表!I$6:I$47,開講日程一覧!P178)&gt;0,TEXT(G178,"m/d")&amp;"の補講","")</f>
        <v/>
      </c>
      <c r="K178" s="6" t="s">
        <v>563</v>
      </c>
      <c r="L178" s="7">
        <v>6.9444444444444441E-3</v>
      </c>
      <c r="M178" s="7">
        <v>0.125</v>
      </c>
      <c r="P178" s="33" t="str">
        <f t="shared" si="6"/>
        <v>プレゼンテーション_東京6</v>
      </c>
      <c r="Q178" s="6" t="str">
        <f>IF(_xlfn.XLOOKUP(D178,履修科目一覧!G$6:G$225,履修科目一覧!E$6:E$225)=0,"",_xlfn.XLOOKUP(D178,履修科目一覧!G$6:G$225,履修科目一覧!E$6:E$225))</f>
        <v/>
      </c>
      <c r="R178" cm="1">
        <f t="array" ref="R178">_xlfn.SWITCH(B178,"集中(導入)",1,"前期",2,"集中(夏期)",3,"後期",4,"集中(春期)",5,"通年",6)</f>
        <v>2</v>
      </c>
      <c r="S178" t="s">
        <v>49</v>
      </c>
      <c r="U178">
        <v>1</v>
      </c>
    </row>
    <row r="179" spans="2:21" x14ac:dyDescent="0.85">
      <c r="B179" s="22" t="s">
        <v>545</v>
      </c>
      <c r="C179" s="6" t="s">
        <v>568</v>
      </c>
      <c r="D179" s="6" t="s">
        <v>240</v>
      </c>
      <c r="E179" s="6" t="s">
        <v>547</v>
      </c>
      <c r="F179" s="6">
        <v>7</v>
      </c>
      <c r="G179" s="52">
        <v>45500</v>
      </c>
      <c r="H179" s="52">
        <f>IF(COUNTIF(休講・補講一覧表!I$6:I$47,開講日程一覧!P179)&gt;0,_xlfn.XLOOKUP(開講日程一覧!P179,休講・補講一覧表!I$6:I$47,休講・補講一覧表!G$6:G$47),G179)</f>
        <v>45500</v>
      </c>
      <c r="I179" s="3" t="str">
        <f t="shared" si="5"/>
        <v>土</v>
      </c>
      <c r="J179" s="3" t="str">
        <f>IF(COUNTIF(休講・補講一覧表!I$6:I$47,開講日程一覧!P179)&gt;0,TEXT(G179,"m/d")&amp;"の補講","")</f>
        <v/>
      </c>
      <c r="K179" s="6" t="s">
        <v>563</v>
      </c>
      <c r="L179" s="7">
        <v>6.9444444444444441E-3</v>
      </c>
      <c r="M179" s="7">
        <v>0.125</v>
      </c>
      <c r="P179" s="33" t="str">
        <f t="shared" si="6"/>
        <v>プレゼンテーション_東京7</v>
      </c>
      <c r="Q179" s="6" t="str">
        <f>IF(_xlfn.XLOOKUP(D179,履修科目一覧!G$6:G$225,履修科目一覧!E$6:E$225)=0,"",_xlfn.XLOOKUP(D179,履修科目一覧!G$6:G$225,履修科目一覧!E$6:E$225))</f>
        <v/>
      </c>
      <c r="R179" cm="1">
        <f t="array" ref="R179">_xlfn.SWITCH(B179,"集中(導入)",1,"前期",2,"集中(夏期)",3,"後期",4,"集中(春期)",5,"通年",6)</f>
        <v>2</v>
      </c>
      <c r="S179" t="s">
        <v>49</v>
      </c>
      <c r="U179">
        <v>1</v>
      </c>
    </row>
    <row r="180" spans="2:21" x14ac:dyDescent="0.85">
      <c r="B180" s="22" t="s">
        <v>545</v>
      </c>
      <c r="C180" s="6" t="s">
        <v>568</v>
      </c>
      <c r="D180" s="6" t="s">
        <v>240</v>
      </c>
      <c r="E180" s="6" t="s">
        <v>547</v>
      </c>
      <c r="F180" s="6">
        <v>8</v>
      </c>
      <c r="G180" s="52">
        <v>45514</v>
      </c>
      <c r="H180" s="52">
        <f>IF(COUNTIF(休講・補講一覧表!I$6:I$47,開講日程一覧!P180)&gt;0,_xlfn.XLOOKUP(開講日程一覧!P180,休講・補講一覧表!I$6:I$47,休講・補講一覧表!G$6:G$47),G180)</f>
        <v>45514</v>
      </c>
      <c r="I180" s="3" t="str">
        <f t="shared" si="5"/>
        <v>土</v>
      </c>
      <c r="J180" s="3" t="str">
        <f>IF(COUNTIF(休講・補講一覧表!I$6:I$47,開講日程一覧!P180)&gt;0,TEXT(G180,"m/d")&amp;"の補講","")</f>
        <v/>
      </c>
      <c r="K180" s="6" t="s">
        <v>563</v>
      </c>
      <c r="L180" s="7">
        <v>6.9444444444444441E-3</v>
      </c>
      <c r="M180" s="7">
        <v>0.125</v>
      </c>
      <c r="P180" s="33" t="str">
        <f t="shared" si="6"/>
        <v>プレゼンテーション_東京8</v>
      </c>
      <c r="Q180" s="6" t="str">
        <f>IF(_xlfn.XLOOKUP(D180,履修科目一覧!G$6:G$225,履修科目一覧!E$6:E$225)=0,"",_xlfn.XLOOKUP(D180,履修科目一覧!G$6:G$225,履修科目一覧!E$6:E$225))</f>
        <v/>
      </c>
      <c r="R180" cm="1">
        <f t="array" ref="R180">_xlfn.SWITCH(B180,"集中(導入)",1,"前期",2,"集中(夏期)",3,"後期",4,"集中(春期)",5,"通年",6)</f>
        <v>2</v>
      </c>
      <c r="S180" t="s">
        <v>49</v>
      </c>
      <c r="U180">
        <v>1</v>
      </c>
    </row>
    <row r="181" spans="2:21" x14ac:dyDescent="0.85">
      <c r="B181" s="22" t="s">
        <v>545</v>
      </c>
      <c r="C181" s="6" t="s">
        <v>571</v>
      </c>
      <c r="D181" s="6" t="s">
        <v>251</v>
      </c>
      <c r="E181" s="6" t="s">
        <v>544</v>
      </c>
      <c r="F181" s="6">
        <v>1</v>
      </c>
      <c r="G181" s="52">
        <v>45406</v>
      </c>
      <c r="H181" s="52">
        <f>IF(COUNTIF(休講・補講一覧表!I$6:I$47,開講日程一覧!P181)&gt;0,_xlfn.XLOOKUP(開講日程一覧!P181,休講・補講一覧表!I$6:I$47,休講・補講一覧表!G$6:G$47),G181)</f>
        <v>45406</v>
      </c>
      <c r="I181" s="3" t="str">
        <f t="shared" si="5"/>
        <v>水</v>
      </c>
      <c r="J181" s="3" t="str">
        <f>IF(COUNTIF(休講・補講一覧表!I$6:I$47,開講日程一覧!P181)&gt;0,TEXT(G181,"m/d")&amp;"の補講","")</f>
        <v/>
      </c>
      <c r="K181" s="6" t="s">
        <v>572</v>
      </c>
      <c r="L181" s="7">
        <v>0</v>
      </c>
      <c r="M181" s="7">
        <v>8.3333333333333329E-2</v>
      </c>
      <c r="P181" s="33" t="str">
        <f t="shared" si="6"/>
        <v>事業構想事例研究（事業構想スピーチ）Ⅰ・Ⅲ_東京・仙台・名古屋・大阪・福岡1</v>
      </c>
      <c r="Q181" s="6" t="str">
        <f>IF(_xlfn.XLOOKUP(D181,履修科目一覧!G$6:G$225,履修科目一覧!E$6:E$225)=0,"",_xlfn.XLOOKUP(D181,履修科目一覧!G$6:G$225,履修科目一覧!E$6:E$225))</f>
        <v/>
      </c>
      <c r="R181" cm="1">
        <f t="array" ref="R181">_xlfn.SWITCH(B181,"集中(導入)",1,"前期",2,"集中(夏期)",3,"後期",4,"集中(春期)",5,"通年",6)</f>
        <v>2</v>
      </c>
      <c r="S181" t="str">
        <f>IF(_xlfn.XLOOKUP(P181,事業構想スピーチ出席表!A$7:A$37,事業構想スピーチ出席表!F$7:F$37)=0,"",_xlfn.XLOOKUP(P181,事業構想スピーチ出席表!A$7:A$37,事業構想スピーチ出席表!F$7:F$37))</f>
        <v/>
      </c>
      <c r="U181">
        <v>1</v>
      </c>
    </row>
    <row r="182" spans="2:21" x14ac:dyDescent="0.85">
      <c r="B182" s="22" t="s">
        <v>545</v>
      </c>
      <c r="C182" s="6" t="s">
        <v>571</v>
      </c>
      <c r="D182" s="6" t="s">
        <v>251</v>
      </c>
      <c r="E182" s="6" t="s">
        <v>544</v>
      </c>
      <c r="F182" s="6">
        <v>2</v>
      </c>
      <c r="G182" s="52">
        <v>45420</v>
      </c>
      <c r="H182" s="52">
        <f>IF(COUNTIF(休講・補講一覧表!I$6:I$47,開講日程一覧!P182)&gt;0,_xlfn.XLOOKUP(開講日程一覧!P182,休講・補講一覧表!I$6:I$47,休講・補講一覧表!G$6:G$47),G182)</f>
        <v>45420</v>
      </c>
      <c r="I182" s="3" t="str">
        <f t="shared" si="5"/>
        <v>水</v>
      </c>
      <c r="J182" s="3" t="str">
        <f>IF(COUNTIF(休講・補講一覧表!I$6:I$47,開講日程一覧!P182)&gt;0,TEXT(G182,"m/d")&amp;"の補講","")</f>
        <v/>
      </c>
      <c r="K182" s="6" t="s">
        <v>572</v>
      </c>
      <c r="L182" s="7">
        <v>0</v>
      </c>
      <c r="M182" s="7">
        <v>8.3333333333333329E-2</v>
      </c>
      <c r="P182" s="33" t="str">
        <f t="shared" si="6"/>
        <v>事業構想事例研究（事業構想スピーチ）Ⅰ・Ⅲ_東京・仙台・名古屋・大阪・福岡2</v>
      </c>
      <c r="Q182" s="6" t="str">
        <f>IF(_xlfn.XLOOKUP(D182,履修科目一覧!G$6:G$225,履修科目一覧!E$6:E$225)=0,"",_xlfn.XLOOKUP(D182,履修科目一覧!G$6:G$225,履修科目一覧!E$6:E$225))</f>
        <v/>
      </c>
      <c r="R182" cm="1">
        <f t="array" ref="R182">_xlfn.SWITCH(B182,"集中(導入)",1,"前期",2,"集中(夏期)",3,"後期",4,"集中(春期)",5,"通年",6)</f>
        <v>2</v>
      </c>
      <c r="S182" t="str">
        <f>IF(_xlfn.XLOOKUP(P182,事業構想スピーチ出席表!A$7:A$37,事業構想スピーチ出席表!F$7:F$37)=0,"",_xlfn.XLOOKUP(P182,事業構想スピーチ出席表!A$7:A$37,事業構想スピーチ出席表!F$7:F$37))</f>
        <v/>
      </c>
      <c r="U182">
        <v>1</v>
      </c>
    </row>
    <row r="183" spans="2:21" x14ac:dyDescent="0.85">
      <c r="B183" s="22" t="s">
        <v>545</v>
      </c>
      <c r="C183" s="6" t="s">
        <v>571</v>
      </c>
      <c r="D183" s="6" t="s">
        <v>251</v>
      </c>
      <c r="E183" s="6" t="s">
        <v>544</v>
      </c>
      <c r="F183" s="6">
        <v>3</v>
      </c>
      <c r="G183" s="52">
        <v>45427</v>
      </c>
      <c r="H183" s="52">
        <f>IF(COUNTIF(休講・補講一覧表!I$6:I$47,開講日程一覧!P183)&gt;0,_xlfn.XLOOKUP(開講日程一覧!P183,休講・補講一覧表!I$6:I$47,休講・補講一覧表!G$6:G$47),G183)</f>
        <v>45427</v>
      </c>
      <c r="I183" s="3" t="str">
        <f t="shared" si="5"/>
        <v>水</v>
      </c>
      <c r="J183" s="3" t="str">
        <f>IF(COUNTIF(休講・補講一覧表!I$6:I$47,開講日程一覧!P183)&gt;0,TEXT(G183,"m/d")&amp;"の補講","")</f>
        <v/>
      </c>
      <c r="K183" s="6" t="s">
        <v>572</v>
      </c>
      <c r="L183" s="7">
        <v>0</v>
      </c>
      <c r="M183" s="7">
        <v>8.3333333333333329E-2</v>
      </c>
      <c r="P183" s="33" t="str">
        <f t="shared" si="6"/>
        <v>事業構想事例研究（事業構想スピーチ）Ⅰ・Ⅲ_東京・仙台・名古屋・大阪・福岡3</v>
      </c>
      <c r="Q183" s="6" t="str">
        <f>IF(_xlfn.XLOOKUP(D183,履修科目一覧!G$6:G$225,履修科目一覧!E$6:E$225)=0,"",_xlfn.XLOOKUP(D183,履修科目一覧!G$6:G$225,履修科目一覧!E$6:E$225))</f>
        <v/>
      </c>
      <c r="R183" cm="1">
        <f t="array" ref="R183">_xlfn.SWITCH(B183,"集中(導入)",1,"前期",2,"集中(夏期)",3,"後期",4,"集中(春期)",5,"通年",6)</f>
        <v>2</v>
      </c>
      <c r="S183" t="str">
        <f>IF(_xlfn.XLOOKUP(P183,事業構想スピーチ出席表!A$7:A$37,事業構想スピーチ出席表!F$7:F$37)=0,"",_xlfn.XLOOKUP(P183,事業構想スピーチ出席表!A$7:A$37,事業構想スピーチ出席表!F$7:F$37))</f>
        <v/>
      </c>
      <c r="U183">
        <v>1</v>
      </c>
    </row>
    <row r="184" spans="2:21" x14ac:dyDescent="0.85">
      <c r="B184" s="22" t="s">
        <v>545</v>
      </c>
      <c r="C184" s="6" t="s">
        <v>571</v>
      </c>
      <c r="D184" s="6" t="s">
        <v>251</v>
      </c>
      <c r="E184" s="6" t="s">
        <v>544</v>
      </c>
      <c r="F184" s="6">
        <v>4</v>
      </c>
      <c r="G184" s="52">
        <v>45434</v>
      </c>
      <c r="H184" s="52">
        <f>IF(COUNTIF(休講・補講一覧表!I$6:I$47,開講日程一覧!P184)&gt;0,_xlfn.XLOOKUP(開講日程一覧!P184,休講・補講一覧表!I$6:I$47,休講・補講一覧表!G$6:G$47),G184)</f>
        <v>45434</v>
      </c>
      <c r="I184" s="3" t="str">
        <f t="shared" si="5"/>
        <v>水</v>
      </c>
      <c r="J184" s="3" t="str">
        <f>IF(COUNTIF(休講・補講一覧表!I$6:I$47,開講日程一覧!P184)&gt;0,TEXT(G184,"m/d")&amp;"の補講","")</f>
        <v/>
      </c>
      <c r="K184" s="6" t="s">
        <v>572</v>
      </c>
      <c r="L184" s="7">
        <v>0</v>
      </c>
      <c r="M184" s="7">
        <v>8.3333333333333329E-2</v>
      </c>
      <c r="P184" s="33" t="str">
        <f t="shared" si="6"/>
        <v>事業構想事例研究（事業構想スピーチ）Ⅰ・Ⅲ_東京・仙台・名古屋・大阪・福岡4</v>
      </c>
      <c r="Q184" s="6" t="str">
        <f>IF(_xlfn.XLOOKUP(D184,履修科目一覧!G$6:G$225,履修科目一覧!E$6:E$225)=0,"",_xlfn.XLOOKUP(D184,履修科目一覧!G$6:G$225,履修科目一覧!E$6:E$225))</f>
        <v/>
      </c>
      <c r="R184" cm="1">
        <f t="array" ref="R184">_xlfn.SWITCH(B184,"集中(導入)",1,"前期",2,"集中(夏期)",3,"後期",4,"集中(春期)",5,"通年",6)</f>
        <v>2</v>
      </c>
      <c r="S184" t="str">
        <f>IF(_xlfn.XLOOKUP(P184,事業構想スピーチ出席表!A$7:A$37,事業構想スピーチ出席表!F$7:F$37)=0,"",_xlfn.XLOOKUP(P184,事業構想スピーチ出席表!A$7:A$37,事業構想スピーチ出席表!F$7:F$37))</f>
        <v/>
      </c>
      <c r="U184">
        <v>1</v>
      </c>
    </row>
    <row r="185" spans="2:21" x14ac:dyDescent="0.85">
      <c r="B185" s="22" t="s">
        <v>545</v>
      </c>
      <c r="C185" s="6" t="s">
        <v>571</v>
      </c>
      <c r="D185" s="6" t="s">
        <v>251</v>
      </c>
      <c r="E185" s="6" t="s">
        <v>544</v>
      </c>
      <c r="F185" s="6">
        <v>5</v>
      </c>
      <c r="G185" s="52">
        <v>45441</v>
      </c>
      <c r="H185" s="52">
        <f>IF(COUNTIF(休講・補講一覧表!I$6:I$47,開講日程一覧!P185)&gt;0,_xlfn.XLOOKUP(開講日程一覧!P185,休講・補講一覧表!I$6:I$47,休講・補講一覧表!G$6:G$47),G185)</f>
        <v>45441</v>
      </c>
      <c r="I185" s="3" t="str">
        <f t="shared" si="5"/>
        <v>水</v>
      </c>
      <c r="J185" s="3" t="str">
        <f>IF(COUNTIF(休講・補講一覧表!I$6:I$47,開講日程一覧!P185)&gt;0,TEXT(G185,"m/d")&amp;"の補講","")</f>
        <v/>
      </c>
      <c r="K185" s="6" t="s">
        <v>572</v>
      </c>
      <c r="L185" s="7">
        <v>0</v>
      </c>
      <c r="M185" s="7">
        <v>8.3333333333333329E-2</v>
      </c>
      <c r="P185" s="33" t="str">
        <f t="shared" si="6"/>
        <v>事業構想事例研究（事業構想スピーチ）Ⅰ・Ⅲ_東京・仙台・名古屋・大阪・福岡5</v>
      </c>
      <c r="Q185" s="6" t="str">
        <f>IF(_xlfn.XLOOKUP(D185,履修科目一覧!G$6:G$225,履修科目一覧!E$6:E$225)=0,"",_xlfn.XLOOKUP(D185,履修科目一覧!G$6:G$225,履修科目一覧!E$6:E$225))</f>
        <v/>
      </c>
      <c r="R185" cm="1">
        <f t="array" ref="R185">_xlfn.SWITCH(B185,"集中(導入)",1,"前期",2,"集中(夏期)",3,"後期",4,"集中(春期)",5,"通年",6)</f>
        <v>2</v>
      </c>
      <c r="S185" t="str">
        <f>IF(_xlfn.XLOOKUP(P185,事業構想スピーチ出席表!A$7:A$37,事業構想スピーチ出席表!F$7:F$37)=0,"",_xlfn.XLOOKUP(P185,事業構想スピーチ出席表!A$7:A$37,事業構想スピーチ出席表!F$7:F$37))</f>
        <v/>
      </c>
      <c r="U185">
        <v>1</v>
      </c>
    </row>
    <row r="186" spans="2:21" x14ac:dyDescent="0.85">
      <c r="B186" s="22" t="s">
        <v>545</v>
      </c>
      <c r="C186" s="6" t="s">
        <v>571</v>
      </c>
      <c r="D186" s="6" t="s">
        <v>251</v>
      </c>
      <c r="E186" s="6" t="s">
        <v>544</v>
      </c>
      <c r="F186" s="6">
        <v>6</v>
      </c>
      <c r="G186" s="52">
        <v>45448</v>
      </c>
      <c r="H186" s="52">
        <f>IF(COUNTIF(休講・補講一覧表!I$6:I$47,開講日程一覧!P186)&gt;0,_xlfn.XLOOKUP(開講日程一覧!P186,休講・補講一覧表!I$6:I$47,休講・補講一覧表!G$6:G$47),G186)</f>
        <v>45448</v>
      </c>
      <c r="I186" s="3" t="str">
        <f t="shared" si="5"/>
        <v>水</v>
      </c>
      <c r="J186" s="3" t="str">
        <f>IF(COUNTIF(休講・補講一覧表!I$6:I$47,開講日程一覧!P186)&gt;0,TEXT(G186,"m/d")&amp;"の補講","")</f>
        <v/>
      </c>
      <c r="K186" s="6" t="s">
        <v>572</v>
      </c>
      <c r="L186" s="7">
        <v>0</v>
      </c>
      <c r="M186" s="7">
        <v>8.3333333333333329E-2</v>
      </c>
      <c r="P186" s="33" t="str">
        <f t="shared" si="6"/>
        <v>事業構想事例研究（事業構想スピーチ）Ⅰ・Ⅲ_東京・仙台・名古屋・大阪・福岡6</v>
      </c>
      <c r="Q186" s="6" t="str">
        <f>IF(_xlfn.XLOOKUP(D186,履修科目一覧!G$6:G$225,履修科目一覧!E$6:E$225)=0,"",_xlfn.XLOOKUP(D186,履修科目一覧!G$6:G$225,履修科目一覧!E$6:E$225))</f>
        <v/>
      </c>
      <c r="R186" cm="1">
        <f t="array" ref="R186">_xlfn.SWITCH(B186,"集中(導入)",1,"前期",2,"集中(夏期)",3,"後期",4,"集中(春期)",5,"通年",6)</f>
        <v>2</v>
      </c>
      <c r="S186" t="str">
        <f>IF(_xlfn.XLOOKUP(P186,事業構想スピーチ出席表!A$7:A$37,事業構想スピーチ出席表!F$7:F$37)=0,"",_xlfn.XLOOKUP(P186,事業構想スピーチ出席表!A$7:A$37,事業構想スピーチ出席表!F$7:F$37))</f>
        <v/>
      </c>
      <c r="U186">
        <v>1</v>
      </c>
    </row>
    <row r="187" spans="2:21" x14ac:dyDescent="0.85">
      <c r="B187" s="22" t="s">
        <v>545</v>
      </c>
      <c r="C187" s="6" t="s">
        <v>571</v>
      </c>
      <c r="D187" s="6" t="s">
        <v>251</v>
      </c>
      <c r="E187" s="6" t="s">
        <v>544</v>
      </c>
      <c r="F187" s="6">
        <v>7</v>
      </c>
      <c r="G187" s="52">
        <v>45455</v>
      </c>
      <c r="H187" s="52">
        <f>IF(COUNTIF(休講・補講一覧表!I$6:I$47,開講日程一覧!P187)&gt;0,_xlfn.XLOOKUP(開講日程一覧!P187,休講・補講一覧表!I$6:I$47,休講・補講一覧表!G$6:G$47),G187)</f>
        <v>45455</v>
      </c>
      <c r="I187" s="3" t="str">
        <f t="shared" si="5"/>
        <v>水</v>
      </c>
      <c r="J187" s="3" t="str">
        <f>IF(COUNTIF(休講・補講一覧表!I$6:I$47,開講日程一覧!P187)&gt;0,TEXT(G187,"m/d")&amp;"の補講","")</f>
        <v/>
      </c>
      <c r="K187" s="6" t="s">
        <v>572</v>
      </c>
      <c r="L187" s="7">
        <v>0</v>
      </c>
      <c r="M187" s="7">
        <v>8.3333333333333329E-2</v>
      </c>
      <c r="P187" s="33" t="str">
        <f t="shared" si="6"/>
        <v>事業構想事例研究（事業構想スピーチ）Ⅰ・Ⅲ_東京・仙台・名古屋・大阪・福岡7</v>
      </c>
      <c r="Q187" s="6" t="str">
        <f>IF(_xlfn.XLOOKUP(D187,履修科目一覧!G$6:G$225,履修科目一覧!E$6:E$225)=0,"",_xlfn.XLOOKUP(D187,履修科目一覧!G$6:G$225,履修科目一覧!E$6:E$225))</f>
        <v/>
      </c>
      <c r="R187" cm="1">
        <f t="array" ref="R187">_xlfn.SWITCH(B187,"集中(導入)",1,"前期",2,"集中(夏期)",3,"後期",4,"集中(春期)",5,"通年",6)</f>
        <v>2</v>
      </c>
      <c r="S187" t="str">
        <f>IF(_xlfn.XLOOKUP(P187,事業構想スピーチ出席表!A$7:A$37,事業構想スピーチ出席表!F$7:F$37)=0,"",_xlfn.XLOOKUP(P187,事業構想スピーチ出席表!A$7:A$37,事業構想スピーチ出席表!F$7:F$37))</f>
        <v/>
      </c>
      <c r="U187">
        <v>1</v>
      </c>
    </row>
    <row r="188" spans="2:21" x14ac:dyDescent="0.85">
      <c r="B188" s="22" t="s">
        <v>545</v>
      </c>
      <c r="C188" s="6" t="s">
        <v>571</v>
      </c>
      <c r="D188" s="6" t="s">
        <v>251</v>
      </c>
      <c r="E188" s="6" t="s">
        <v>544</v>
      </c>
      <c r="F188" s="6">
        <v>8</v>
      </c>
      <c r="G188" s="52">
        <v>45462</v>
      </c>
      <c r="H188" s="52">
        <f>IF(COUNTIF(休講・補講一覧表!I$6:I$47,開講日程一覧!P188)&gt;0,_xlfn.XLOOKUP(開講日程一覧!P188,休講・補講一覧表!I$6:I$47,休講・補講一覧表!G$6:G$47),G188)</f>
        <v>45462</v>
      </c>
      <c r="I188" s="3" t="str">
        <f t="shared" si="5"/>
        <v>水</v>
      </c>
      <c r="J188" s="3" t="str">
        <f>IF(COUNTIF(休講・補講一覧表!I$6:I$47,開講日程一覧!P188)&gt;0,TEXT(G188,"m/d")&amp;"の補講","")</f>
        <v/>
      </c>
      <c r="K188" s="6" t="s">
        <v>572</v>
      </c>
      <c r="L188" s="7">
        <v>0</v>
      </c>
      <c r="M188" s="7">
        <v>8.3333333333333329E-2</v>
      </c>
      <c r="P188" s="33" t="str">
        <f t="shared" si="6"/>
        <v>事業構想事例研究（事業構想スピーチ）Ⅰ・Ⅲ_東京・仙台・名古屋・大阪・福岡8</v>
      </c>
      <c r="Q188" s="6" t="str">
        <f>IF(_xlfn.XLOOKUP(D188,履修科目一覧!G$6:G$225,履修科目一覧!E$6:E$225)=0,"",_xlfn.XLOOKUP(D188,履修科目一覧!G$6:G$225,履修科目一覧!E$6:E$225))</f>
        <v/>
      </c>
      <c r="R188" cm="1">
        <f t="array" ref="R188">_xlfn.SWITCH(B188,"集中(導入)",1,"前期",2,"集中(夏期)",3,"後期",4,"集中(春期)",5,"通年",6)</f>
        <v>2</v>
      </c>
      <c r="S188" t="str">
        <f>IF(_xlfn.XLOOKUP(P188,事業構想スピーチ出席表!A$7:A$37,事業構想スピーチ出席表!F$7:F$37)=0,"",_xlfn.XLOOKUP(P188,事業構想スピーチ出席表!A$7:A$37,事業構想スピーチ出席表!F$7:F$37))</f>
        <v/>
      </c>
      <c r="U188">
        <v>1</v>
      </c>
    </row>
    <row r="189" spans="2:21" x14ac:dyDescent="0.85">
      <c r="B189" s="22" t="s">
        <v>545</v>
      </c>
      <c r="C189" s="6" t="s">
        <v>571</v>
      </c>
      <c r="D189" s="6" t="s">
        <v>251</v>
      </c>
      <c r="E189" s="6" t="s">
        <v>544</v>
      </c>
      <c r="F189" s="6">
        <v>9</v>
      </c>
      <c r="G189" s="52">
        <v>45469</v>
      </c>
      <c r="H189" s="52">
        <f>IF(COUNTIF(休講・補講一覧表!I$6:I$47,開講日程一覧!P189)&gt;0,_xlfn.XLOOKUP(開講日程一覧!P189,休講・補講一覧表!I$6:I$47,休講・補講一覧表!G$6:G$47),G189)</f>
        <v>45469</v>
      </c>
      <c r="I189" s="3" t="str">
        <f t="shared" si="5"/>
        <v>水</v>
      </c>
      <c r="J189" s="3" t="str">
        <f>IF(COUNTIF(休講・補講一覧表!I$6:I$47,開講日程一覧!P189)&gt;0,TEXT(G189,"m/d")&amp;"の補講","")</f>
        <v/>
      </c>
      <c r="K189" s="6" t="s">
        <v>572</v>
      </c>
      <c r="L189" s="7">
        <v>0</v>
      </c>
      <c r="M189" s="7">
        <v>8.3333333333333329E-2</v>
      </c>
      <c r="P189" s="33" t="str">
        <f t="shared" ref="P189:P194" si="7">D189&amp;F189</f>
        <v>事業構想事例研究（事業構想スピーチ）Ⅰ・Ⅲ_東京・仙台・名古屋・大阪・福岡9</v>
      </c>
      <c r="Q189" s="6" t="str">
        <f>IF(_xlfn.XLOOKUP(D189,履修科目一覧!G$6:G$225,履修科目一覧!E$6:E$225)=0,"",_xlfn.XLOOKUP(D189,履修科目一覧!G$6:G$225,履修科目一覧!E$6:E$225))</f>
        <v/>
      </c>
      <c r="R189" cm="1">
        <f t="array" ref="R189">_xlfn.SWITCH(B189,"集中(導入)",1,"前期",2,"集中(夏期)",3,"後期",4,"集中(春期)",5,"通年",6)</f>
        <v>2</v>
      </c>
      <c r="S189" t="str">
        <f>IF(_xlfn.XLOOKUP(P189,事業構想スピーチ出席表!A$7:A$37,事業構想スピーチ出席表!F$7:F$37)=0,"",_xlfn.XLOOKUP(P189,事業構想スピーチ出席表!A$7:A$37,事業構想スピーチ出席表!F$7:F$37))</f>
        <v/>
      </c>
      <c r="U189">
        <v>1</v>
      </c>
    </row>
    <row r="190" spans="2:21" x14ac:dyDescent="0.85">
      <c r="B190" s="22" t="s">
        <v>545</v>
      </c>
      <c r="C190" s="6" t="s">
        <v>571</v>
      </c>
      <c r="D190" s="6" t="s">
        <v>251</v>
      </c>
      <c r="E190" s="6" t="s">
        <v>544</v>
      </c>
      <c r="F190" s="6">
        <v>10</v>
      </c>
      <c r="G190" s="52">
        <v>45476</v>
      </c>
      <c r="H190" s="52">
        <f>IF(COUNTIF(休講・補講一覧表!I$6:I$47,開講日程一覧!P190)&gt;0,_xlfn.XLOOKUP(開講日程一覧!P190,休講・補講一覧表!I$6:I$47,休講・補講一覧表!G$6:G$47),G190)</f>
        <v>45476</v>
      </c>
      <c r="I190" s="3" t="str">
        <f t="shared" si="5"/>
        <v>水</v>
      </c>
      <c r="J190" s="3" t="str">
        <f>IF(COUNTIF(休講・補講一覧表!I$6:I$47,開講日程一覧!P190)&gt;0,TEXT(G190,"m/d")&amp;"の補講","")</f>
        <v/>
      </c>
      <c r="K190" s="6" t="s">
        <v>572</v>
      </c>
      <c r="L190" s="7">
        <v>0</v>
      </c>
      <c r="M190" s="7">
        <v>8.3333333333333329E-2</v>
      </c>
      <c r="P190" s="33" t="str">
        <f t="shared" si="7"/>
        <v>事業構想事例研究（事業構想スピーチ）Ⅰ・Ⅲ_東京・仙台・名古屋・大阪・福岡10</v>
      </c>
      <c r="Q190" s="6" t="str">
        <f>IF(_xlfn.XLOOKUP(D190,履修科目一覧!G$6:G$225,履修科目一覧!E$6:E$225)=0,"",_xlfn.XLOOKUP(D190,履修科目一覧!G$6:G$225,履修科目一覧!E$6:E$225))</f>
        <v/>
      </c>
      <c r="R190" cm="1">
        <f t="array" ref="R190">_xlfn.SWITCH(B190,"集中(導入)",1,"前期",2,"集中(夏期)",3,"後期",4,"集中(春期)",5,"通年",6)</f>
        <v>2</v>
      </c>
      <c r="S190" t="str">
        <f>IF(_xlfn.XLOOKUP(P190,事業構想スピーチ出席表!A$7:A$37,事業構想スピーチ出席表!F$7:F$37)=0,"",_xlfn.XLOOKUP(P190,事業構想スピーチ出席表!A$7:A$37,事業構想スピーチ出席表!F$7:F$37))</f>
        <v/>
      </c>
      <c r="U190">
        <v>1</v>
      </c>
    </row>
    <row r="191" spans="2:21" x14ac:dyDescent="0.85">
      <c r="B191" s="22" t="s">
        <v>545</v>
      </c>
      <c r="C191" s="6" t="s">
        <v>571</v>
      </c>
      <c r="D191" s="6" t="s">
        <v>251</v>
      </c>
      <c r="E191" s="6" t="s">
        <v>544</v>
      </c>
      <c r="F191" s="6">
        <v>11</v>
      </c>
      <c r="G191" s="52">
        <v>45483</v>
      </c>
      <c r="H191" s="52">
        <f>IF(COUNTIF(休講・補講一覧表!I$6:I$47,開講日程一覧!P191)&gt;0,_xlfn.XLOOKUP(開講日程一覧!P191,休講・補講一覧表!I$6:I$47,休講・補講一覧表!G$6:G$47),G191)</f>
        <v>45483</v>
      </c>
      <c r="I191" s="3" t="str">
        <f t="shared" si="5"/>
        <v>水</v>
      </c>
      <c r="J191" s="3" t="str">
        <f>IF(COUNTIF(休講・補講一覧表!I$6:I$47,開講日程一覧!P191)&gt;0,TEXT(G191,"m/d")&amp;"の補講","")</f>
        <v/>
      </c>
      <c r="K191" s="6" t="s">
        <v>572</v>
      </c>
      <c r="L191" s="7">
        <v>0</v>
      </c>
      <c r="M191" s="7">
        <v>8.3333333333333329E-2</v>
      </c>
      <c r="P191" s="33" t="str">
        <f t="shared" si="7"/>
        <v>事業構想事例研究（事業構想スピーチ）Ⅰ・Ⅲ_東京・仙台・名古屋・大阪・福岡11</v>
      </c>
      <c r="Q191" s="6" t="str">
        <f>IF(_xlfn.XLOOKUP(D191,履修科目一覧!G$6:G$225,履修科目一覧!E$6:E$225)=0,"",_xlfn.XLOOKUP(D191,履修科目一覧!G$6:G$225,履修科目一覧!E$6:E$225))</f>
        <v/>
      </c>
      <c r="R191" cm="1">
        <f t="array" ref="R191">_xlfn.SWITCH(B191,"集中(導入)",1,"前期",2,"集中(夏期)",3,"後期",4,"集中(春期)",5,"通年",6)</f>
        <v>2</v>
      </c>
      <c r="S191" t="str">
        <f>IF(_xlfn.XLOOKUP(P191,事業構想スピーチ出席表!A$7:A$37,事業構想スピーチ出席表!F$7:F$37)=0,"",_xlfn.XLOOKUP(P191,事業構想スピーチ出席表!A$7:A$37,事業構想スピーチ出席表!F$7:F$37))</f>
        <v/>
      </c>
      <c r="U191">
        <v>1</v>
      </c>
    </row>
    <row r="192" spans="2:21" x14ac:dyDescent="0.85">
      <c r="B192" s="22" t="s">
        <v>545</v>
      </c>
      <c r="C192" s="6" t="s">
        <v>571</v>
      </c>
      <c r="D192" s="6" t="s">
        <v>251</v>
      </c>
      <c r="E192" s="6" t="s">
        <v>544</v>
      </c>
      <c r="F192" s="6">
        <v>12</v>
      </c>
      <c r="G192" s="52">
        <v>45490</v>
      </c>
      <c r="H192" s="52">
        <f>IF(COUNTIF(休講・補講一覧表!I$6:I$47,開講日程一覧!P192)&gt;0,_xlfn.XLOOKUP(開講日程一覧!P192,休講・補講一覧表!I$6:I$47,休講・補講一覧表!G$6:G$47),G192)</f>
        <v>45490</v>
      </c>
      <c r="I192" s="3" t="str">
        <f t="shared" si="5"/>
        <v>水</v>
      </c>
      <c r="J192" s="3" t="str">
        <f>IF(COUNTIF(休講・補講一覧表!I$6:I$47,開講日程一覧!P192)&gt;0,TEXT(G192,"m/d")&amp;"の補講","")</f>
        <v/>
      </c>
      <c r="K192" s="6" t="s">
        <v>572</v>
      </c>
      <c r="L192" s="7">
        <v>0</v>
      </c>
      <c r="M192" s="7">
        <v>8.3333333333333329E-2</v>
      </c>
      <c r="P192" s="33" t="str">
        <f t="shared" si="7"/>
        <v>事業構想事例研究（事業構想スピーチ）Ⅰ・Ⅲ_東京・仙台・名古屋・大阪・福岡12</v>
      </c>
      <c r="Q192" s="6" t="str">
        <f>IF(_xlfn.XLOOKUP(D192,履修科目一覧!G$6:G$225,履修科目一覧!E$6:E$225)=0,"",_xlfn.XLOOKUP(D192,履修科目一覧!G$6:G$225,履修科目一覧!E$6:E$225))</f>
        <v/>
      </c>
      <c r="R192" cm="1">
        <f t="array" ref="R192">_xlfn.SWITCH(B192,"集中(導入)",1,"前期",2,"集中(夏期)",3,"後期",4,"集中(春期)",5,"通年",6)</f>
        <v>2</v>
      </c>
      <c r="S192" t="str">
        <f>IF(_xlfn.XLOOKUP(P192,事業構想スピーチ出席表!A$7:A$37,事業構想スピーチ出席表!F$7:F$37)=0,"",_xlfn.XLOOKUP(P192,事業構想スピーチ出席表!A$7:A$37,事業構想スピーチ出席表!F$7:F$37))</f>
        <v/>
      </c>
      <c r="U192">
        <v>1</v>
      </c>
    </row>
    <row r="193" spans="2:21" x14ac:dyDescent="0.85">
      <c r="B193" s="22" t="s">
        <v>545</v>
      </c>
      <c r="C193" s="6" t="s">
        <v>571</v>
      </c>
      <c r="D193" s="6" t="s">
        <v>251</v>
      </c>
      <c r="E193" s="6" t="s">
        <v>544</v>
      </c>
      <c r="F193" s="6">
        <v>13</v>
      </c>
      <c r="G193" s="52">
        <v>45497</v>
      </c>
      <c r="H193" s="52">
        <f>IF(COUNTIF(休講・補講一覧表!I$6:I$47,開講日程一覧!P193)&gt;0,_xlfn.XLOOKUP(開講日程一覧!P193,休講・補講一覧表!I$6:I$47,休講・補講一覧表!G$6:G$47),G193)</f>
        <v>45497</v>
      </c>
      <c r="I193" s="3" t="str">
        <f t="shared" si="5"/>
        <v>水</v>
      </c>
      <c r="J193" s="3" t="str">
        <f>IF(COUNTIF(休講・補講一覧表!I$6:I$47,開講日程一覧!P193)&gt;0,TEXT(G193,"m/d")&amp;"の補講","")</f>
        <v/>
      </c>
      <c r="K193" s="6" t="s">
        <v>572</v>
      </c>
      <c r="L193" s="7">
        <v>0</v>
      </c>
      <c r="M193" s="7">
        <v>8.3333333333333329E-2</v>
      </c>
      <c r="P193" s="33" t="str">
        <f t="shared" si="7"/>
        <v>事業構想事例研究（事業構想スピーチ）Ⅰ・Ⅲ_東京・仙台・名古屋・大阪・福岡13</v>
      </c>
      <c r="Q193" s="6" t="str">
        <f>IF(_xlfn.XLOOKUP(D193,履修科目一覧!G$6:G$225,履修科目一覧!E$6:E$225)=0,"",_xlfn.XLOOKUP(D193,履修科目一覧!G$6:G$225,履修科目一覧!E$6:E$225))</f>
        <v/>
      </c>
      <c r="R193" cm="1">
        <f t="array" ref="R193">_xlfn.SWITCH(B193,"集中(導入)",1,"前期",2,"集中(夏期)",3,"後期",4,"集中(春期)",5,"通年",6)</f>
        <v>2</v>
      </c>
      <c r="S193" t="str">
        <f>IF(_xlfn.XLOOKUP(P193,事業構想スピーチ出席表!A$7:A$37,事業構想スピーチ出席表!F$7:F$37)=0,"",_xlfn.XLOOKUP(P193,事業構想スピーチ出席表!A$7:A$37,事業構想スピーチ出席表!F$7:F$37))</f>
        <v/>
      </c>
      <c r="U193">
        <v>1</v>
      </c>
    </row>
    <row r="194" spans="2:21" x14ac:dyDescent="0.85">
      <c r="B194" s="22" t="s">
        <v>545</v>
      </c>
      <c r="C194" s="6" t="s">
        <v>571</v>
      </c>
      <c r="D194" s="6" t="s">
        <v>251</v>
      </c>
      <c r="E194" s="6" t="s">
        <v>544</v>
      </c>
      <c r="F194" s="6">
        <v>14</v>
      </c>
      <c r="G194" s="52">
        <v>45504</v>
      </c>
      <c r="H194" s="52">
        <f>IF(COUNTIF(休講・補講一覧表!I$6:I$47,開講日程一覧!P194)&gt;0,_xlfn.XLOOKUP(開講日程一覧!P194,休講・補講一覧表!I$6:I$47,休講・補講一覧表!G$6:G$47),G194)</f>
        <v>45504</v>
      </c>
      <c r="I194" s="3" t="str">
        <f t="shared" si="5"/>
        <v>水</v>
      </c>
      <c r="J194" s="3" t="str">
        <f>IF(COUNTIF(休講・補講一覧表!I$6:I$47,開講日程一覧!P194)&gt;0,TEXT(G194,"m/d")&amp;"の補講","")</f>
        <v/>
      </c>
      <c r="K194" s="6" t="s">
        <v>572</v>
      </c>
      <c r="L194" s="7">
        <v>0</v>
      </c>
      <c r="M194" s="7">
        <v>8.3333333333333329E-2</v>
      </c>
      <c r="P194" s="33" t="str">
        <f t="shared" si="7"/>
        <v>事業構想事例研究（事業構想スピーチ）Ⅰ・Ⅲ_東京・仙台・名古屋・大阪・福岡14</v>
      </c>
      <c r="Q194" s="6" t="str">
        <f>IF(_xlfn.XLOOKUP(D194,履修科目一覧!G$6:G$225,履修科目一覧!E$6:E$225)=0,"",_xlfn.XLOOKUP(D194,履修科目一覧!G$6:G$225,履修科目一覧!E$6:E$225))</f>
        <v/>
      </c>
      <c r="R194" cm="1">
        <f t="array" ref="R194">_xlfn.SWITCH(B194,"集中(導入)",1,"前期",2,"集中(夏期)",3,"後期",4,"集中(春期)",5,"通年",6)</f>
        <v>2</v>
      </c>
      <c r="S194" t="str">
        <f>IF(_xlfn.XLOOKUP(P194,事業構想スピーチ出席表!A$7:A$37,事業構想スピーチ出席表!F$7:F$37)=0,"",_xlfn.XLOOKUP(P194,事業構想スピーチ出席表!A$7:A$37,事業構想スピーチ出席表!F$7:F$37))</f>
        <v/>
      </c>
      <c r="U194">
        <v>1</v>
      </c>
    </row>
    <row r="195" spans="2:21" x14ac:dyDescent="0.85">
      <c r="B195" s="22" t="s">
        <v>550</v>
      </c>
      <c r="C195" s="6" t="s">
        <v>571</v>
      </c>
      <c r="D195" s="6" t="s">
        <v>253</v>
      </c>
      <c r="E195" s="6" t="s">
        <v>544</v>
      </c>
      <c r="F195" s="6">
        <v>1</v>
      </c>
      <c r="G195" s="52">
        <v>45567</v>
      </c>
      <c r="H195" s="52">
        <f>IF(COUNTIF(休講・補講一覧表!I$6:I$47,開講日程一覧!P195)&gt;0,_xlfn.XLOOKUP(開講日程一覧!P195,休講・補講一覧表!I$6:I$47,休講・補講一覧表!G$6:G$47),G195)</f>
        <v>45567</v>
      </c>
      <c r="I195" s="3" t="str">
        <f t="shared" si="5"/>
        <v>水</v>
      </c>
      <c r="J195" s="3" t="str">
        <f>IF(COUNTIF(休講・補講一覧表!I$6:I$47,開講日程一覧!P195)&gt;0,TEXT(G195,"m/d")&amp;"の補講","")</f>
        <v/>
      </c>
      <c r="K195" s="6" t="s">
        <v>572</v>
      </c>
      <c r="L195" s="7">
        <v>0</v>
      </c>
      <c r="M195" s="7">
        <v>8.3333333333333329E-2</v>
      </c>
      <c r="P195" s="33" t="str">
        <f t="shared" si="6"/>
        <v>事業構想事例研究（事業構想スピーチ）Ⅱ・Ⅳ_東京・仙台・名古屋・大阪・福岡1</v>
      </c>
      <c r="Q195" s="6" t="str">
        <f>IF(_xlfn.XLOOKUP(D195,履修科目一覧!G$6:G$225,履修科目一覧!E$6:E$225)=0,"",_xlfn.XLOOKUP(D195,履修科目一覧!G$6:G$225,履修科目一覧!E$6:E$225))</f>
        <v/>
      </c>
      <c r="R195" cm="1">
        <f t="array" ref="R195">_xlfn.SWITCH(B195,"集中(導入)",1,"前期",2,"集中(夏期)",3,"後期",4,"集中(春期)",5,"通年",6)</f>
        <v>4</v>
      </c>
      <c r="S195" t="str">
        <f>IF(_xlfn.XLOOKUP(P195,事業構想スピーチ出席表!A$7:A$37,事業構想スピーチ出席表!F$7:F$37)=0,"",_xlfn.XLOOKUP(P195,事業構想スピーチ出席表!A$7:A$37,事業構想スピーチ出席表!F$7:F$37))</f>
        <v/>
      </c>
      <c r="U195">
        <v>1</v>
      </c>
    </row>
    <row r="196" spans="2:21" x14ac:dyDescent="0.85">
      <c r="B196" s="22" t="s">
        <v>550</v>
      </c>
      <c r="C196" s="6" t="s">
        <v>571</v>
      </c>
      <c r="D196" s="6" t="s">
        <v>253</v>
      </c>
      <c r="E196" s="6" t="s">
        <v>544</v>
      </c>
      <c r="F196" s="6">
        <v>2</v>
      </c>
      <c r="G196" s="52">
        <v>45574</v>
      </c>
      <c r="H196" s="52">
        <f>IF(COUNTIF(休講・補講一覧表!I$6:I$47,開講日程一覧!P196)&gt;0,_xlfn.XLOOKUP(開講日程一覧!P196,休講・補講一覧表!I$6:I$47,休講・補講一覧表!G$6:G$47),G196)</f>
        <v>45574</v>
      </c>
      <c r="I196" s="3" t="str">
        <f t="shared" si="5"/>
        <v>水</v>
      </c>
      <c r="J196" s="3" t="str">
        <f>IF(COUNTIF(休講・補講一覧表!I$6:I$47,開講日程一覧!P196)&gt;0,TEXT(G196,"m/d")&amp;"の補講","")</f>
        <v/>
      </c>
      <c r="K196" s="6" t="s">
        <v>572</v>
      </c>
      <c r="L196" s="7">
        <v>0</v>
      </c>
      <c r="M196" s="7">
        <v>8.3333333333333329E-2</v>
      </c>
      <c r="P196" s="33" t="str">
        <f t="shared" si="6"/>
        <v>事業構想事例研究（事業構想スピーチ）Ⅱ・Ⅳ_東京・仙台・名古屋・大阪・福岡2</v>
      </c>
      <c r="Q196" s="6" t="str">
        <f>IF(_xlfn.XLOOKUP(D196,履修科目一覧!G$6:G$225,履修科目一覧!E$6:E$225)=0,"",_xlfn.XLOOKUP(D196,履修科目一覧!G$6:G$225,履修科目一覧!E$6:E$225))</f>
        <v/>
      </c>
      <c r="R196" cm="1">
        <f t="array" ref="R196">_xlfn.SWITCH(B196,"集中(導入)",1,"前期",2,"集中(夏期)",3,"後期",4,"集中(春期)",5,"通年",6)</f>
        <v>4</v>
      </c>
      <c r="S196" t="str">
        <f>IF(_xlfn.XLOOKUP(P196,事業構想スピーチ出席表!A$7:A$37,事業構想スピーチ出席表!F$7:F$37)=0,"",_xlfn.XLOOKUP(P196,事業構想スピーチ出席表!A$7:A$37,事業構想スピーチ出席表!F$7:F$37))</f>
        <v/>
      </c>
      <c r="U196">
        <v>1</v>
      </c>
    </row>
    <row r="197" spans="2:21" x14ac:dyDescent="0.85">
      <c r="B197" s="22" t="s">
        <v>550</v>
      </c>
      <c r="C197" s="6" t="s">
        <v>571</v>
      </c>
      <c r="D197" s="6" t="s">
        <v>253</v>
      </c>
      <c r="E197" s="6" t="s">
        <v>544</v>
      </c>
      <c r="F197" s="6">
        <v>3</v>
      </c>
      <c r="G197" s="52">
        <v>45581</v>
      </c>
      <c r="H197" s="52">
        <f>IF(COUNTIF(休講・補講一覧表!I$6:I$47,開講日程一覧!P197)&gt;0,_xlfn.XLOOKUP(開講日程一覧!P197,休講・補講一覧表!I$6:I$47,休講・補講一覧表!G$6:G$47),G197)</f>
        <v>45581</v>
      </c>
      <c r="I197" s="3" t="str">
        <f t="shared" si="5"/>
        <v>水</v>
      </c>
      <c r="J197" s="3" t="str">
        <f>IF(COUNTIF(休講・補講一覧表!I$6:I$47,開講日程一覧!P197)&gt;0,TEXT(G197,"m/d")&amp;"の補講","")</f>
        <v/>
      </c>
      <c r="K197" s="6" t="s">
        <v>572</v>
      </c>
      <c r="L197" s="7">
        <v>0</v>
      </c>
      <c r="M197" s="7">
        <v>8.3333333333333329E-2</v>
      </c>
      <c r="P197" s="33" t="str">
        <f t="shared" si="6"/>
        <v>事業構想事例研究（事業構想スピーチ）Ⅱ・Ⅳ_東京・仙台・名古屋・大阪・福岡3</v>
      </c>
      <c r="Q197" s="6" t="str">
        <f>IF(_xlfn.XLOOKUP(D197,履修科目一覧!G$6:G$225,履修科目一覧!E$6:E$225)=0,"",_xlfn.XLOOKUP(D197,履修科目一覧!G$6:G$225,履修科目一覧!E$6:E$225))</f>
        <v/>
      </c>
      <c r="R197" cm="1">
        <f t="array" ref="R197">_xlfn.SWITCH(B197,"集中(導入)",1,"前期",2,"集中(夏期)",3,"後期",4,"集中(春期)",5,"通年",6)</f>
        <v>4</v>
      </c>
      <c r="S197" t="str">
        <f>IF(_xlfn.XLOOKUP(P197,事業構想スピーチ出席表!A$7:A$37,事業構想スピーチ出席表!F$7:F$37)=0,"",_xlfn.XLOOKUP(P197,事業構想スピーチ出席表!A$7:A$37,事業構想スピーチ出席表!F$7:F$37))</f>
        <v/>
      </c>
      <c r="U197">
        <v>1</v>
      </c>
    </row>
    <row r="198" spans="2:21" x14ac:dyDescent="0.85">
      <c r="B198" s="22" t="s">
        <v>550</v>
      </c>
      <c r="C198" s="6" t="s">
        <v>571</v>
      </c>
      <c r="D198" s="6" t="s">
        <v>253</v>
      </c>
      <c r="E198" s="6" t="s">
        <v>544</v>
      </c>
      <c r="F198" s="6">
        <v>4</v>
      </c>
      <c r="G198" s="52">
        <v>45588</v>
      </c>
      <c r="H198" s="52">
        <f>IF(COUNTIF(休講・補講一覧表!I$6:I$47,開講日程一覧!P198)&gt;0,_xlfn.XLOOKUP(開講日程一覧!P198,休講・補講一覧表!I$6:I$47,休講・補講一覧表!G$6:G$47),G198)</f>
        <v>45588</v>
      </c>
      <c r="I198" s="3" t="str">
        <f t="shared" si="5"/>
        <v>水</v>
      </c>
      <c r="J198" s="3" t="str">
        <f>IF(COUNTIF(休講・補講一覧表!I$6:I$47,開講日程一覧!P198)&gt;0,TEXT(G198,"m/d")&amp;"の補講","")</f>
        <v/>
      </c>
      <c r="K198" s="6" t="s">
        <v>572</v>
      </c>
      <c r="L198" s="7">
        <v>0</v>
      </c>
      <c r="M198" s="7">
        <v>8.3333333333333329E-2</v>
      </c>
      <c r="P198" s="33" t="str">
        <f t="shared" si="6"/>
        <v>事業構想事例研究（事業構想スピーチ）Ⅱ・Ⅳ_東京・仙台・名古屋・大阪・福岡4</v>
      </c>
      <c r="Q198" s="6" t="str">
        <f>IF(_xlfn.XLOOKUP(D198,履修科目一覧!G$6:G$225,履修科目一覧!E$6:E$225)=0,"",_xlfn.XLOOKUP(D198,履修科目一覧!G$6:G$225,履修科目一覧!E$6:E$225))</f>
        <v/>
      </c>
      <c r="R198" cm="1">
        <f t="array" ref="R198">_xlfn.SWITCH(B198,"集中(導入)",1,"前期",2,"集中(夏期)",3,"後期",4,"集中(春期)",5,"通年",6)</f>
        <v>4</v>
      </c>
      <c r="S198" t="str">
        <f>IF(_xlfn.XLOOKUP(P198,事業構想スピーチ出席表!A$7:A$37,事業構想スピーチ出席表!F$7:F$37)=0,"",_xlfn.XLOOKUP(P198,事業構想スピーチ出席表!A$7:A$37,事業構想スピーチ出席表!F$7:F$37))</f>
        <v/>
      </c>
      <c r="U198">
        <v>1</v>
      </c>
    </row>
    <row r="199" spans="2:21" x14ac:dyDescent="0.85">
      <c r="B199" s="22" t="s">
        <v>550</v>
      </c>
      <c r="C199" s="6" t="s">
        <v>571</v>
      </c>
      <c r="D199" s="6" t="s">
        <v>253</v>
      </c>
      <c r="E199" s="6" t="s">
        <v>544</v>
      </c>
      <c r="F199" s="6">
        <v>5</v>
      </c>
      <c r="G199" s="52">
        <v>45595</v>
      </c>
      <c r="H199" s="52">
        <f>IF(COUNTIF(休講・補講一覧表!I$6:I$47,開講日程一覧!P199)&gt;0,_xlfn.XLOOKUP(開講日程一覧!P199,休講・補講一覧表!I$6:I$47,休講・補講一覧表!G$6:G$47),G199)</f>
        <v>45595</v>
      </c>
      <c r="I199" s="3" t="str">
        <f t="shared" si="5"/>
        <v>水</v>
      </c>
      <c r="J199" s="3" t="str">
        <f>IF(COUNTIF(休講・補講一覧表!I$6:I$47,開講日程一覧!P199)&gt;0,TEXT(G199,"m/d")&amp;"の補講","")</f>
        <v/>
      </c>
      <c r="K199" s="6" t="s">
        <v>572</v>
      </c>
      <c r="L199" s="7">
        <v>0</v>
      </c>
      <c r="M199" s="7">
        <v>8.3333333333333329E-2</v>
      </c>
      <c r="P199" s="33" t="str">
        <f t="shared" si="6"/>
        <v>事業構想事例研究（事業構想スピーチ）Ⅱ・Ⅳ_東京・仙台・名古屋・大阪・福岡5</v>
      </c>
      <c r="Q199" s="6" t="str">
        <f>IF(_xlfn.XLOOKUP(D199,履修科目一覧!G$6:G$225,履修科目一覧!E$6:E$225)=0,"",_xlfn.XLOOKUP(D199,履修科目一覧!G$6:G$225,履修科目一覧!E$6:E$225))</f>
        <v/>
      </c>
      <c r="R199" cm="1">
        <f t="array" ref="R199">_xlfn.SWITCH(B199,"集中(導入)",1,"前期",2,"集中(夏期)",3,"後期",4,"集中(春期)",5,"通年",6)</f>
        <v>4</v>
      </c>
      <c r="S199" t="str">
        <f>IF(_xlfn.XLOOKUP(P199,事業構想スピーチ出席表!A$7:A$37,事業構想スピーチ出席表!F$7:F$37)=0,"",_xlfn.XLOOKUP(P199,事業構想スピーチ出席表!A$7:A$37,事業構想スピーチ出席表!F$7:F$37))</f>
        <v/>
      </c>
      <c r="U199">
        <v>1</v>
      </c>
    </row>
    <row r="200" spans="2:21" x14ac:dyDescent="0.85">
      <c r="B200" s="22" t="s">
        <v>550</v>
      </c>
      <c r="C200" s="6" t="s">
        <v>571</v>
      </c>
      <c r="D200" s="6" t="s">
        <v>253</v>
      </c>
      <c r="E200" s="6" t="s">
        <v>544</v>
      </c>
      <c r="F200" s="6">
        <v>6</v>
      </c>
      <c r="G200" s="52">
        <v>45602</v>
      </c>
      <c r="H200" s="52">
        <f>IF(COUNTIF(休講・補講一覧表!I$6:I$47,開講日程一覧!P200)&gt;0,_xlfn.XLOOKUP(開講日程一覧!P200,休講・補講一覧表!I$6:I$47,休講・補講一覧表!G$6:G$47),G200)</f>
        <v>45602</v>
      </c>
      <c r="I200" s="3" t="str">
        <f t="shared" si="5"/>
        <v>水</v>
      </c>
      <c r="J200" s="3" t="str">
        <f>IF(COUNTIF(休講・補講一覧表!I$6:I$47,開講日程一覧!P200)&gt;0,TEXT(G200,"m/d")&amp;"の補講","")</f>
        <v/>
      </c>
      <c r="K200" s="6" t="s">
        <v>572</v>
      </c>
      <c r="L200" s="7">
        <v>0</v>
      </c>
      <c r="M200" s="7">
        <v>8.3333333333333329E-2</v>
      </c>
      <c r="P200" s="33" t="str">
        <f t="shared" si="6"/>
        <v>事業構想事例研究（事業構想スピーチ）Ⅱ・Ⅳ_東京・仙台・名古屋・大阪・福岡6</v>
      </c>
      <c r="Q200" s="6" t="str">
        <f>IF(_xlfn.XLOOKUP(D200,履修科目一覧!G$6:G$225,履修科目一覧!E$6:E$225)=0,"",_xlfn.XLOOKUP(D200,履修科目一覧!G$6:G$225,履修科目一覧!E$6:E$225))</f>
        <v/>
      </c>
      <c r="R200" cm="1">
        <f t="array" ref="R200">_xlfn.SWITCH(B200,"集中(導入)",1,"前期",2,"集中(夏期)",3,"後期",4,"集中(春期)",5,"通年",6)</f>
        <v>4</v>
      </c>
      <c r="S200" t="str">
        <f>IF(_xlfn.XLOOKUP(P200,事業構想スピーチ出席表!A$7:A$37,事業構想スピーチ出席表!F$7:F$37)=0,"",_xlfn.XLOOKUP(P200,事業構想スピーチ出席表!A$7:A$37,事業構想スピーチ出席表!F$7:F$37))</f>
        <v/>
      </c>
      <c r="U200">
        <v>1</v>
      </c>
    </row>
    <row r="201" spans="2:21" x14ac:dyDescent="0.85">
      <c r="B201" s="22" t="s">
        <v>550</v>
      </c>
      <c r="C201" s="6" t="s">
        <v>571</v>
      </c>
      <c r="D201" s="6" t="s">
        <v>253</v>
      </c>
      <c r="E201" s="6" t="s">
        <v>544</v>
      </c>
      <c r="F201" s="6">
        <v>7</v>
      </c>
      <c r="G201" s="52">
        <v>45609</v>
      </c>
      <c r="H201" s="52">
        <f>IF(COUNTIF(休講・補講一覧表!I$6:I$47,開講日程一覧!P201)&gt;0,_xlfn.XLOOKUP(開講日程一覧!P201,休講・補講一覧表!I$6:I$47,休講・補講一覧表!G$6:G$47),G201)</f>
        <v>45609</v>
      </c>
      <c r="I201" s="3" t="str">
        <f t="shared" si="5"/>
        <v>水</v>
      </c>
      <c r="J201" s="3" t="str">
        <f>IF(COUNTIF(休講・補講一覧表!I$6:I$47,開講日程一覧!P201)&gt;0,TEXT(G201,"m/d")&amp;"の補講","")</f>
        <v/>
      </c>
      <c r="K201" s="6" t="s">
        <v>572</v>
      </c>
      <c r="L201" s="7">
        <v>0</v>
      </c>
      <c r="M201" s="7">
        <v>8.3333333333333329E-2</v>
      </c>
      <c r="P201" s="33" t="str">
        <f t="shared" si="6"/>
        <v>事業構想事例研究（事業構想スピーチ）Ⅱ・Ⅳ_東京・仙台・名古屋・大阪・福岡7</v>
      </c>
      <c r="Q201" s="6" t="str">
        <f>IF(_xlfn.XLOOKUP(D201,履修科目一覧!G$6:G$225,履修科目一覧!E$6:E$225)=0,"",_xlfn.XLOOKUP(D201,履修科目一覧!G$6:G$225,履修科目一覧!E$6:E$225))</f>
        <v/>
      </c>
      <c r="R201" cm="1">
        <f t="array" ref="R201">_xlfn.SWITCH(B201,"集中(導入)",1,"前期",2,"集中(夏期)",3,"後期",4,"集中(春期)",5,"通年",6)</f>
        <v>4</v>
      </c>
      <c r="S201" t="str">
        <f>IF(_xlfn.XLOOKUP(P201,事業構想スピーチ出席表!A$7:A$37,事業構想スピーチ出席表!F$7:F$37)=0,"",_xlfn.XLOOKUP(P201,事業構想スピーチ出席表!A$7:A$37,事業構想スピーチ出席表!F$7:F$37))</f>
        <v/>
      </c>
      <c r="U201">
        <v>1</v>
      </c>
    </row>
    <row r="202" spans="2:21" x14ac:dyDescent="0.85">
      <c r="B202" s="22" t="s">
        <v>550</v>
      </c>
      <c r="C202" s="6" t="s">
        <v>571</v>
      </c>
      <c r="D202" s="6" t="s">
        <v>253</v>
      </c>
      <c r="E202" s="6" t="s">
        <v>544</v>
      </c>
      <c r="F202" s="6">
        <v>8</v>
      </c>
      <c r="G202" s="52">
        <v>45616</v>
      </c>
      <c r="H202" s="52">
        <f>IF(COUNTIF(休講・補講一覧表!I$6:I$47,開講日程一覧!P202)&gt;0,_xlfn.XLOOKUP(開講日程一覧!P202,休講・補講一覧表!I$6:I$47,休講・補講一覧表!G$6:G$47),G202)</f>
        <v>45616</v>
      </c>
      <c r="I202" s="3" t="str">
        <f t="shared" si="5"/>
        <v>水</v>
      </c>
      <c r="J202" s="3" t="str">
        <f>IF(COUNTIF(休講・補講一覧表!I$6:I$47,開講日程一覧!P202)&gt;0,TEXT(G202,"m/d")&amp;"の補講","")</f>
        <v/>
      </c>
      <c r="K202" s="6" t="s">
        <v>572</v>
      </c>
      <c r="L202" s="7">
        <v>0</v>
      </c>
      <c r="M202" s="7">
        <v>8.3333333333333329E-2</v>
      </c>
      <c r="P202" s="33" t="str">
        <f t="shared" si="6"/>
        <v>事業構想事例研究（事業構想スピーチ）Ⅱ・Ⅳ_東京・仙台・名古屋・大阪・福岡8</v>
      </c>
      <c r="Q202" s="6" t="str">
        <f>IF(_xlfn.XLOOKUP(D202,履修科目一覧!G$6:G$225,履修科目一覧!E$6:E$225)=0,"",_xlfn.XLOOKUP(D202,履修科目一覧!G$6:G$225,履修科目一覧!E$6:E$225))</f>
        <v/>
      </c>
      <c r="R202" cm="1">
        <f t="array" ref="R202">_xlfn.SWITCH(B202,"集中(導入)",1,"前期",2,"集中(夏期)",3,"後期",4,"集中(春期)",5,"通年",6)</f>
        <v>4</v>
      </c>
      <c r="S202" t="str">
        <f>IF(_xlfn.XLOOKUP(P202,事業構想スピーチ出席表!A$7:A$37,事業構想スピーチ出席表!F$7:F$37)=0,"",_xlfn.XLOOKUP(P202,事業構想スピーチ出席表!A$7:A$37,事業構想スピーチ出席表!F$7:F$37))</f>
        <v/>
      </c>
      <c r="U202">
        <v>1</v>
      </c>
    </row>
    <row r="203" spans="2:21" x14ac:dyDescent="0.85">
      <c r="B203" s="22" t="s">
        <v>550</v>
      </c>
      <c r="C203" s="6" t="s">
        <v>571</v>
      </c>
      <c r="D203" s="6" t="s">
        <v>253</v>
      </c>
      <c r="E203" s="6" t="s">
        <v>544</v>
      </c>
      <c r="F203" s="6">
        <v>9</v>
      </c>
      <c r="G203" s="52">
        <v>45623</v>
      </c>
      <c r="H203" s="52">
        <f>IF(COUNTIF(休講・補講一覧表!I$6:I$47,開講日程一覧!P203)&gt;0,_xlfn.XLOOKUP(開講日程一覧!P203,休講・補講一覧表!I$6:I$47,休講・補講一覧表!G$6:G$47),G203)</f>
        <v>45623</v>
      </c>
      <c r="I203" s="3" t="str">
        <f t="shared" ref="I203:I211" si="8">TEXT(H203,"aaa")</f>
        <v>水</v>
      </c>
      <c r="J203" s="3" t="str">
        <f>IF(COUNTIF(休講・補講一覧表!I$6:I$47,開講日程一覧!P203)&gt;0,TEXT(G203,"m/d")&amp;"の補講","")</f>
        <v/>
      </c>
      <c r="K203" s="6" t="s">
        <v>572</v>
      </c>
      <c r="L203" s="7">
        <v>0</v>
      </c>
      <c r="M203" s="7">
        <v>8.3333333333333329E-2</v>
      </c>
      <c r="P203" s="33" t="str">
        <f t="shared" ref="P203:P212" si="9">D203&amp;F203</f>
        <v>事業構想事例研究（事業構想スピーチ）Ⅱ・Ⅳ_東京・仙台・名古屋・大阪・福岡9</v>
      </c>
      <c r="Q203" s="6" t="str">
        <f>IF(_xlfn.XLOOKUP(D203,履修科目一覧!G$6:G$225,履修科目一覧!E$6:E$225)=0,"",_xlfn.XLOOKUP(D203,履修科目一覧!G$6:G$225,履修科目一覧!E$6:E$225))</f>
        <v/>
      </c>
      <c r="R203" cm="1">
        <f t="array" ref="R203">_xlfn.SWITCH(B203,"集中(導入)",1,"前期",2,"集中(夏期)",3,"後期",4,"集中(春期)",5,"通年",6)</f>
        <v>4</v>
      </c>
      <c r="S203" t="str">
        <f>IF(_xlfn.XLOOKUP(P203,事業構想スピーチ出席表!A$7:A$37,事業構想スピーチ出席表!F$7:F$37)=0,"",_xlfn.XLOOKUP(P203,事業構想スピーチ出席表!A$7:A$37,事業構想スピーチ出席表!F$7:F$37))</f>
        <v/>
      </c>
      <c r="U203">
        <v>1</v>
      </c>
    </row>
    <row r="204" spans="2:21" x14ac:dyDescent="0.85">
      <c r="B204" s="22" t="s">
        <v>550</v>
      </c>
      <c r="C204" s="6" t="s">
        <v>571</v>
      </c>
      <c r="D204" s="6" t="s">
        <v>253</v>
      </c>
      <c r="E204" s="6" t="s">
        <v>544</v>
      </c>
      <c r="F204" s="6">
        <v>10</v>
      </c>
      <c r="G204" s="52">
        <v>45630</v>
      </c>
      <c r="H204" s="52">
        <f>IF(COUNTIF(休講・補講一覧表!I$6:I$47,開講日程一覧!P204)&gt;0,_xlfn.XLOOKUP(開講日程一覧!P204,休講・補講一覧表!I$6:I$47,休講・補講一覧表!G$6:G$47),G204)</f>
        <v>45630</v>
      </c>
      <c r="I204" s="3" t="str">
        <f t="shared" si="8"/>
        <v>水</v>
      </c>
      <c r="J204" s="3" t="str">
        <f>IF(COUNTIF(休講・補講一覧表!I$6:I$47,開講日程一覧!P204)&gt;0,TEXT(G204,"m/d")&amp;"の補講","")</f>
        <v/>
      </c>
      <c r="K204" s="6" t="s">
        <v>572</v>
      </c>
      <c r="L204" s="7">
        <v>0</v>
      </c>
      <c r="M204" s="7">
        <v>8.3333333333333329E-2</v>
      </c>
      <c r="P204" s="33" t="str">
        <f t="shared" si="9"/>
        <v>事業構想事例研究（事業構想スピーチ）Ⅱ・Ⅳ_東京・仙台・名古屋・大阪・福岡10</v>
      </c>
      <c r="Q204" s="6" t="str">
        <f>IF(_xlfn.XLOOKUP(D204,履修科目一覧!G$6:G$225,履修科目一覧!E$6:E$225)=0,"",_xlfn.XLOOKUP(D204,履修科目一覧!G$6:G$225,履修科目一覧!E$6:E$225))</f>
        <v/>
      </c>
      <c r="R204" cm="1">
        <f t="array" ref="R204">_xlfn.SWITCH(B204,"集中(導入)",1,"前期",2,"集中(夏期)",3,"後期",4,"集中(春期)",5,"通年",6)</f>
        <v>4</v>
      </c>
      <c r="S204" t="str">
        <f>IF(_xlfn.XLOOKUP(P204,事業構想スピーチ出席表!A$7:A$37,事業構想スピーチ出席表!F$7:F$37)=0,"",_xlfn.XLOOKUP(P204,事業構想スピーチ出席表!A$7:A$37,事業構想スピーチ出席表!F$7:F$37))</f>
        <v/>
      </c>
      <c r="U204">
        <v>1</v>
      </c>
    </row>
    <row r="205" spans="2:21" x14ac:dyDescent="0.85">
      <c r="B205" s="22" t="s">
        <v>550</v>
      </c>
      <c r="C205" s="6" t="s">
        <v>571</v>
      </c>
      <c r="D205" s="6" t="s">
        <v>253</v>
      </c>
      <c r="E205" s="6" t="s">
        <v>544</v>
      </c>
      <c r="F205" s="6">
        <v>11</v>
      </c>
      <c r="G205" s="52">
        <v>45637</v>
      </c>
      <c r="H205" s="52">
        <f>IF(COUNTIF(休講・補講一覧表!I$6:I$47,開講日程一覧!P205)&gt;0,_xlfn.XLOOKUP(開講日程一覧!P205,休講・補講一覧表!I$6:I$47,休講・補講一覧表!G$6:G$47),G205)</f>
        <v>45637</v>
      </c>
      <c r="I205" s="3" t="str">
        <f t="shared" si="8"/>
        <v>水</v>
      </c>
      <c r="J205" s="3" t="str">
        <f>IF(COUNTIF(休講・補講一覧表!I$6:I$47,開講日程一覧!P205)&gt;0,TEXT(G205,"m/d")&amp;"の補講","")</f>
        <v/>
      </c>
      <c r="K205" s="6" t="s">
        <v>572</v>
      </c>
      <c r="L205" s="7">
        <v>0</v>
      </c>
      <c r="M205" s="7">
        <v>8.3333333333333329E-2</v>
      </c>
      <c r="P205" s="33" t="str">
        <f t="shared" si="9"/>
        <v>事業構想事例研究（事業構想スピーチ）Ⅱ・Ⅳ_東京・仙台・名古屋・大阪・福岡11</v>
      </c>
      <c r="Q205" s="6" t="str">
        <f>IF(_xlfn.XLOOKUP(D205,履修科目一覧!G$6:G$225,履修科目一覧!E$6:E$225)=0,"",_xlfn.XLOOKUP(D205,履修科目一覧!G$6:G$225,履修科目一覧!E$6:E$225))</f>
        <v/>
      </c>
      <c r="R205" cm="1">
        <f t="array" ref="R205">_xlfn.SWITCH(B205,"集中(導入)",1,"前期",2,"集中(夏期)",3,"後期",4,"集中(春期)",5,"通年",6)</f>
        <v>4</v>
      </c>
      <c r="S205" t="str">
        <f>IF(_xlfn.XLOOKUP(P205,事業構想スピーチ出席表!A$7:A$37,事業構想スピーチ出席表!F$7:F$37)=0,"",_xlfn.XLOOKUP(P205,事業構想スピーチ出席表!A$7:A$37,事業構想スピーチ出席表!F$7:F$37))</f>
        <v/>
      </c>
      <c r="U205">
        <v>1</v>
      </c>
    </row>
    <row r="206" spans="2:21" x14ac:dyDescent="0.85">
      <c r="B206" s="22" t="s">
        <v>550</v>
      </c>
      <c r="C206" s="6" t="s">
        <v>571</v>
      </c>
      <c r="D206" s="6" t="s">
        <v>253</v>
      </c>
      <c r="E206" s="6" t="s">
        <v>544</v>
      </c>
      <c r="F206" s="6">
        <v>12</v>
      </c>
      <c r="G206" s="52">
        <v>45644</v>
      </c>
      <c r="H206" s="52">
        <f>IF(COUNTIF(休講・補講一覧表!I$6:I$47,開講日程一覧!P206)&gt;0,_xlfn.XLOOKUP(開講日程一覧!P206,休講・補講一覧表!I$6:I$47,休講・補講一覧表!G$6:G$47),G206)</f>
        <v>45644</v>
      </c>
      <c r="I206" s="3" t="str">
        <f t="shared" si="8"/>
        <v>水</v>
      </c>
      <c r="J206" s="3" t="str">
        <f>IF(COUNTIF(休講・補講一覧表!I$6:I$47,開講日程一覧!P206)&gt;0,TEXT(G206,"m/d")&amp;"の補講","")</f>
        <v/>
      </c>
      <c r="K206" s="6" t="s">
        <v>572</v>
      </c>
      <c r="L206" s="7">
        <v>0</v>
      </c>
      <c r="M206" s="7">
        <v>8.3333333333333329E-2</v>
      </c>
      <c r="P206" s="33" t="str">
        <f t="shared" si="9"/>
        <v>事業構想事例研究（事業構想スピーチ）Ⅱ・Ⅳ_東京・仙台・名古屋・大阪・福岡12</v>
      </c>
      <c r="Q206" s="6" t="str">
        <f>IF(_xlfn.XLOOKUP(D206,履修科目一覧!G$6:G$225,履修科目一覧!E$6:E$225)=0,"",_xlfn.XLOOKUP(D206,履修科目一覧!G$6:G$225,履修科目一覧!E$6:E$225))</f>
        <v/>
      </c>
      <c r="R206" cm="1">
        <f t="array" ref="R206">_xlfn.SWITCH(B206,"集中(導入)",1,"前期",2,"集中(夏期)",3,"後期",4,"集中(春期)",5,"通年",6)</f>
        <v>4</v>
      </c>
      <c r="S206" t="str">
        <f>IF(_xlfn.XLOOKUP(P206,事業構想スピーチ出席表!A$7:A$37,事業構想スピーチ出席表!F$7:F$37)=0,"",_xlfn.XLOOKUP(P206,事業構想スピーチ出席表!A$7:A$37,事業構想スピーチ出席表!F$7:F$37))</f>
        <v/>
      </c>
      <c r="U206">
        <v>1</v>
      </c>
    </row>
    <row r="207" spans="2:21" x14ac:dyDescent="0.85">
      <c r="B207" s="22" t="s">
        <v>550</v>
      </c>
      <c r="C207" s="6" t="s">
        <v>571</v>
      </c>
      <c r="D207" s="6" t="s">
        <v>253</v>
      </c>
      <c r="E207" s="6" t="s">
        <v>544</v>
      </c>
      <c r="F207" s="6">
        <v>13</v>
      </c>
      <c r="G207" s="52">
        <v>45651</v>
      </c>
      <c r="H207" s="52">
        <f>IF(COUNTIF(休講・補講一覧表!I$6:I$47,開講日程一覧!P207)&gt;0,_xlfn.XLOOKUP(開講日程一覧!P207,休講・補講一覧表!I$6:I$47,休講・補講一覧表!G$6:G$47),G207)</f>
        <v>45651</v>
      </c>
      <c r="I207" s="3" t="str">
        <f t="shared" si="8"/>
        <v>水</v>
      </c>
      <c r="J207" s="3" t="str">
        <f>IF(COUNTIF(休講・補講一覧表!I$6:I$47,開講日程一覧!P207)&gt;0,TEXT(G207,"m/d")&amp;"の補講","")</f>
        <v/>
      </c>
      <c r="K207" s="6" t="s">
        <v>572</v>
      </c>
      <c r="L207" s="7">
        <v>0</v>
      </c>
      <c r="M207" s="7">
        <v>8.3333333333333329E-2</v>
      </c>
      <c r="P207" s="33" t="str">
        <f t="shared" si="9"/>
        <v>事業構想事例研究（事業構想スピーチ）Ⅱ・Ⅳ_東京・仙台・名古屋・大阪・福岡13</v>
      </c>
      <c r="Q207" s="6" t="str">
        <f>IF(_xlfn.XLOOKUP(D207,履修科目一覧!G$6:G$225,履修科目一覧!E$6:E$225)=0,"",_xlfn.XLOOKUP(D207,履修科目一覧!G$6:G$225,履修科目一覧!E$6:E$225))</f>
        <v/>
      </c>
      <c r="R207" cm="1">
        <f t="array" ref="R207">_xlfn.SWITCH(B207,"集中(導入)",1,"前期",2,"集中(夏期)",3,"後期",4,"集中(春期)",5,"通年",6)</f>
        <v>4</v>
      </c>
      <c r="S207" t="str">
        <f>IF(_xlfn.XLOOKUP(P207,事業構想スピーチ出席表!A$7:A$37,事業構想スピーチ出席表!F$7:F$37)=0,"",_xlfn.XLOOKUP(P207,事業構想スピーチ出席表!A$7:A$37,事業構想スピーチ出席表!F$7:F$37))</f>
        <v/>
      </c>
      <c r="U207">
        <v>1</v>
      </c>
    </row>
    <row r="208" spans="2:21" x14ac:dyDescent="0.85">
      <c r="B208" s="22" t="s">
        <v>550</v>
      </c>
      <c r="C208" s="6" t="s">
        <v>571</v>
      </c>
      <c r="D208" s="6" t="s">
        <v>253</v>
      </c>
      <c r="E208" s="6" t="s">
        <v>544</v>
      </c>
      <c r="F208" s="6">
        <v>14</v>
      </c>
      <c r="G208" s="52">
        <v>45665</v>
      </c>
      <c r="H208" s="52">
        <f>IF(COUNTIF(休講・補講一覧表!I$6:I$47,開講日程一覧!P208)&gt;0,_xlfn.XLOOKUP(開講日程一覧!P208,休講・補講一覧表!I$6:I$47,休講・補講一覧表!G$6:G$47),G208)</f>
        <v>45665</v>
      </c>
      <c r="I208" s="3" t="str">
        <f t="shared" si="8"/>
        <v>水</v>
      </c>
      <c r="J208" s="3" t="str">
        <f>IF(COUNTIF(休講・補講一覧表!I$6:I$47,開講日程一覧!P208)&gt;0,TEXT(G208,"m/d")&amp;"の補講","")</f>
        <v/>
      </c>
      <c r="K208" s="6" t="s">
        <v>572</v>
      </c>
      <c r="L208" s="7">
        <v>0</v>
      </c>
      <c r="M208" s="7">
        <v>8.3333333333333329E-2</v>
      </c>
      <c r="P208" s="33" t="str">
        <f t="shared" si="9"/>
        <v>事業構想事例研究（事業構想スピーチ）Ⅱ・Ⅳ_東京・仙台・名古屋・大阪・福岡14</v>
      </c>
      <c r="Q208" s="6" t="str">
        <f>IF(_xlfn.XLOOKUP(D208,履修科目一覧!G$6:G$225,履修科目一覧!E$6:E$225)=0,"",_xlfn.XLOOKUP(D208,履修科目一覧!G$6:G$225,履修科目一覧!E$6:E$225))</f>
        <v/>
      </c>
      <c r="R208" cm="1">
        <f t="array" ref="R208">_xlfn.SWITCH(B208,"集中(導入)",1,"前期",2,"集中(夏期)",3,"後期",4,"集中(春期)",5,"通年",6)</f>
        <v>4</v>
      </c>
      <c r="S208" t="str">
        <f>IF(_xlfn.XLOOKUP(P208,事業構想スピーチ出席表!A$7:A$37,事業構想スピーチ出席表!F$7:F$37)=0,"",_xlfn.XLOOKUP(P208,事業構想スピーチ出席表!A$7:A$37,事業構想スピーチ出席表!F$7:F$37))</f>
        <v/>
      </c>
      <c r="U208">
        <v>1</v>
      </c>
    </row>
    <row r="209" spans="2:21" x14ac:dyDescent="0.85">
      <c r="B209" s="22" t="s">
        <v>550</v>
      </c>
      <c r="C209" s="6" t="s">
        <v>571</v>
      </c>
      <c r="D209" s="6" t="s">
        <v>253</v>
      </c>
      <c r="E209" s="6" t="s">
        <v>544</v>
      </c>
      <c r="F209" s="6">
        <v>15</v>
      </c>
      <c r="G209" s="52">
        <v>45672</v>
      </c>
      <c r="H209" s="52">
        <f>IF(COUNTIF(休講・補講一覧表!I$6:I$47,開講日程一覧!P209)&gt;0,_xlfn.XLOOKUP(開講日程一覧!P209,休講・補講一覧表!I$6:I$47,休講・補講一覧表!G$6:G$47),G209)</f>
        <v>45672</v>
      </c>
      <c r="I209" s="3" t="str">
        <f t="shared" si="8"/>
        <v>水</v>
      </c>
      <c r="J209" s="3" t="str">
        <f>IF(COUNTIF(休講・補講一覧表!I$6:I$47,開講日程一覧!P209)&gt;0,TEXT(G209,"m/d")&amp;"の補講","")</f>
        <v/>
      </c>
      <c r="K209" s="6" t="s">
        <v>572</v>
      </c>
      <c r="L209" s="7">
        <v>0</v>
      </c>
      <c r="M209" s="7">
        <v>8.3333333333333329E-2</v>
      </c>
      <c r="P209" s="33" t="str">
        <f t="shared" si="9"/>
        <v>事業構想事例研究（事業構想スピーチ）Ⅱ・Ⅳ_東京・仙台・名古屋・大阪・福岡15</v>
      </c>
      <c r="Q209" s="6" t="str">
        <f>IF(_xlfn.XLOOKUP(D209,履修科目一覧!G$6:G$225,履修科目一覧!E$6:E$225)=0,"",_xlfn.XLOOKUP(D209,履修科目一覧!G$6:G$225,履修科目一覧!E$6:E$225))</f>
        <v/>
      </c>
      <c r="R209" cm="1">
        <f t="array" ref="R209">_xlfn.SWITCH(B209,"集中(導入)",1,"前期",2,"集中(夏期)",3,"後期",4,"集中(春期)",5,"通年",6)</f>
        <v>4</v>
      </c>
      <c r="S209" t="str">
        <f>IF(_xlfn.XLOOKUP(P209,事業構想スピーチ出席表!A$7:A$37,事業構想スピーチ出席表!F$7:F$37)=0,"",_xlfn.XLOOKUP(P209,事業構想スピーチ出席表!A$7:A$37,事業構想スピーチ出席表!F$7:F$37))</f>
        <v/>
      </c>
      <c r="U209">
        <v>1</v>
      </c>
    </row>
    <row r="210" spans="2:21" x14ac:dyDescent="0.85">
      <c r="B210" s="22" t="s">
        <v>550</v>
      </c>
      <c r="C210" s="6" t="s">
        <v>571</v>
      </c>
      <c r="D210" s="6" t="s">
        <v>253</v>
      </c>
      <c r="E210" s="6" t="s">
        <v>544</v>
      </c>
      <c r="F210" s="6">
        <v>16</v>
      </c>
      <c r="G210" s="52">
        <v>45679</v>
      </c>
      <c r="H210" s="52">
        <f>IF(COUNTIF(休講・補講一覧表!I$6:I$47,開講日程一覧!P210)&gt;0,_xlfn.XLOOKUP(開講日程一覧!P210,休講・補講一覧表!I$6:I$47,休講・補講一覧表!G$6:G$47),G210)</f>
        <v>45679</v>
      </c>
      <c r="I210" s="3" t="str">
        <f t="shared" si="8"/>
        <v>水</v>
      </c>
      <c r="J210" s="3" t="str">
        <f>IF(COUNTIF(休講・補講一覧表!I$6:I$47,開講日程一覧!P210)&gt;0,TEXT(G210,"m/d")&amp;"の補講","")</f>
        <v/>
      </c>
      <c r="K210" s="6" t="s">
        <v>572</v>
      </c>
      <c r="L210" s="7">
        <v>0</v>
      </c>
      <c r="M210" s="7">
        <v>8.3333333333333329E-2</v>
      </c>
      <c r="P210" s="33" t="str">
        <f t="shared" si="9"/>
        <v>事業構想事例研究（事業構想スピーチ）Ⅱ・Ⅳ_東京・仙台・名古屋・大阪・福岡16</v>
      </c>
      <c r="Q210" s="6" t="str">
        <f>IF(_xlfn.XLOOKUP(D210,履修科目一覧!G$6:G$225,履修科目一覧!E$6:E$225)=0,"",_xlfn.XLOOKUP(D210,履修科目一覧!G$6:G$225,履修科目一覧!E$6:E$225))</f>
        <v/>
      </c>
      <c r="R210" cm="1">
        <f t="array" ref="R210">_xlfn.SWITCH(B210,"集中(導入)",1,"前期",2,"集中(夏期)",3,"後期",4,"集中(春期)",5,"通年",6)</f>
        <v>4</v>
      </c>
      <c r="S210" t="str">
        <f>IF(_xlfn.XLOOKUP(P210,事業構想スピーチ出席表!A$7:A$37,事業構想スピーチ出席表!F$7:F$37)=0,"",_xlfn.XLOOKUP(P210,事業構想スピーチ出席表!A$7:A$37,事業構想スピーチ出席表!F$7:F$37))</f>
        <v/>
      </c>
      <c r="U210">
        <v>1</v>
      </c>
    </row>
    <row r="211" spans="2:21" x14ac:dyDescent="0.85">
      <c r="B211" s="22" t="s">
        <v>550</v>
      </c>
      <c r="C211" s="6" t="s">
        <v>571</v>
      </c>
      <c r="D211" s="6" t="s">
        <v>253</v>
      </c>
      <c r="E211" s="6" t="s">
        <v>544</v>
      </c>
      <c r="F211" s="6">
        <v>17</v>
      </c>
      <c r="G211" s="52">
        <v>45686</v>
      </c>
      <c r="H211" s="52">
        <f>IF(COUNTIF(休講・補講一覧表!I$6:I$47,開講日程一覧!P211)&gt;0,_xlfn.XLOOKUP(開講日程一覧!P211,休講・補講一覧表!I$6:I$47,休講・補講一覧表!G$6:G$47),G211)</f>
        <v>45686</v>
      </c>
      <c r="I211" s="3" t="str">
        <f t="shared" si="8"/>
        <v>水</v>
      </c>
      <c r="J211" s="3" t="str">
        <f>IF(COUNTIF(休講・補講一覧表!I$6:I$47,開講日程一覧!P211)&gt;0,TEXT(G211,"m/d")&amp;"の補講","")</f>
        <v/>
      </c>
      <c r="K211" s="6" t="s">
        <v>572</v>
      </c>
      <c r="L211" s="7">
        <v>0</v>
      </c>
      <c r="M211" s="7">
        <v>8.3333333333333329E-2</v>
      </c>
      <c r="P211" s="33" t="str">
        <f t="shared" si="9"/>
        <v>事業構想事例研究（事業構想スピーチ）Ⅱ・Ⅳ_東京・仙台・名古屋・大阪・福岡17</v>
      </c>
      <c r="Q211" s="6" t="str">
        <f>IF(_xlfn.XLOOKUP(D211,履修科目一覧!G$6:G$225,履修科目一覧!E$6:E$225)=0,"",_xlfn.XLOOKUP(D211,履修科目一覧!G$6:G$225,履修科目一覧!E$6:E$225))</f>
        <v/>
      </c>
      <c r="R211" cm="1">
        <f t="array" ref="R211">_xlfn.SWITCH(B211,"集中(導入)",1,"前期",2,"集中(夏期)",3,"後期",4,"集中(春期)",5,"通年",6)</f>
        <v>4</v>
      </c>
      <c r="S211" t="str">
        <f>IF(_xlfn.XLOOKUP(P211,事業構想スピーチ出席表!A$7:A$37,事業構想スピーチ出席表!F$7:F$37)=0,"",_xlfn.XLOOKUP(P211,事業構想スピーチ出席表!A$7:A$37,事業構想スピーチ出席表!F$7:F$37))</f>
        <v/>
      </c>
      <c r="U211">
        <v>1</v>
      </c>
    </row>
    <row r="212" spans="2:21" x14ac:dyDescent="0.85">
      <c r="B212" s="22" t="s">
        <v>550</v>
      </c>
      <c r="C212" s="6" t="s">
        <v>573</v>
      </c>
      <c r="D212" s="6" t="s">
        <v>255</v>
      </c>
      <c r="E212" s="6" t="s">
        <v>547</v>
      </c>
      <c r="F212" s="6">
        <v>1</v>
      </c>
      <c r="G212" s="52">
        <v>45568</v>
      </c>
      <c r="H212" s="52">
        <f>IF(COUNTIF(休講・補講一覧表!I$6:I$47,開講日程一覧!P212)&gt;0,_xlfn.XLOOKUP(開講日程一覧!P212,休講・補講一覧表!I$6:I$47,休講・補講一覧表!G$6:G$47),G212)</f>
        <v>45568</v>
      </c>
      <c r="I212" s="3" t="str">
        <f t="shared" si="5"/>
        <v>木</v>
      </c>
      <c r="J212" s="3" t="str">
        <f>IF(COUNTIF(休講・補講一覧表!I$6:I$47,開講日程一覧!P212)&gt;0,TEXT(G212,"m/d")&amp;"の補講","")</f>
        <v/>
      </c>
      <c r="K212" s="6" t="s">
        <v>552</v>
      </c>
      <c r="L212" s="7">
        <v>0</v>
      </c>
      <c r="M212" s="7">
        <v>6.25E-2</v>
      </c>
      <c r="P212" s="33" t="str">
        <f t="shared" si="9"/>
        <v>企業内起業・新事業創出_東京1</v>
      </c>
      <c r="Q212" s="6" t="str">
        <f>IF(_xlfn.XLOOKUP(D212,履修科目一覧!G$6:G$225,履修科目一覧!E$6:E$225)=0,"",_xlfn.XLOOKUP(D212,履修科目一覧!G$6:G$225,履修科目一覧!E$6:E$225))</f>
        <v/>
      </c>
      <c r="R212" cm="1">
        <f t="array" ref="R212">_xlfn.SWITCH(B212,"集中(導入)",1,"前期",2,"集中(夏期)",3,"後期",4,"集中(春期)",5,"通年",6)</f>
        <v>4</v>
      </c>
      <c r="S212" t="s">
        <v>49</v>
      </c>
      <c r="U212">
        <v>1</v>
      </c>
    </row>
    <row r="213" spans="2:21" x14ac:dyDescent="0.85">
      <c r="B213" s="22" t="s">
        <v>550</v>
      </c>
      <c r="C213" s="6" t="s">
        <v>573</v>
      </c>
      <c r="D213" s="6" t="s">
        <v>255</v>
      </c>
      <c r="E213" s="6" t="s">
        <v>547</v>
      </c>
      <c r="F213" s="6">
        <v>2</v>
      </c>
      <c r="G213" s="52">
        <v>45575</v>
      </c>
      <c r="H213" s="52">
        <f>IF(COUNTIF(休講・補講一覧表!I$6:I$47,開講日程一覧!P213)&gt;0,_xlfn.XLOOKUP(開講日程一覧!P213,休講・補講一覧表!I$6:I$47,休講・補講一覧表!G$6:G$47),G213)</f>
        <v>45575</v>
      </c>
      <c r="I213" s="3" t="str">
        <f t="shared" ref="I213:I276" si="10">TEXT(H213,"aaa")</f>
        <v>木</v>
      </c>
      <c r="J213" s="3" t="str">
        <f>IF(COUNTIF(休講・補講一覧表!I$6:I$47,開講日程一覧!P213)&gt;0,TEXT(G213,"m/d")&amp;"の補講","")</f>
        <v/>
      </c>
      <c r="K213" s="6" t="s">
        <v>542</v>
      </c>
      <c r="L213" s="7">
        <v>6.9444444444444441E-3</v>
      </c>
      <c r="M213" s="7">
        <v>0.125</v>
      </c>
      <c r="P213" s="33" t="str">
        <f t="shared" ref="P213:P276" si="11">D213&amp;F213</f>
        <v>企業内起業・新事業創出_東京2</v>
      </c>
      <c r="Q213" s="6" t="str">
        <f>IF(_xlfn.XLOOKUP(D213,履修科目一覧!G$6:G$225,履修科目一覧!E$6:E$225)=0,"",_xlfn.XLOOKUP(D213,履修科目一覧!G$6:G$225,履修科目一覧!E$6:E$225))</f>
        <v/>
      </c>
      <c r="R213" cm="1">
        <f t="array" ref="R213">_xlfn.SWITCH(B213,"集中(導入)",1,"前期",2,"集中(夏期)",3,"後期",4,"集中(春期)",5,"通年",6)</f>
        <v>4</v>
      </c>
      <c r="S213" t="s">
        <v>49</v>
      </c>
      <c r="U213">
        <v>1</v>
      </c>
    </row>
    <row r="214" spans="2:21" x14ac:dyDescent="0.85">
      <c r="B214" s="22" t="s">
        <v>550</v>
      </c>
      <c r="C214" s="6" t="s">
        <v>573</v>
      </c>
      <c r="D214" s="6" t="s">
        <v>255</v>
      </c>
      <c r="E214" s="6" t="s">
        <v>547</v>
      </c>
      <c r="F214" s="6">
        <v>3</v>
      </c>
      <c r="G214" s="52">
        <v>45589</v>
      </c>
      <c r="H214" s="52">
        <f>IF(COUNTIF(休講・補講一覧表!I$6:I$47,開講日程一覧!P214)&gt;0,_xlfn.XLOOKUP(開講日程一覧!P214,休講・補講一覧表!I$6:I$47,休講・補講一覧表!G$6:G$47),G214)</f>
        <v>45589</v>
      </c>
      <c r="I214" s="3" t="str">
        <f t="shared" si="10"/>
        <v>木</v>
      </c>
      <c r="J214" s="3" t="str">
        <f>IF(COUNTIF(休講・補講一覧表!I$6:I$47,開講日程一覧!P214)&gt;0,TEXT(G214,"m/d")&amp;"の補講","")</f>
        <v/>
      </c>
      <c r="K214" s="6" t="s">
        <v>542</v>
      </c>
      <c r="L214" s="7">
        <v>6.9444444444444441E-3</v>
      </c>
      <c r="M214" s="7">
        <v>0.125</v>
      </c>
      <c r="P214" s="33" t="str">
        <f t="shared" si="11"/>
        <v>企業内起業・新事業創出_東京3</v>
      </c>
      <c r="Q214" s="6" t="str">
        <f>IF(_xlfn.XLOOKUP(D214,履修科目一覧!G$6:G$225,履修科目一覧!E$6:E$225)=0,"",_xlfn.XLOOKUP(D214,履修科目一覧!G$6:G$225,履修科目一覧!E$6:E$225))</f>
        <v/>
      </c>
      <c r="R214" cm="1">
        <f t="array" ref="R214">_xlfn.SWITCH(B214,"集中(導入)",1,"前期",2,"集中(夏期)",3,"後期",4,"集中(春期)",5,"通年",6)</f>
        <v>4</v>
      </c>
      <c r="S214" t="s">
        <v>49</v>
      </c>
      <c r="U214">
        <v>1</v>
      </c>
    </row>
    <row r="215" spans="2:21" x14ac:dyDescent="0.85">
      <c r="B215" s="22" t="s">
        <v>550</v>
      </c>
      <c r="C215" s="6" t="s">
        <v>573</v>
      </c>
      <c r="D215" s="6" t="s">
        <v>255</v>
      </c>
      <c r="E215" s="6" t="s">
        <v>547</v>
      </c>
      <c r="F215" s="6">
        <v>4</v>
      </c>
      <c r="G215" s="52">
        <v>45603</v>
      </c>
      <c r="H215" s="52">
        <f>IF(COUNTIF(休講・補講一覧表!I$6:I$47,開講日程一覧!P215)&gt;0,_xlfn.XLOOKUP(開講日程一覧!P215,休講・補講一覧表!I$6:I$47,休講・補講一覧表!G$6:G$47),G215)</f>
        <v>45603</v>
      </c>
      <c r="I215" s="3" t="str">
        <f t="shared" si="10"/>
        <v>木</v>
      </c>
      <c r="J215" s="3" t="str">
        <f>IF(COUNTIF(休講・補講一覧表!I$6:I$47,開講日程一覧!P215)&gt;0,TEXT(G215,"m/d")&amp;"の補講","")</f>
        <v/>
      </c>
      <c r="K215" s="6" t="s">
        <v>542</v>
      </c>
      <c r="L215" s="7">
        <v>6.9444444444444441E-3</v>
      </c>
      <c r="M215" s="7">
        <v>0.125</v>
      </c>
      <c r="P215" s="33" t="str">
        <f t="shared" si="11"/>
        <v>企業内起業・新事業創出_東京4</v>
      </c>
      <c r="Q215" s="6" t="str">
        <f>IF(_xlfn.XLOOKUP(D215,履修科目一覧!G$6:G$225,履修科目一覧!E$6:E$225)=0,"",_xlfn.XLOOKUP(D215,履修科目一覧!G$6:G$225,履修科目一覧!E$6:E$225))</f>
        <v/>
      </c>
      <c r="R215" cm="1">
        <f t="array" ref="R215">_xlfn.SWITCH(B215,"集中(導入)",1,"前期",2,"集中(夏期)",3,"後期",4,"集中(春期)",5,"通年",6)</f>
        <v>4</v>
      </c>
      <c r="S215" t="s">
        <v>49</v>
      </c>
      <c r="U215">
        <v>1</v>
      </c>
    </row>
    <row r="216" spans="2:21" x14ac:dyDescent="0.85">
      <c r="B216" s="22" t="s">
        <v>550</v>
      </c>
      <c r="C216" s="6" t="s">
        <v>573</v>
      </c>
      <c r="D216" s="6" t="s">
        <v>255</v>
      </c>
      <c r="E216" s="6" t="s">
        <v>547</v>
      </c>
      <c r="F216" s="6">
        <v>5</v>
      </c>
      <c r="G216" s="52">
        <v>45617</v>
      </c>
      <c r="H216" s="52">
        <f>IF(COUNTIF(休講・補講一覧表!I$6:I$47,開講日程一覧!P216)&gt;0,_xlfn.XLOOKUP(開講日程一覧!P216,休講・補講一覧表!I$6:I$47,休講・補講一覧表!G$6:G$47),G216)</f>
        <v>45617</v>
      </c>
      <c r="I216" s="3" t="str">
        <f t="shared" si="10"/>
        <v>木</v>
      </c>
      <c r="J216" s="3" t="str">
        <f>IF(COUNTIF(休講・補講一覧表!I$6:I$47,開講日程一覧!P216)&gt;0,TEXT(G216,"m/d")&amp;"の補講","")</f>
        <v/>
      </c>
      <c r="K216" s="6" t="s">
        <v>542</v>
      </c>
      <c r="L216" s="7">
        <v>6.9444444444444441E-3</v>
      </c>
      <c r="M216" s="7">
        <v>0.125</v>
      </c>
      <c r="P216" s="33" t="str">
        <f t="shared" si="11"/>
        <v>企業内起業・新事業創出_東京5</v>
      </c>
      <c r="Q216" s="6" t="str">
        <f>IF(_xlfn.XLOOKUP(D216,履修科目一覧!G$6:G$225,履修科目一覧!E$6:E$225)=0,"",_xlfn.XLOOKUP(D216,履修科目一覧!G$6:G$225,履修科目一覧!E$6:E$225))</f>
        <v/>
      </c>
      <c r="R216" cm="1">
        <f t="array" ref="R216">_xlfn.SWITCH(B216,"集中(導入)",1,"前期",2,"集中(夏期)",3,"後期",4,"集中(春期)",5,"通年",6)</f>
        <v>4</v>
      </c>
      <c r="S216" t="s">
        <v>49</v>
      </c>
      <c r="U216">
        <v>1</v>
      </c>
    </row>
    <row r="217" spans="2:21" x14ac:dyDescent="0.85">
      <c r="B217" s="22" t="s">
        <v>550</v>
      </c>
      <c r="C217" s="6" t="s">
        <v>573</v>
      </c>
      <c r="D217" s="6" t="s">
        <v>255</v>
      </c>
      <c r="E217" s="6" t="s">
        <v>547</v>
      </c>
      <c r="F217" s="6">
        <v>6</v>
      </c>
      <c r="G217" s="52">
        <v>45631</v>
      </c>
      <c r="H217" s="52">
        <f>IF(COUNTIF(休講・補講一覧表!I$6:I$47,開講日程一覧!P217)&gt;0,_xlfn.XLOOKUP(開講日程一覧!P217,休講・補講一覧表!I$6:I$47,休講・補講一覧表!G$6:G$47),G217)</f>
        <v>45631</v>
      </c>
      <c r="I217" s="3" t="str">
        <f t="shared" si="10"/>
        <v>木</v>
      </c>
      <c r="J217" s="3" t="str">
        <f>IF(COUNTIF(休講・補講一覧表!I$6:I$47,開講日程一覧!P217)&gt;0,TEXT(G217,"m/d")&amp;"の補講","")</f>
        <v/>
      </c>
      <c r="K217" s="6" t="s">
        <v>542</v>
      </c>
      <c r="L217" s="7">
        <v>6.9444444444444441E-3</v>
      </c>
      <c r="M217" s="7">
        <v>0.125</v>
      </c>
      <c r="P217" s="33" t="str">
        <f t="shared" si="11"/>
        <v>企業内起業・新事業創出_東京6</v>
      </c>
      <c r="Q217" s="6" t="str">
        <f>IF(_xlfn.XLOOKUP(D217,履修科目一覧!G$6:G$225,履修科目一覧!E$6:E$225)=0,"",_xlfn.XLOOKUP(D217,履修科目一覧!G$6:G$225,履修科目一覧!E$6:E$225))</f>
        <v/>
      </c>
      <c r="R217" cm="1">
        <f t="array" ref="R217">_xlfn.SWITCH(B217,"集中(導入)",1,"前期",2,"集中(夏期)",3,"後期",4,"集中(春期)",5,"通年",6)</f>
        <v>4</v>
      </c>
      <c r="S217" t="s">
        <v>49</v>
      </c>
      <c r="U217">
        <v>1</v>
      </c>
    </row>
    <row r="218" spans="2:21" x14ac:dyDescent="0.85">
      <c r="B218" s="22" t="s">
        <v>550</v>
      </c>
      <c r="C218" s="6" t="s">
        <v>573</v>
      </c>
      <c r="D218" s="6" t="s">
        <v>255</v>
      </c>
      <c r="E218" s="6" t="s">
        <v>547</v>
      </c>
      <c r="F218" s="6">
        <v>7</v>
      </c>
      <c r="G218" s="52">
        <v>45645</v>
      </c>
      <c r="H218" s="52">
        <f>IF(COUNTIF(休講・補講一覧表!I$6:I$47,開講日程一覧!P218)&gt;0,_xlfn.XLOOKUP(開講日程一覧!P218,休講・補講一覧表!I$6:I$47,休講・補講一覧表!G$6:G$47),G218)</f>
        <v>45645</v>
      </c>
      <c r="I218" s="3" t="str">
        <f t="shared" si="10"/>
        <v>木</v>
      </c>
      <c r="J218" s="3" t="str">
        <f>IF(COUNTIF(休講・補講一覧表!I$6:I$47,開講日程一覧!P218)&gt;0,TEXT(G218,"m/d")&amp;"の補講","")</f>
        <v/>
      </c>
      <c r="K218" s="6" t="s">
        <v>542</v>
      </c>
      <c r="L218" s="7">
        <v>6.9444444444444441E-3</v>
      </c>
      <c r="M218" s="7">
        <v>0.125</v>
      </c>
      <c r="P218" s="33" t="str">
        <f t="shared" si="11"/>
        <v>企業内起業・新事業創出_東京7</v>
      </c>
      <c r="Q218" s="6" t="str">
        <f>IF(_xlfn.XLOOKUP(D218,履修科目一覧!G$6:G$225,履修科目一覧!E$6:E$225)=0,"",_xlfn.XLOOKUP(D218,履修科目一覧!G$6:G$225,履修科目一覧!E$6:E$225))</f>
        <v/>
      </c>
      <c r="R218" cm="1">
        <f t="array" ref="R218">_xlfn.SWITCH(B218,"集中(導入)",1,"前期",2,"集中(夏期)",3,"後期",4,"集中(春期)",5,"通年",6)</f>
        <v>4</v>
      </c>
      <c r="S218" t="s">
        <v>49</v>
      </c>
      <c r="U218">
        <v>1</v>
      </c>
    </row>
    <row r="219" spans="2:21" x14ac:dyDescent="0.85">
      <c r="B219" s="22" t="s">
        <v>550</v>
      </c>
      <c r="C219" s="6" t="s">
        <v>573</v>
      </c>
      <c r="D219" s="6" t="s">
        <v>255</v>
      </c>
      <c r="E219" s="6" t="s">
        <v>547</v>
      </c>
      <c r="F219" s="6">
        <v>8</v>
      </c>
      <c r="G219" s="52">
        <v>45666</v>
      </c>
      <c r="H219" s="52">
        <f>IF(COUNTIF(休講・補講一覧表!I$6:I$47,開講日程一覧!P219)&gt;0,_xlfn.XLOOKUP(開講日程一覧!P219,休講・補講一覧表!I$6:I$47,休講・補講一覧表!G$6:G$47),G219)</f>
        <v>45666</v>
      </c>
      <c r="I219" s="3" t="str">
        <f t="shared" si="10"/>
        <v>木</v>
      </c>
      <c r="J219" s="3" t="str">
        <f>IF(COUNTIF(休講・補講一覧表!I$6:I$47,開講日程一覧!P219)&gt;0,TEXT(G219,"m/d")&amp;"の補講","")</f>
        <v/>
      </c>
      <c r="K219" s="6" t="s">
        <v>542</v>
      </c>
      <c r="L219" s="7">
        <v>6.9444444444444441E-3</v>
      </c>
      <c r="M219" s="7">
        <v>0.125</v>
      </c>
      <c r="P219" s="33" t="str">
        <f t="shared" si="11"/>
        <v>企業内起業・新事業創出_東京8</v>
      </c>
      <c r="Q219" s="6" t="str">
        <f>IF(_xlfn.XLOOKUP(D219,履修科目一覧!G$6:G$225,履修科目一覧!E$6:E$225)=0,"",_xlfn.XLOOKUP(D219,履修科目一覧!G$6:G$225,履修科目一覧!E$6:E$225))</f>
        <v/>
      </c>
      <c r="R219" cm="1">
        <f t="array" ref="R219">_xlfn.SWITCH(B219,"集中(導入)",1,"前期",2,"集中(夏期)",3,"後期",4,"集中(春期)",5,"通年",6)</f>
        <v>4</v>
      </c>
      <c r="S219" t="s">
        <v>49</v>
      </c>
      <c r="U219">
        <v>1</v>
      </c>
    </row>
    <row r="220" spans="2:21" x14ac:dyDescent="0.85">
      <c r="B220" s="22" t="s">
        <v>545</v>
      </c>
      <c r="C220" s="6" t="s">
        <v>573</v>
      </c>
      <c r="D220" s="6" t="s">
        <v>265</v>
      </c>
      <c r="E220" s="6" t="s">
        <v>547</v>
      </c>
      <c r="F220" s="6">
        <v>1</v>
      </c>
      <c r="G220" s="52">
        <v>45407</v>
      </c>
      <c r="H220" s="52">
        <f>IF(COUNTIF(休講・補講一覧表!I$6:I$47,開講日程一覧!P220)&gt;0,_xlfn.XLOOKUP(開講日程一覧!P220,休講・補講一覧表!I$6:I$47,休講・補講一覧表!G$6:G$47),G220)</f>
        <v>45407</v>
      </c>
      <c r="I220" s="3" t="str">
        <f t="shared" si="10"/>
        <v>木</v>
      </c>
      <c r="J220" s="3" t="str">
        <f>IF(COUNTIF(休講・補講一覧表!I$6:I$47,開講日程一覧!P220)&gt;0,TEXT(G220,"m/d")&amp;"の補講","")</f>
        <v/>
      </c>
      <c r="K220" s="6" t="s">
        <v>552</v>
      </c>
      <c r="L220" s="7">
        <v>0</v>
      </c>
      <c r="M220" s="7">
        <v>6.25E-2</v>
      </c>
      <c r="P220" s="33" t="str">
        <f t="shared" si="11"/>
        <v>アントレプレナーシップ（起業家精神）_東京1</v>
      </c>
      <c r="Q220" s="6" t="str">
        <f>IF(_xlfn.XLOOKUP(D220,履修科目一覧!G$6:G$225,履修科目一覧!E$6:E$225)=0,"",_xlfn.XLOOKUP(D220,履修科目一覧!G$6:G$225,履修科目一覧!E$6:E$225))</f>
        <v/>
      </c>
      <c r="R220" cm="1">
        <f t="array" ref="R220">_xlfn.SWITCH(B220,"集中(導入)",1,"前期",2,"集中(夏期)",3,"後期",4,"集中(春期)",5,"通年",6)</f>
        <v>2</v>
      </c>
      <c r="S220" t="s">
        <v>49</v>
      </c>
      <c r="U220">
        <v>1</v>
      </c>
    </row>
    <row r="221" spans="2:21" x14ac:dyDescent="0.85">
      <c r="B221" s="22" t="s">
        <v>545</v>
      </c>
      <c r="C221" s="6" t="s">
        <v>573</v>
      </c>
      <c r="D221" s="6" t="s">
        <v>265</v>
      </c>
      <c r="E221" s="6" t="s">
        <v>547</v>
      </c>
      <c r="F221" s="6">
        <v>2</v>
      </c>
      <c r="G221" s="52">
        <v>45421</v>
      </c>
      <c r="H221" s="52">
        <f>IF(COUNTIF(休講・補講一覧表!I$6:I$47,開講日程一覧!P221)&gt;0,_xlfn.XLOOKUP(開講日程一覧!P221,休講・補講一覧表!I$6:I$47,休講・補講一覧表!G$6:G$47),G221)</f>
        <v>45421</v>
      </c>
      <c r="I221" s="3" t="str">
        <f t="shared" si="10"/>
        <v>木</v>
      </c>
      <c r="J221" s="3" t="str">
        <f>IF(COUNTIF(休講・補講一覧表!I$6:I$47,開講日程一覧!P221)&gt;0,TEXT(G221,"m/d")&amp;"の補講","")</f>
        <v/>
      </c>
      <c r="K221" s="6" t="s">
        <v>542</v>
      </c>
      <c r="L221" s="7">
        <v>6.9444444444444441E-3</v>
      </c>
      <c r="M221" s="7">
        <v>0.125</v>
      </c>
      <c r="P221" s="33" t="str">
        <f t="shared" si="11"/>
        <v>アントレプレナーシップ（起業家精神）_東京2</v>
      </c>
      <c r="Q221" s="6" t="str">
        <f>IF(_xlfn.XLOOKUP(D221,履修科目一覧!G$6:G$225,履修科目一覧!E$6:E$225)=0,"",_xlfn.XLOOKUP(D221,履修科目一覧!G$6:G$225,履修科目一覧!E$6:E$225))</f>
        <v/>
      </c>
      <c r="R221" cm="1">
        <f t="array" ref="R221">_xlfn.SWITCH(B221,"集中(導入)",1,"前期",2,"集中(夏期)",3,"後期",4,"集中(春期)",5,"通年",6)</f>
        <v>2</v>
      </c>
      <c r="S221" t="s">
        <v>49</v>
      </c>
      <c r="U221">
        <v>1</v>
      </c>
    </row>
    <row r="222" spans="2:21" x14ac:dyDescent="0.85">
      <c r="B222" s="22" t="s">
        <v>545</v>
      </c>
      <c r="C222" s="6" t="s">
        <v>573</v>
      </c>
      <c r="D222" s="6" t="s">
        <v>265</v>
      </c>
      <c r="E222" s="6" t="s">
        <v>547</v>
      </c>
      <c r="F222" s="6">
        <v>3</v>
      </c>
      <c r="G222" s="52">
        <v>45435</v>
      </c>
      <c r="H222" s="52">
        <f>IF(COUNTIF(休講・補講一覧表!I$6:I$47,開講日程一覧!P222)&gt;0,_xlfn.XLOOKUP(開講日程一覧!P222,休講・補講一覧表!I$6:I$47,休講・補講一覧表!G$6:G$47),G222)</f>
        <v>45435</v>
      </c>
      <c r="I222" s="3" t="str">
        <f t="shared" si="10"/>
        <v>木</v>
      </c>
      <c r="J222" s="3" t="str">
        <f>IF(COUNTIF(休講・補講一覧表!I$6:I$47,開講日程一覧!P222)&gt;0,TEXT(G222,"m/d")&amp;"の補講","")</f>
        <v/>
      </c>
      <c r="K222" s="6" t="s">
        <v>542</v>
      </c>
      <c r="L222" s="7">
        <v>6.9444444444444441E-3</v>
      </c>
      <c r="M222" s="7">
        <v>0.125</v>
      </c>
      <c r="P222" s="33" t="str">
        <f t="shared" si="11"/>
        <v>アントレプレナーシップ（起業家精神）_東京3</v>
      </c>
      <c r="Q222" s="6" t="str">
        <f>IF(_xlfn.XLOOKUP(D222,履修科目一覧!G$6:G$225,履修科目一覧!E$6:E$225)=0,"",_xlfn.XLOOKUP(D222,履修科目一覧!G$6:G$225,履修科目一覧!E$6:E$225))</f>
        <v/>
      </c>
      <c r="R222" cm="1">
        <f t="array" ref="R222">_xlfn.SWITCH(B222,"集中(導入)",1,"前期",2,"集中(夏期)",3,"後期",4,"集中(春期)",5,"通年",6)</f>
        <v>2</v>
      </c>
      <c r="S222" t="s">
        <v>49</v>
      </c>
      <c r="U222">
        <v>1</v>
      </c>
    </row>
    <row r="223" spans="2:21" x14ac:dyDescent="0.85">
      <c r="B223" s="22" t="s">
        <v>545</v>
      </c>
      <c r="C223" s="6" t="s">
        <v>573</v>
      </c>
      <c r="D223" s="6" t="s">
        <v>265</v>
      </c>
      <c r="E223" s="6" t="s">
        <v>547</v>
      </c>
      <c r="F223" s="6">
        <v>4</v>
      </c>
      <c r="G223" s="52">
        <v>45449</v>
      </c>
      <c r="H223" s="52">
        <f>IF(COUNTIF(休講・補講一覧表!I$6:I$47,開講日程一覧!P223)&gt;0,_xlfn.XLOOKUP(開講日程一覧!P223,休講・補講一覧表!I$6:I$47,休講・補講一覧表!G$6:G$47),G223)</f>
        <v>45532</v>
      </c>
      <c r="I223" s="3" t="str">
        <f t="shared" si="10"/>
        <v>水</v>
      </c>
      <c r="J223" s="3" t="str">
        <f>IF(COUNTIF(休講・補講一覧表!I$6:I$47,開講日程一覧!P223)&gt;0,TEXT(G223,"m/d")&amp;"の補講","")</f>
        <v>6/6の補講</v>
      </c>
      <c r="K223" s="6" t="s">
        <v>542</v>
      </c>
      <c r="L223" s="7">
        <v>6.9444444444444441E-3</v>
      </c>
      <c r="M223" s="7">
        <v>0.125</v>
      </c>
      <c r="P223" s="33" t="str">
        <f t="shared" si="11"/>
        <v>アントレプレナーシップ（起業家精神）_東京4</v>
      </c>
      <c r="Q223" s="6" t="str">
        <f>IF(_xlfn.XLOOKUP(D223,履修科目一覧!G$6:G$225,履修科目一覧!E$6:E$225)=0,"",_xlfn.XLOOKUP(D223,履修科目一覧!G$6:G$225,履修科目一覧!E$6:E$225))</f>
        <v/>
      </c>
      <c r="R223" cm="1">
        <f t="array" ref="R223">_xlfn.SWITCH(B223,"集中(導入)",1,"前期",2,"集中(夏期)",3,"後期",4,"集中(春期)",5,"通年",6)</f>
        <v>2</v>
      </c>
      <c r="S223" t="s">
        <v>49</v>
      </c>
      <c r="U223">
        <v>1</v>
      </c>
    </row>
    <row r="224" spans="2:21" x14ac:dyDescent="0.85">
      <c r="B224" s="22" t="s">
        <v>545</v>
      </c>
      <c r="C224" s="6" t="s">
        <v>573</v>
      </c>
      <c r="D224" s="6" t="s">
        <v>265</v>
      </c>
      <c r="E224" s="6" t="s">
        <v>547</v>
      </c>
      <c r="F224" s="6">
        <v>5</v>
      </c>
      <c r="G224" s="52">
        <v>45463</v>
      </c>
      <c r="H224" s="52">
        <f>IF(COUNTIF(休講・補講一覧表!I$6:I$47,開講日程一覧!P224)&gt;0,_xlfn.XLOOKUP(開講日程一覧!P224,休講・補講一覧表!I$6:I$47,休講・補講一覧表!G$6:G$47),G224)</f>
        <v>45463</v>
      </c>
      <c r="I224" s="3" t="str">
        <f t="shared" si="10"/>
        <v>木</v>
      </c>
      <c r="J224" s="3" t="str">
        <f>IF(COUNTIF(休講・補講一覧表!I$6:I$47,開講日程一覧!P224)&gt;0,TEXT(G224,"m/d")&amp;"の補講","")</f>
        <v/>
      </c>
      <c r="K224" s="6" t="s">
        <v>542</v>
      </c>
      <c r="L224" s="7">
        <v>6.9444444444444441E-3</v>
      </c>
      <c r="M224" s="7">
        <v>0.125</v>
      </c>
      <c r="P224" s="33" t="str">
        <f t="shared" si="11"/>
        <v>アントレプレナーシップ（起業家精神）_東京5</v>
      </c>
      <c r="Q224" s="6" t="str">
        <f>IF(_xlfn.XLOOKUP(D224,履修科目一覧!G$6:G$225,履修科目一覧!E$6:E$225)=0,"",_xlfn.XLOOKUP(D224,履修科目一覧!G$6:G$225,履修科目一覧!E$6:E$225))</f>
        <v/>
      </c>
      <c r="R224" cm="1">
        <f t="array" ref="R224">_xlfn.SWITCH(B224,"集中(導入)",1,"前期",2,"集中(夏期)",3,"後期",4,"集中(春期)",5,"通年",6)</f>
        <v>2</v>
      </c>
      <c r="S224" t="s">
        <v>49</v>
      </c>
      <c r="U224">
        <v>1</v>
      </c>
    </row>
    <row r="225" spans="2:21" x14ac:dyDescent="0.85">
      <c r="B225" s="22" t="s">
        <v>545</v>
      </c>
      <c r="C225" s="6" t="s">
        <v>573</v>
      </c>
      <c r="D225" s="6" t="s">
        <v>265</v>
      </c>
      <c r="E225" s="6" t="s">
        <v>547</v>
      </c>
      <c r="F225" s="6">
        <v>6</v>
      </c>
      <c r="G225" s="52">
        <v>45477</v>
      </c>
      <c r="H225" s="52">
        <f>IF(COUNTIF(休講・補講一覧表!I$6:I$47,開講日程一覧!P225)&gt;0,_xlfn.XLOOKUP(開講日程一覧!P225,休講・補講一覧表!I$6:I$47,休講・補講一覧表!G$6:G$47),G225)</f>
        <v>45477</v>
      </c>
      <c r="I225" s="3" t="str">
        <f t="shared" si="10"/>
        <v>木</v>
      </c>
      <c r="J225" s="3" t="str">
        <f>IF(COUNTIF(休講・補講一覧表!I$6:I$47,開講日程一覧!P225)&gt;0,TEXT(G225,"m/d")&amp;"の補講","")</f>
        <v/>
      </c>
      <c r="K225" s="6" t="s">
        <v>542</v>
      </c>
      <c r="L225" s="7">
        <v>6.9444444444444441E-3</v>
      </c>
      <c r="M225" s="7">
        <v>0.125</v>
      </c>
      <c r="P225" s="33" t="str">
        <f t="shared" si="11"/>
        <v>アントレプレナーシップ（起業家精神）_東京6</v>
      </c>
      <c r="Q225" s="6" t="str">
        <f>IF(_xlfn.XLOOKUP(D225,履修科目一覧!G$6:G$225,履修科目一覧!E$6:E$225)=0,"",_xlfn.XLOOKUP(D225,履修科目一覧!G$6:G$225,履修科目一覧!E$6:E$225))</f>
        <v/>
      </c>
      <c r="R225" cm="1">
        <f t="array" ref="R225">_xlfn.SWITCH(B225,"集中(導入)",1,"前期",2,"集中(夏期)",3,"後期",4,"集中(春期)",5,"通年",6)</f>
        <v>2</v>
      </c>
      <c r="S225" t="s">
        <v>49</v>
      </c>
      <c r="U225">
        <v>1</v>
      </c>
    </row>
    <row r="226" spans="2:21" x14ac:dyDescent="0.85">
      <c r="B226" s="22" t="s">
        <v>545</v>
      </c>
      <c r="C226" s="6" t="s">
        <v>573</v>
      </c>
      <c r="D226" s="6" t="s">
        <v>265</v>
      </c>
      <c r="E226" s="6" t="s">
        <v>547</v>
      </c>
      <c r="F226" s="6">
        <v>7</v>
      </c>
      <c r="G226" s="52">
        <v>45491</v>
      </c>
      <c r="H226" s="52">
        <f>IF(COUNTIF(休講・補講一覧表!I$6:I$47,開講日程一覧!P226)&gt;0,_xlfn.XLOOKUP(開講日程一覧!P226,休講・補講一覧表!I$6:I$47,休講・補講一覧表!G$6:G$47),G226)</f>
        <v>45491</v>
      </c>
      <c r="I226" s="3" t="str">
        <f t="shared" si="10"/>
        <v>木</v>
      </c>
      <c r="J226" s="3" t="str">
        <f>IF(COUNTIF(休講・補講一覧表!I$6:I$47,開講日程一覧!P226)&gt;0,TEXT(G226,"m/d")&amp;"の補講","")</f>
        <v/>
      </c>
      <c r="K226" s="6" t="s">
        <v>542</v>
      </c>
      <c r="L226" s="7">
        <v>6.9444444444444441E-3</v>
      </c>
      <c r="M226" s="7">
        <v>0.125</v>
      </c>
      <c r="P226" s="33" t="str">
        <f t="shared" si="11"/>
        <v>アントレプレナーシップ（起業家精神）_東京7</v>
      </c>
      <c r="Q226" s="6" t="str">
        <f>IF(_xlfn.XLOOKUP(D226,履修科目一覧!G$6:G$225,履修科目一覧!E$6:E$225)=0,"",_xlfn.XLOOKUP(D226,履修科目一覧!G$6:G$225,履修科目一覧!E$6:E$225))</f>
        <v/>
      </c>
      <c r="R226" cm="1">
        <f t="array" ref="R226">_xlfn.SWITCH(B226,"集中(導入)",1,"前期",2,"集中(夏期)",3,"後期",4,"集中(春期)",5,"通年",6)</f>
        <v>2</v>
      </c>
      <c r="S226" t="s">
        <v>49</v>
      </c>
      <c r="U226">
        <v>1</v>
      </c>
    </row>
    <row r="227" spans="2:21" x14ac:dyDescent="0.85">
      <c r="B227" s="22" t="s">
        <v>545</v>
      </c>
      <c r="C227" s="6" t="s">
        <v>573</v>
      </c>
      <c r="D227" s="6" t="s">
        <v>265</v>
      </c>
      <c r="E227" s="6" t="s">
        <v>547</v>
      </c>
      <c r="F227" s="6">
        <v>8</v>
      </c>
      <c r="G227" s="52">
        <v>45505</v>
      </c>
      <c r="H227" s="52">
        <f>IF(COUNTIF(休講・補講一覧表!I$6:I$47,開講日程一覧!P227)&gt;0,_xlfn.XLOOKUP(開講日程一覧!P227,休講・補講一覧表!I$6:I$47,休講・補講一覧表!G$6:G$47),G227)</f>
        <v>45505</v>
      </c>
      <c r="I227" s="3" t="str">
        <f t="shared" si="10"/>
        <v>木</v>
      </c>
      <c r="J227" s="3" t="str">
        <f>IF(COUNTIF(休講・補講一覧表!I$6:I$47,開講日程一覧!P227)&gt;0,TEXT(G227,"m/d")&amp;"の補講","")</f>
        <v/>
      </c>
      <c r="K227" s="6" t="s">
        <v>542</v>
      </c>
      <c r="L227" s="7">
        <v>6.9444444444444441E-3</v>
      </c>
      <c r="M227" s="7">
        <v>0.125</v>
      </c>
      <c r="P227" s="33" t="str">
        <f t="shared" si="11"/>
        <v>アントレプレナーシップ（起業家精神）_東京8</v>
      </c>
      <c r="Q227" s="6" t="str">
        <f>IF(_xlfn.XLOOKUP(D227,履修科目一覧!G$6:G$225,履修科目一覧!E$6:E$225)=0,"",_xlfn.XLOOKUP(D227,履修科目一覧!G$6:G$225,履修科目一覧!E$6:E$225))</f>
        <v/>
      </c>
      <c r="R227" cm="1">
        <f t="array" ref="R227">_xlfn.SWITCH(B227,"集中(導入)",1,"前期",2,"集中(夏期)",3,"後期",4,"集中(春期)",5,"通年",6)</f>
        <v>2</v>
      </c>
      <c r="S227" t="s">
        <v>49</v>
      </c>
      <c r="U227">
        <v>1</v>
      </c>
    </row>
    <row r="228" spans="2:21" x14ac:dyDescent="0.85">
      <c r="B228" s="22" t="s">
        <v>550</v>
      </c>
      <c r="C228" s="6" t="s">
        <v>557</v>
      </c>
      <c r="D228" s="6" t="s">
        <v>275</v>
      </c>
      <c r="E228" s="6" t="s">
        <v>544</v>
      </c>
      <c r="F228" s="6">
        <v>1</v>
      </c>
      <c r="G228" s="52">
        <v>45568</v>
      </c>
      <c r="H228" s="52">
        <f>IF(COUNTIF(休講・補講一覧表!I$6:I$47,開講日程一覧!P228)&gt;0,_xlfn.XLOOKUP(開講日程一覧!P228,休講・補講一覧表!I$6:I$47,休講・補講一覧表!G$6:G$47),G228)</f>
        <v>45568</v>
      </c>
      <c r="I228" s="3" t="str">
        <f t="shared" si="10"/>
        <v>木</v>
      </c>
      <c r="J228" s="3" t="str">
        <f>IF(COUNTIF(休講・補講一覧表!I$6:I$47,開講日程一覧!P228)&gt;0,TEXT(G228,"m/d")&amp;"の補講","")</f>
        <v/>
      </c>
      <c r="K228" s="6" t="s">
        <v>556</v>
      </c>
      <c r="L228" s="7">
        <v>0</v>
      </c>
      <c r="M228" s="7">
        <v>6.25E-2</v>
      </c>
      <c r="P228" s="33" t="str">
        <f t="shared" si="11"/>
        <v>地域活性とイノベーション_東京・仙台・名古屋・大阪・福岡1</v>
      </c>
      <c r="Q228" s="6" t="str">
        <f>IF(_xlfn.XLOOKUP(D228,履修科目一覧!G$6:G$225,履修科目一覧!E$6:E$225)=0,"",_xlfn.XLOOKUP(D228,履修科目一覧!G$6:G$225,履修科目一覧!E$6:E$225))</f>
        <v/>
      </c>
      <c r="R228" cm="1">
        <f t="array" ref="R228">_xlfn.SWITCH(B228,"集中(導入)",1,"前期",2,"集中(夏期)",3,"後期",4,"集中(春期)",5,"通年",6)</f>
        <v>4</v>
      </c>
      <c r="S228" t="s">
        <v>49</v>
      </c>
      <c r="U228">
        <v>1</v>
      </c>
    </row>
    <row r="229" spans="2:21" x14ac:dyDescent="0.85">
      <c r="B229" s="22" t="s">
        <v>550</v>
      </c>
      <c r="C229" s="6" t="s">
        <v>557</v>
      </c>
      <c r="D229" s="6" t="s">
        <v>275</v>
      </c>
      <c r="E229" s="6" t="s">
        <v>544</v>
      </c>
      <c r="F229" s="6">
        <v>2</v>
      </c>
      <c r="G229" s="52">
        <v>45582</v>
      </c>
      <c r="H229" s="52">
        <f>IF(COUNTIF(休講・補講一覧表!I$6:I$47,開講日程一覧!P229)&gt;0,_xlfn.XLOOKUP(開講日程一覧!P229,休講・補講一覧表!I$6:I$47,休講・補講一覧表!G$6:G$47),G229)</f>
        <v>45582</v>
      </c>
      <c r="I229" s="3" t="str">
        <f t="shared" si="10"/>
        <v>木</v>
      </c>
      <c r="J229" s="3" t="str">
        <f>IF(COUNTIF(休講・補講一覧表!I$6:I$47,開講日程一覧!P229)&gt;0,TEXT(G229,"m/d")&amp;"の補講","")</f>
        <v/>
      </c>
      <c r="K229" s="6" t="s">
        <v>542</v>
      </c>
      <c r="L229" s="7">
        <v>6.9444444444444441E-3</v>
      </c>
      <c r="M229" s="7">
        <v>0.125</v>
      </c>
      <c r="P229" s="33" t="str">
        <f t="shared" si="11"/>
        <v>地域活性とイノベーション_東京・仙台・名古屋・大阪・福岡2</v>
      </c>
      <c r="Q229" s="6" t="str">
        <f>IF(_xlfn.XLOOKUP(D229,履修科目一覧!G$6:G$225,履修科目一覧!E$6:E$225)=0,"",_xlfn.XLOOKUP(D229,履修科目一覧!G$6:G$225,履修科目一覧!E$6:E$225))</f>
        <v/>
      </c>
      <c r="R229" cm="1">
        <f t="array" ref="R229">_xlfn.SWITCH(B229,"集中(導入)",1,"前期",2,"集中(夏期)",3,"後期",4,"集中(春期)",5,"通年",6)</f>
        <v>4</v>
      </c>
      <c r="S229" t="s">
        <v>49</v>
      </c>
      <c r="U229">
        <v>1</v>
      </c>
    </row>
    <row r="230" spans="2:21" x14ac:dyDescent="0.85">
      <c r="B230" s="22" t="s">
        <v>550</v>
      </c>
      <c r="C230" s="6" t="s">
        <v>557</v>
      </c>
      <c r="D230" s="6" t="s">
        <v>275</v>
      </c>
      <c r="E230" s="6" t="s">
        <v>544</v>
      </c>
      <c r="F230" s="6">
        <v>3</v>
      </c>
      <c r="G230" s="52">
        <v>45596</v>
      </c>
      <c r="H230" s="52">
        <f>IF(COUNTIF(休講・補講一覧表!I$6:I$47,開講日程一覧!P230)&gt;0,_xlfn.XLOOKUP(開講日程一覧!P230,休講・補講一覧表!I$6:I$47,休講・補講一覧表!G$6:G$47),G230)</f>
        <v>45596</v>
      </c>
      <c r="I230" s="3" t="str">
        <f t="shared" si="10"/>
        <v>木</v>
      </c>
      <c r="J230" s="3" t="str">
        <f>IF(COUNTIF(休講・補講一覧表!I$6:I$47,開講日程一覧!P230)&gt;0,TEXT(G230,"m/d")&amp;"の補講","")</f>
        <v/>
      </c>
      <c r="K230" s="6" t="s">
        <v>542</v>
      </c>
      <c r="L230" s="7">
        <v>6.9444444444444441E-3</v>
      </c>
      <c r="M230" s="7">
        <v>0.125</v>
      </c>
      <c r="P230" s="33" t="str">
        <f t="shared" si="11"/>
        <v>地域活性とイノベーション_東京・仙台・名古屋・大阪・福岡3</v>
      </c>
      <c r="Q230" s="6" t="str">
        <f>IF(_xlfn.XLOOKUP(D230,履修科目一覧!G$6:G$225,履修科目一覧!E$6:E$225)=0,"",_xlfn.XLOOKUP(D230,履修科目一覧!G$6:G$225,履修科目一覧!E$6:E$225))</f>
        <v/>
      </c>
      <c r="R230" cm="1">
        <f t="array" ref="R230">_xlfn.SWITCH(B230,"集中(導入)",1,"前期",2,"集中(夏期)",3,"後期",4,"集中(春期)",5,"通年",6)</f>
        <v>4</v>
      </c>
      <c r="S230" t="s">
        <v>49</v>
      </c>
      <c r="U230">
        <v>1</v>
      </c>
    </row>
    <row r="231" spans="2:21" x14ac:dyDescent="0.85">
      <c r="B231" s="22" t="s">
        <v>550</v>
      </c>
      <c r="C231" s="6" t="s">
        <v>557</v>
      </c>
      <c r="D231" s="6" t="s">
        <v>275</v>
      </c>
      <c r="E231" s="6" t="s">
        <v>544</v>
      </c>
      <c r="F231" s="6">
        <v>4</v>
      </c>
      <c r="G231" s="52">
        <v>45610</v>
      </c>
      <c r="H231" s="52">
        <f>IF(COUNTIF(休講・補講一覧表!I$6:I$47,開講日程一覧!P231)&gt;0,_xlfn.XLOOKUP(開講日程一覧!P231,休講・補講一覧表!I$6:I$47,休講・補講一覧表!G$6:G$47),G231)</f>
        <v>45610</v>
      </c>
      <c r="I231" s="3" t="str">
        <f t="shared" si="10"/>
        <v>木</v>
      </c>
      <c r="J231" s="3" t="str">
        <f>IF(COUNTIF(休講・補講一覧表!I$6:I$47,開講日程一覧!P231)&gt;0,TEXT(G231,"m/d")&amp;"の補講","")</f>
        <v/>
      </c>
      <c r="K231" s="6" t="s">
        <v>542</v>
      </c>
      <c r="L231" s="7">
        <v>6.9444444444444441E-3</v>
      </c>
      <c r="M231" s="7">
        <v>0.125</v>
      </c>
      <c r="P231" s="33" t="str">
        <f t="shared" si="11"/>
        <v>地域活性とイノベーション_東京・仙台・名古屋・大阪・福岡4</v>
      </c>
      <c r="Q231" s="6" t="str">
        <f>IF(_xlfn.XLOOKUP(D231,履修科目一覧!G$6:G$225,履修科目一覧!E$6:E$225)=0,"",_xlfn.XLOOKUP(D231,履修科目一覧!G$6:G$225,履修科目一覧!E$6:E$225))</f>
        <v/>
      </c>
      <c r="R231" cm="1">
        <f t="array" ref="R231">_xlfn.SWITCH(B231,"集中(導入)",1,"前期",2,"集中(夏期)",3,"後期",4,"集中(春期)",5,"通年",6)</f>
        <v>4</v>
      </c>
      <c r="S231" t="s">
        <v>49</v>
      </c>
      <c r="U231">
        <v>1</v>
      </c>
    </row>
    <row r="232" spans="2:21" x14ac:dyDescent="0.85">
      <c r="B232" s="22" t="s">
        <v>550</v>
      </c>
      <c r="C232" s="6" t="s">
        <v>557</v>
      </c>
      <c r="D232" s="6" t="s">
        <v>275</v>
      </c>
      <c r="E232" s="6" t="s">
        <v>544</v>
      </c>
      <c r="F232" s="6">
        <v>5</v>
      </c>
      <c r="G232" s="52">
        <v>45624</v>
      </c>
      <c r="H232" s="52">
        <f>IF(COUNTIF(休講・補講一覧表!I$6:I$47,開講日程一覧!P232)&gt;0,_xlfn.XLOOKUP(開講日程一覧!P232,休講・補講一覧表!I$6:I$47,休講・補講一覧表!G$6:G$47),G232)</f>
        <v>45624</v>
      </c>
      <c r="I232" s="3" t="str">
        <f t="shared" si="10"/>
        <v>木</v>
      </c>
      <c r="J232" s="3" t="str">
        <f>IF(COUNTIF(休講・補講一覧表!I$6:I$47,開講日程一覧!P232)&gt;0,TEXT(G232,"m/d")&amp;"の補講","")</f>
        <v/>
      </c>
      <c r="K232" s="6" t="s">
        <v>542</v>
      </c>
      <c r="L232" s="7">
        <v>6.9444444444444441E-3</v>
      </c>
      <c r="M232" s="7">
        <v>0.125</v>
      </c>
      <c r="P232" s="33" t="str">
        <f t="shared" si="11"/>
        <v>地域活性とイノベーション_東京・仙台・名古屋・大阪・福岡5</v>
      </c>
      <c r="Q232" s="6" t="str">
        <f>IF(_xlfn.XLOOKUP(D232,履修科目一覧!G$6:G$225,履修科目一覧!E$6:E$225)=0,"",_xlfn.XLOOKUP(D232,履修科目一覧!G$6:G$225,履修科目一覧!E$6:E$225))</f>
        <v/>
      </c>
      <c r="R232" cm="1">
        <f t="array" ref="R232">_xlfn.SWITCH(B232,"集中(導入)",1,"前期",2,"集中(夏期)",3,"後期",4,"集中(春期)",5,"通年",6)</f>
        <v>4</v>
      </c>
      <c r="S232" t="s">
        <v>49</v>
      </c>
      <c r="U232">
        <v>1</v>
      </c>
    </row>
    <row r="233" spans="2:21" x14ac:dyDescent="0.85">
      <c r="B233" s="22" t="s">
        <v>550</v>
      </c>
      <c r="C233" s="6" t="s">
        <v>557</v>
      </c>
      <c r="D233" s="6" t="s">
        <v>275</v>
      </c>
      <c r="E233" s="6" t="s">
        <v>544</v>
      </c>
      <c r="F233" s="6">
        <v>6</v>
      </c>
      <c r="G233" s="52">
        <v>45638</v>
      </c>
      <c r="H233" s="52">
        <f>IF(COUNTIF(休講・補講一覧表!I$6:I$47,開講日程一覧!P233)&gt;0,_xlfn.XLOOKUP(開講日程一覧!P233,休講・補講一覧表!I$6:I$47,休講・補講一覧表!G$6:G$47),G233)</f>
        <v>45638</v>
      </c>
      <c r="I233" s="3" t="str">
        <f t="shared" si="10"/>
        <v>木</v>
      </c>
      <c r="J233" s="3" t="str">
        <f>IF(COUNTIF(休講・補講一覧表!I$6:I$47,開講日程一覧!P233)&gt;0,TEXT(G233,"m/d")&amp;"の補講","")</f>
        <v/>
      </c>
      <c r="K233" s="6" t="s">
        <v>542</v>
      </c>
      <c r="L233" s="7">
        <v>6.9444444444444441E-3</v>
      </c>
      <c r="M233" s="7">
        <v>0.125</v>
      </c>
      <c r="P233" s="33" t="str">
        <f t="shared" si="11"/>
        <v>地域活性とイノベーション_東京・仙台・名古屋・大阪・福岡6</v>
      </c>
      <c r="Q233" s="6" t="str">
        <f>IF(_xlfn.XLOOKUP(D233,履修科目一覧!G$6:G$225,履修科目一覧!E$6:E$225)=0,"",_xlfn.XLOOKUP(D233,履修科目一覧!G$6:G$225,履修科目一覧!E$6:E$225))</f>
        <v/>
      </c>
      <c r="R233" cm="1">
        <f t="array" ref="R233">_xlfn.SWITCH(B233,"集中(導入)",1,"前期",2,"集中(夏期)",3,"後期",4,"集中(春期)",5,"通年",6)</f>
        <v>4</v>
      </c>
      <c r="S233" t="s">
        <v>49</v>
      </c>
      <c r="U233">
        <v>1</v>
      </c>
    </row>
    <row r="234" spans="2:21" x14ac:dyDescent="0.85">
      <c r="B234" s="22" t="s">
        <v>550</v>
      </c>
      <c r="C234" s="6" t="s">
        <v>557</v>
      </c>
      <c r="D234" s="6" t="s">
        <v>275</v>
      </c>
      <c r="E234" s="6" t="s">
        <v>544</v>
      </c>
      <c r="F234" s="6">
        <v>7</v>
      </c>
      <c r="G234" s="52">
        <v>45652</v>
      </c>
      <c r="H234" s="52">
        <f>IF(COUNTIF(休講・補講一覧表!I$6:I$47,開講日程一覧!P234)&gt;0,_xlfn.XLOOKUP(開講日程一覧!P234,休講・補講一覧表!I$6:I$47,休講・補講一覧表!G$6:G$47),G234)</f>
        <v>45652</v>
      </c>
      <c r="I234" s="3" t="str">
        <f t="shared" si="10"/>
        <v>木</v>
      </c>
      <c r="J234" s="3" t="str">
        <f>IF(COUNTIF(休講・補講一覧表!I$6:I$47,開講日程一覧!P234)&gt;0,TEXT(G234,"m/d")&amp;"の補講","")</f>
        <v/>
      </c>
      <c r="K234" s="6" t="s">
        <v>542</v>
      </c>
      <c r="L234" s="7">
        <v>6.9444444444444441E-3</v>
      </c>
      <c r="M234" s="7">
        <v>0.125</v>
      </c>
      <c r="P234" s="33" t="str">
        <f t="shared" si="11"/>
        <v>地域活性とイノベーション_東京・仙台・名古屋・大阪・福岡7</v>
      </c>
      <c r="Q234" s="6" t="str">
        <f>IF(_xlfn.XLOOKUP(D234,履修科目一覧!G$6:G$225,履修科目一覧!E$6:E$225)=0,"",_xlfn.XLOOKUP(D234,履修科目一覧!G$6:G$225,履修科目一覧!E$6:E$225))</f>
        <v/>
      </c>
      <c r="R234" cm="1">
        <f t="array" ref="R234">_xlfn.SWITCH(B234,"集中(導入)",1,"前期",2,"集中(夏期)",3,"後期",4,"集中(春期)",5,"通年",6)</f>
        <v>4</v>
      </c>
      <c r="S234" t="s">
        <v>49</v>
      </c>
      <c r="U234">
        <v>1</v>
      </c>
    </row>
    <row r="235" spans="2:21" x14ac:dyDescent="0.85">
      <c r="B235" s="22" t="s">
        <v>550</v>
      </c>
      <c r="C235" s="6" t="s">
        <v>557</v>
      </c>
      <c r="D235" s="6" t="s">
        <v>275</v>
      </c>
      <c r="E235" s="6" t="s">
        <v>544</v>
      </c>
      <c r="F235" s="6">
        <v>8</v>
      </c>
      <c r="G235" s="52">
        <v>45673</v>
      </c>
      <c r="H235" s="52">
        <f>IF(COUNTIF(休講・補講一覧表!I$6:I$47,開講日程一覧!P235)&gt;0,_xlfn.XLOOKUP(開講日程一覧!P235,休講・補講一覧表!I$6:I$47,休講・補講一覧表!G$6:G$47),G235)</f>
        <v>45673</v>
      </c>
      <c r="I235" s="3" t="str">
        <f t="shared" si="10"/>
        <v>木</v>
      </c>
      <c r="J235" s="3" t="str">
        <f>IF(COUNTIF(休講・補講一覧表!I$6:I$47,開講日程一覧!P235)&gt;0,TEXT(G235,"m/d")&amp;"の補講","")</f>
        <v/>
      </c>
      <c r="K235" s="6" t="s">
        <v>542</v>
      </c>
      <c r="L235" s="7">
        <v>6.9444444444444441E-3</v>
      </c>
      <c r="M235" s="7">
        <v>0.125</v>
      </c>
      <c r="P235" s="33" t="str">
        <f t="shared" si="11"/>
        <v>地域活性とイノベーション_東京・仙台・名古屋・大阪・福岡8</v>
      </c>
      <c r="Q235" s="6" t="str">
        <f>IF(_xlfn.XLOOKUP(D235,履修科目一覧!G$6:G$225,履修科目一覧!E$6:E$225)=0,"",_xlfn.XLOOKUP(D235,履修科目一覧!G$6:G$225,履修科目一覧!E$6:E$225))</f>
        <v/>
      </c>
      <c r="R235" cm="1">
        <f t="array" ref="R235">_xlfn.SWITCH(B235,"集中(導入)",1,"前期",2,"集中(夏期)",3,"後期",4,"集中(春期)",5,"通年",6)</f>
        <v>4</v>
      </c>
      <c r="S235" t="s">
        <v>49</v>
      </c>
      <c r="U235">
        <v>1</v>
      </c>
    </row>
    <row r="236" spans="2:21" x14ac:dyDescent="0.85">
      <c r="B236" s="22" t="s">
        <v>545</v>
      </c>
      <c r="C236" s="6" t="s">
        <v>557</v>
      </c>
      <c r="D236" s="6" t="s">
        <v>277</v>
      </c>
      <c r="E236" s="6" t="s">
        <v>565</v>
      </c>
      <c r="F236" s="6">
        <v>1</v>
      </c>
      <c r="G236" s="52">
        <v>45407</v>
      </c>
      <c r="H236" s="52">
        <f>IF(COUNTIF(休講・補講一覧表!I$6:I$47,開講日程一覧!P236)&gt;0,_xlfn.XLOOKUP(開講日程一覧!P236,休講・補講一覧表!I$6:I$47,休講・補講一覧表!G$6:G$47),G236)</f>
        <v>45407</v>
      </c>
      <c r="I236" s="3" t="str">
        <f t="shared" si="10"/>
        <v>木</v>
      </c>
      <c r="J236" s="3" t="str">
        <f>IF(COUNTIF(休講・補講一覧表!I$6:I$47,開講日程一覧!P236)&gt;0,TEXT(G236,"m/d")&amp;"の補講","")</f>
        <v/>
      </c>
      <c r="K236" s="6" t="s">
        <v>556</v>
      </c>
      <c r="L236" s="7">
        <v>0</v>
      </c>
      <c r="M236" s="7">
        <v>6.25E-2</v>
      </c>
      <c r="P236" s="33" t="str">
        <f t="shared" si="11"/>
        <v>ヘルスケアと事業構想_東京・仙台1</v>
      </c>
      <c r="Q236" s="6" t="str">
        <f>IF(_xlfn.XLOOKUP(D236,履修科目一覧!G$6:G$225,履修科目一覧!E$6:E$225)=0,"",_xlfn.XLOOKUP(D236,履修科目一覧!G$6:G$225,履修科目一覧!E$6:E$225))</f>
        <v/>
      </c>
      <c r="R236" cm="1">
        <f t="array" ref="R236">_xlfn.SWITCH(B236,"集中(導入)",1,"前期",2,"集中(夏期)",3,"後期",4,"集中(春期)",5,"通年",6)</f>
        <v>2</v>
      </c>
      <c r="S236" t="s">
        <v>49</v>
      </c>
      <c r="U236">
        <v>1</v>
      </c>
    </row>
    <row r="237" spans="2:21" x14ac:dyDescent="0.85">
      <c r="B237" s="22" t="s">
        <v>545</v>
      </c>
      <c r="C237" s="6" t="s">
        <v>557</v>
      </c>
      <c r="D237" s="6" t="s">
        <v>277</v>
      </c>
      <c r="E237" s="6" t="s">
        <v>565</v>
      </c>
      <c r="F237" s="6">
        <v>2</v>
      </c>
      <c r="G237" s="52">
        <v>45428</v>
      </c>
      <c r="H237" s="52">
        <f>IF(COUNTIF(休講・補講一覧表!I$6:I$47,開講日程一覧!P237)&gt;0,_xlfn.XLOOKUP(開講日程一覧!P237,休講・補講一覧表!I$6:I$47,休講・補講一覧表!G$6:G$47),G237)</f>
        <v>45428</v>
      </c>
      <c r="I237" s="3" t="str">
        <f t="shared" si="10"/>
        <v>木</v>
      </c>
      <c r="J237" s="3" t="str">
        <f>IF(COUNTIF(休講・補講一覧表!I$6:I$47,開講日程一覧!P237)&gt;0,TEXT(G237,"m/d")&amp;"の補講","")</f>
        <v/>
      </c>
      <c r="K237" s="6" t="s">
        <v>542</v>
      </c>
      <c r="L237" s="7">
        <v>6.9444444444444441E-3</v>
      </c>
      <c r="M237" s="7">
        <v>0.125</v>
      </c>
      <c r="P237" s="33" t="str">
        <f t="shared" si="11"/>
        <v>ヘルスケアと事業構想_東京・仙台2</v>
      </c>
      <c r="Q237" s="6" t="str">
        <f>IF(_xlfn.XLOOKUP(D237,履修科目一覧!G$6:G$225,履修科目一覧!E$6:E$225)=0,"",_xlfn.XLOOKUP(D237,履修科目一覧!G$6:G$225,履修科目一覧!E$6:E$225))</f>
        <v/>
      </c>
      <c r="R237" cm="1">
        <f t="array" ref="R237">_xlfn.SWITCH(B237,"集中(導入)",1,"前期",2,"集中(夏期)",3,"後期",4,"集中(春期)",5,"通年",6)</f>
        <v>2</v>
      </c>
      <c r="S237" t="s">
        <v>49</v>
      </c>
      <c r="U237">
        <v>1</v>
      </c>
    </row>
    <row r="238" spans="2:21" x14ac:dyDescent="0.85">
      <c r="B238" s="22" t="s">
        <v>545</v>
      </c>
      <c r="C238" s="6" t="s">
        <v>557</v>
      </c>
      <c r="D238" s="6" t="s">
        <v>277</v>
      </c>
      <c r="E238" s="6" t="s">
        <v>565</v>
      </c>
      <c r="F238" s="6">
        <v>3</v>
      </c>
      <c r="G238" s="52">
        <v>45442</v>
      </c>
      <c r="H238" s="52">
        <f>IF(COUNTIF(休講・補講一覧表!I$6:I$47,開講日程一覧!P238)&gt;0,_xlfn.XLOOKUP(開講日程一覧!P238,休講・補講一覧表!I$6:I$47,休講・補講一覧表!G$6:G$47),G238)</f>
        <v>45442</v>
      </c>
      <c r="I238" s="3" t="str">
        <f t="shared" si="10"/>
        <v>木</v>
      </c>
      <c r="J238" s="3" t="str">
        <f>IF(COUNTIF(休講・補講一覧表!I$6:I$47,開講日程一覧!P238)&gt;0,TEXT(G238,"m/d")&amp;"の補講","")</f>
        <v/>
      </c>
      <c r="K238" s="6" t="s">
        <v>542</v>
      </c>
      <c r="L238" s="7">
        <v>6.9444444444444441E-3</v>
      </c>
      <c r="M238" s="7">
        <v>0.125</v>
      </c>
      <c r="P238" s="33" t="str">
        <f t="shared" si="11"/>
        <v>ヘルスケアと事業構想_東京・仙台3</v>
      </c>
      <c r="Q238" s="6" t="str">
        <f>IF(_xlfn.XLOOKUP(D238,履修科目一覧!G$6:G$225,履修科目一覧!E$6:E$225)=0,"",_xlfn.XLOOKUP(D238,履修科目一覧!G$6:G$225,履修科目一覧!E$6:E$225))</f>
        <v/>
      </c>
      <c r="R238" cm="1">
        <f t="array" ref="R238">_xlfn.SWITCH(B238,"集中(導入)",1,"前期",2,"集中(夏期)",3,"後期",4,"集中(春期)",5,"通年",6)</f>
        <v>2</v>
      </c>
      <c r="S238" t="s">
        <v>49</v>
      </c>
      <c r="U238">
        <v>1</v>
      </c>
    </row>
    <row r="239" spans="2:21" x14ac:dyDescent="0.85">
      <c r="B239" s="22" t="s">
        <v>545</v>
      </c>
      <c r="C239" s="6" t="s">
        <v>557</v>
      </c>
      <c r="D239" s="6" t="s">
        <v>277</v>
      </c>
      <c r="E239" s="6" t="s">
        <v>565</v>
      </c>
      <c r="F239" s="6">
        <v>4</v>
      </c>
      <c r="G239" s="52">
        <v>45456</v>
      </c>
      <c r="H239" s="52">
        <f>IF(COUNTIF(休講・補講一覧表!I$6:I$47,開講日程一覧!P239)&gt;0,_xlfn.XLOOKUP(開講日程一覧!P239,休講・補講一覧表!I$6:I$47,休講・補講一覧表!G$6:G$47),G239)</f>
        <v>45456</v>
      </c>
      <c r="I239" s="3" t="str">
        <f t="shared" si="10"/>
        <v>木</v>
      </c>
      <c r="J239" s="3" t="str">
        <f>IF(COUNTIF(休講・補講一覧表!I$6:I$47,開講日程一覧!P239)&gt;0,TEXT(G239,"m/d")&amp;"の補講","")</f>
        <v/>
      </c>
      <c r="K239" s="6" t="s">
        <v>542</v>
      </c>
      <c r="L239" s="7">
        <v>6.9444444444444441E-3</v>
      </c>
      <c r="M239" s="7">
        <v>0.125</v>
      </c>
      <c r="P239" s="33" t="str">
        <f t="shared" si="11"/>
        <v>ヘルスケアと事業構想_東京・仙台4</v>
      </c>
      <c r="Q239" s="6" t="str">
        <f>IF(_xlfn.XLOOKUP(D239,履修科目一覧!G$6:G$225,履修科目一覧!E$6:E$225)=0,"",_xlfn.XLOOKUP(D239,履修科目一覧!G$6:G$225,履修科目一覧!E$6:E$225))</f>
        <v/>
      </c>
      <c r="R239" cm="1">
        <f t="array" ref="R239">_xlfn.SWITCH(B239,"集中(導入)",1,"前期",2,"集中(夏期)",3,"後期",4,"集中(春期)",5,"通年",6)</f>
        <v>2</v>
      </c>
      <c r="S239" t="s">
        <v>49</v>
      </c>
      <c r="U239">
        <v>1</v>
      </c>
    </row>
    <row r="240" spans="2:21" x14ac:dyDescent="0.85">
      <c r="B240" s="22" t="s">
        <v>545</v>
      </c>
      <c r="C240" s="6" t="s">
        <v>557</v>
      </c>
      <c r="D240" s="6" t="s">
        <v>277</v>
      </c>
      <c r="E240" s="6" t="s">
        <v>565</v>
      </c>
      <c r="F240" s="6">
        <v>5</v>
      </c>
      <c r="G240" s="52">
        <v>45470</v>
      </c>
      <c r="H240" s="52">
        <f>IF(COUNTIF(休講・補講一覧表!I$6:I$47,開講日程一覧!P240)&gt;0,_xlfn.XLOOKUP(開講日程一覧!P240,休講・補講一覧表!I$6:I$47,休講・補講一覧表!G$6:G$47),G240)</f>
        <v>45470</v>
      </c>
      <c r="I240" s="3" t="str">
        <f t="shared" si="10"/>
        <v>木</v>
      </c>
      <c r="J240" s="3" t="str">
        <f>IF(COUNTIF(休講・補講一覧表!I$6:I$47,開講日程一覧!P240)&gt;0,TEXT(G240,"m/d")&amp;"の補講","")</f>
        <v/>
      </c>
      <c r="K240" s="6" t="s">
        <v>542</v>
      </c>
      <c r="L240" s="7">
        <v>6.9444444444444441E-3</v>
      </c>
      <c r="M240" s="7">
        <v>0.125</v>
      </c>
      <c r="P240" s="33" t="str">
        <f t="shared" si="11"/>
        <v>ヘルスケアと事業構想_東京・仙台5</v>
      </c>
      <c r="Q240" s="6" t="str">
        <f>IF(_xlfn.XLOOKUP(D240,履修科目一覧!G$6:G$225,履修科目一覧!E$6:E$225)=0,"",_xlfn.XLOOKUP(D240,履修科目一覧!G$6:G$225,履修科目一覧!E$6:E$225))</f>
        <v/>
      </c>
      <c r="R240" cm="1">
        <f t="array" ref="R240">_xlfn.SWITCH(B240,"集中(導入)",1,"前期",2,"集中(夏期)",3,"後期",4,"集中(春期)",5,"通年",6)</f>
        <v>2</v>
      </c>
      <c r="S240" t="s">
        <v>49</v>
      </c>
      <c r="U240">
        <v>1</v>
      </c>
    </row>
    <row r="241" spans="2:21" x14ac:dyDescent="0.85">
      <c r="B241" s="22" t="s">
        <v>545</v>
      </c>
      <c r="C241" s="6" t="s">
        <v>557</v>
      </c>
      <c r="D241" s="6" t="s">
        <v>277</v>
      </c>
      <c r="E241" s="6" t="s">
        <v>565</v>
      </c>
      <c r="F241" s="6">
        <v>6</v>
      </c>
      <c r="G241" s="52">
        <v>45484</v>
      </c>
      <c r="H241" s="52">
        <f>IF(COUNTIF(休講・補講一覧表!I$6:I$47,開講日程一覧!P241)&gt;0,_xlfn.XLOOKUP(開講日程一覧!P241,休講・補講一覧表!I$6:I$47,休講・補講一覧表!G$6:G$47),G241)</f>
        <v>45484</v>
      </c>
      <c r="I241" s="3" t="str">
        <f t="shared" si="10"/>
        <v>木</v>
      </c>
      <c r="J241" s="3" t="str">
        <f>IF(COUNTIF(休講・補講一覧表!I$6:I$47,開講日程一覧!P241)&gt;0,TEXT(G241,"m/d")&amp;"の補講","")</f>
        <v/>
      </c>
      <c r="K241" s="6" t="s">
        <v>542</v>
      </c>
      <c r="L241" s="7">
        <v>6.9444444444444441E-3</v>
      </c>
      <c r="M241" s="7">
        <v>0.125</v>
      </c>
      <c r="P241" s="33" t="str">
        <f t="shared" si="11"/>
        <v>ヘルスケアと事業構想_東京・仙台6</v>
      </c>
      <c r="Q241" s="6" t="str">
        <f>IF(_xlfn.XLOOKUP(D241,履修科目一覧!G$6:G$225,履修科目一覧!E$6:E$225)=0,"",_xlfn.XLOOKUP(D241,履修科目一覧!G$6:G$225,履修科目一覧!E$6:E$225))</f>
        <v/>
      </c>
      <c r="R241" cm="1">
        <f t="array" ref="R241">_xlfn.SWITCH(B241,"集中(導入)",1,"前期",2,"集中(夏期)",3,"後期",4,"集中(春期)",5,"通年",6)</f>
        <v>2</v>
      </c>
      <c r="S241" t="s">
        <v>49</v>
      </c>
      <c r="U241">
        <v>1</v>
      </c>
    </row>
    <row r="242" spans="2:21" x14ac:dyDescent="0.85">
      <c r="B242" s="22" t="s">
        <v>545</v>
      </c>
      <c r="C242" s="6" t="s">
        <v>557</v>
      </c>
      <c r="D242" s="6" t="s">
        <v>277</v>
      </c>
      <c r="E242" s="6" t="s">
        <v>565</v>
      </c>
      <c r="F242" s="6">
        <v>7</v>
      </c>
      <c r="G242" s="52">
        <v>45498</v>
      </c>
      <c r="H242" s="52">
        <f>IF(COUNTIF(休講・補講一覧表!I$6:I$47,開講日程一覧!P242)&gt;0,_xlfn.XLOOKUP(開講日程一覧!P242,休講・補講一覧表!I$6:I$47,休講・補講一覧表!G$6:G$47),G242)</f>
        <v>45498</v>
      </c>
      <c r="I242" s="3" t="str">
        <f t="shared" si="10"/>
        <v>木</v>
      </c>
      <c r="J242" s="3" t="str">
        <f>IF(COUNTIF(休講・補講一覧表!I$6:I$47,開講日程一覧!P242)&gt;0,TEXT(G242,"m/d")&amp;"の補講","")</f>
        <v/>
      </c>
      <c r="K242" s="6" t="s">
        <v>542</v>
      </c>
      <c r="L242" s="7">
        <v>6.9444444444444441E-3</v>
      </c>
      <c r="M242" s="7">
        <v>0.125</v>
      </c>
      <c r="P242" s="33" t="str">
        <f t="shared" si="11"/>
        <v>ヘルスケアと事業構想_東京・仙台7</v>
      </c>
      <c r="Q242" s="6" t="str">
        <f>IF(_xlfn.XLOOKUP(D242,履修科目一覧!G$6:G$225,履修科目一覧!E$6:E$225)=0,"",_xlfn.XLOOKUP(D242,履修科目一覧!G$6:G$225,履修科目一覧!E$6:E$225))</f>
        <v/>
      </c>
      <c r="R242" cm="1">
        <f t="array" ref="R242">_xlfn.SWITCH(B242,"集中(導入)",1,"前期",2,"集中(夏期)",3,"後期",4,"集中(春期)",5,"通年",6)</f>
        <v>2</v>
      </c>
      <c r="S242" t="s">
        <v>49</v>
      </c>
      <c r="U242">
        <v>1</v>
      </c>
    </row>
    <row r="243" spans="2:21" x14ac:dyDescent="0.85">
      <c r="B243" s="22" t="s">
        <v>545</v>
      </c>
      <c r="C243" s="6" t="s">
        <v>557</v>
      </c>
      <c r="D243" s="6" t="s">
        <v>277</v>
      </c>
      <c r="E243" s="6" t="s">
        <v>565</v>
      </c>
      <c r="F243" s="6">
        <v>8</v>
      </c>
      <c r="G243" s="52">
        <v>45512</v>
      </c>
      <c r="H243" s="52">
        <f>IF(COUNTIF(休講・補講一覧表!I$6:I$47,開講日程一覧!P243)&gt;0,_xlfn.XLOOKUP(開講日程一覧!P243,休講・補講一覧表!I$6:I$47,休講・補講一覧表!G$6:G$47),G243)</f>
        <v>45512</v>
      </c>
      <c r="I243" s="3" t="str">
        <f t="shared" si="10"/>
        <v>木</v>
      </c>
      <c r="J243" s="3" t="str">
        <f>IF(COUNTIF(休講・補講一覧表!I$6:I$47,開講日程一覧!P243)&gt;0,TEXT(G243,"m/d")&amp;"の補講","")</f>
        <v/>
      </c>
      <c r="K243" s="6" t="s">
        <v>542</v>
      </c>
      <c r="L243" s="7">
        <v>6.9444444444444441E-3</v>
      </c>
      <c r="M243" s="7">
        <v>0.125</v>
      </c>
      <c r="P243" s="33" t="str">
        <f t="shared" si="11"/>
        <v>ヘルスケアと事業構想_東京・仙台8</v>
      </c>
      <c r="Q243" s="6" t="str">
        <f>IF(_xlfn.XLOOKUP(D243,履修科目一覧!G$6:G$225,履修科目一覧!E$6:E$225)=0,"",_xlfn.XLOOKUP(D243,履修科目一覧!G$6:G$225,履修科目一覧!E$6:E$225))</f>
        <v/>
      </c>
      <c r="R243" cm="1">
        <f t="array" ref="R243">_xlfn.SWITCH(B243,"集中(導入)",1,"前期",2,"集中(夏期)",3,"後期",4,"集中(春期)",5,"通年",6)</f>
        <v>2</v>
      </c>
      <c r="S243" t="s">
        <v>49</v>
      </c>
      <c r="U243">
        <v>1</v>
      </c>
    </row>
    <row r="244" spans="2:21" x14ac:dyDescent="0.85">
      <c r="B244" s="22" t="s">
        <v>545</v>
      </c>
      <c r="C244" s="6" t="s">
        <v>561</v>
      </c>
      <c r="D244" s="6" t="s">
        <v>281</v>
      </c>
      <c r="E244" s="6" t="s">
        <v>544</v>
      </c>
      <c r="F244" s="6">
        <v>1</v>
      </c>
      <c r="G244" s="52">
        <v>45409</v>
      </c>
      <c r="H244" s="52">
        <f>IF(COUNTIF(休講・補講一覧表!I$6:I$47,開講日程一覧!P244)&gt;0,_xlfn.XLOOKUP(開講日程一覧!P244,休講・補講一覧表!I$6:I$47,休講・補講一覧表!G$6:G$47),G244)</f>
        <v>45409</v>
      </c>
      <c r="I244" s="3" t="str">
        <f t="shared" si="10"/>
        <v>土</v>
      </c>
      <c r="J244" s="3" t="str">
        <f>IF(COUNTIF(休講・補講一覧表!I$6:I$47,開講日程一覧!P244)&gt;0,TEXT(G244,"m/d")&amp;"の補講","")</f>
        <v/>
      </c>
      <c r="K244" s="6" t="s">
        <v>562</v>
      </c>
      <c r="L244" s="7">
        <v>0</v>
      </c>
      <c r="M244" s="7">
        <v>6.25E-2</v>
      </c>
      <c r="P244" s="33" t="str">
        <f t="shared" si="11"/>
        <v>リスクマネジメント_東京・仙台・名古屋・大阪・福岡1</v>
      </c>
      <c r="Q244" s="6" t="str">
        <f>IF(_xlfn.XLOOKUP(D244,履修科目一覧!G$6:G$225,履修科目一覧!E$6:E$225)=0,"",_xlfn.XLOOKUP(D244,履修科目一覧!G$6:G$225,履修科目一覧!E$6:E$225))</f>
        <v/>
      </c>
      <c r="R244" cm="1">
        <f t="array" ref="R244">_xlfn.SWITCH(B244,"集中(導入)",1,"前期",2,"集中(夏期)",3,"後期",4,"集中(春期)",5,"通年",6)</f>
        <v>2</v>
      </c>
      <c r="S244" t="s">
        <v>49</v>
      </c>
      <c r="U244">
        <v>1</v>
      </c>
    </row>
    <row r="245" spans="2:21" x14ac:dyDescent="0.85">
      <c r="B245" s="22" t="s">
        <v>545</v>
      </c>
      <c r="C245" s="6" t="s">
        <v>561</v>
      </c>
      <c r="D245" s="6" t="s">
        <v>281</v>
      </c>
      <c r="E245" s="6" t="s">
        <v>544</v>
      </c>
      <c r="F245" s="6">
        <v>2</v>
      </c>
      <c r="G245" s="52">
        <v>45423</v>
      </c>
      <c r="H245" s="52">
        <f>IF(COUNTIF(休講・補講一覧表!I$6:I$47,開講日程一覧!P245)&gt;0,_xlfn.XLOOKUP(開講日程一覧!P245,休講・補講一覧表!I$6:I$47,休講・補講一覧表!G$6:G$47),G245)</f>
        <v>45423</v>
      </c>
      <c r="I245" s="3" t="str">
        <f t="shared" si="10"/>
        <v>土</v>
      </c>
      <c r="J245" s="3" t="str">
        <f>IF(COUNTIF(休講・補講一覧表!I$6:I$47,開講日程一覧!P245)&gt;0,TEXT(G245,"m/d")&amp;"の補講","")</f>
        <v/>
      </c>
      <c r="K245" s="6" t="s">
        <v>563</v>
      </c>
      <c r="L245" s="7">
        <v>6.9444444444444441E-3</v>
      </c>
      <c r="M245" s="7">
        <v>0.125</v>
      </c>
      <c r="P245" s="33" t="str">
        <f t="shared" si="11"/>
        <v>リスクマネジメント_東京・仙台・名古屋・大阪・福岡2</v>
      </c>
      <c r="Q245" s="6" t="str">
        <f>IF(_xlfn.XLOOKUP(D245,履修科目一覧!G$6:G$225,履修科目一覧!E$6:E$225)=0,"",_xlfn.XLOOKUP(D245,履修科目一覧!G$6:G$225,履修科目一覧!E$6:E$225))</f>
        <v/>
      </c>
      <c r="R245" cm="1">
        <f t="array" ref="R245">_xlfn.SWITCH(B245,"集中(導入)",1,"前期",2,"集中(夏期)",3,"後期",4,"集中(春期)",5,"通年",6)</f>
        <v>2</v>
      </c>
      <c r="S245" t="s">
        <v>49</v>
      </c>
      <c r="U245">
        <v>1</v>
      </c>
    </row>
    <row r="246" spans="2:21" x14ac:dyDescent="0.85">
      <c r="B246" s="22" t="s">
        <v>545</v>
      </c>
      <c r="C246" s="6" t="s">
        <v>561</v>
      </c>
      <c r="D246" s="6" t="s">
        <v>281</v>
      </c>
      <c r="E246" s="6" t="s">
        <v>544</v>
      </c>
      <c r="F246" s="6">
        <v>3</v>
      </c>
      <c r="G246" s="52">
        <v>45437</v>
      </c>
      <c r="H246" s="52">
        <f>IF(COUNTIF(休講・補講一覧表!I$6:I$47,開講日程一覧!P246)&gt;0,_xlfn.XLOOKUP(開講日程一覧!P246,休講・補講一覧表!I$6:I$47,休講・補講一覧表!G$6:G$47),G246)</f>
        <v>45437</v>
      </c>
      <c r="I246" s="3" t="str">
        <f t="shared" si="10"/>
        <v>土</v>
      </c>
      <c r="J246" s="3" t="str">
        <f>IF(COUNTIF(休講・補講一覧表!I$6:I$47,開講日程一覧!P246)&gt;0,TEXT(G246,"m/d")&amp;"の補講","")</f>
        <v/>
      </c>
      <c r="K246" s="6" t="s">
        <v>563</v>
      </c>
      <c r="L246" s="7">
        <v>6.9444444444444441E-3</v>
      </c>
      <c r="M246" s="7">
        <v>0.125</v>
      </c>
      <c r="P246" s="33" t="str">
        <f t="shared" si="11"/>
        <v>リスクマネジメント_東京・仙台・名古屋・大阪・福岡3</v>
      </c>
      <c r="Q246" s="6" t="str">
        <f>IF(_xlfn.XLOOKUP(D246,履修科目一覧!G$6:G$225,履修科目一覧!E$6:E$225)=0,"",_xlfn.XLOOKUP(D246,履修科目一覧!G$6:G$225,履修科目一覧!E$6:E$225))</f>
        <v/>
      </c>
      <c r="R246" cm="1">
        <f t="array" ref="R246">_xlfn.SWITCH(B246,"集中(導入)",1,"前期",2,"集中(夏期)",3,"後期",4,"集中(春期)",5,"通年",6)</f>
        <v>2</v>
      </c>
      <c r="S246" t="s">
        <v>49</v>
      </c>
      <c r="U246">
        <v>1</v>
      </c>
    </row>
    <row r="247" spans="2:21" x14ac:dyDescent="0.85">
      <c r="B247" s="22" t="s">
        <v>545</v>
      </c>
      <c r="C247" s="6" t="s">
        <v>561</v>
      </c>
      <c r="D247" s="6" t="s">
        <v>281</v>
      </c>
      <c r="E247" s="6" t="s">
        <v>544</v>
      </c>
      <c r="F247" s="6">
        <v>4</v>
      </c>
      <c r="G247" s="52">
        <v>45451</v>
      </c>
      <c r="H247" s="52">
        <f>IF(COUNTIF(休講・補講一覧表!I$6:I$47,開講日程一覧!P247)&gt;0,_xlfn.XLOOKUP(開講日程一覧!P247,休講・補講一覧表!I$6:I$47,休講・補講一覧表!G$6:G$47),G247)</f>
        <v>45451</v>
      </c>
      <c r="I247" s="3" t="str">
        <f t="shared" si="10"/>
        <v>土</v>
      </c>
      <c r="J247" s="3" t="str">
        <f>IF(COUNTIF(休講・補講一覧表!I$6:I$47,開講日程一覧!P247)&gt;0,TEXT(G247,"m/d")&amp;"の補講","")</f>
        <v/>
      </c>
      <c r="K247" s="6" t="s">
        <v>563</v>
      </c>
      <c r="L247" s="7">
        <v>6.9444444444444441E-3</v>
      </c>
      <c r="M247" s="7">
        <v>0.125</v>
      </c>
      <c r="P247" s="33" t="str">
        <f t="shared" si="11"/>
        <v>リスクマネジメント_東京・仙台・名古屋・大阪・福岡4</v>
      </c>
      <c r="Q247" s="6" t="str">
        <f>IF(_xlfn.XLOOKUP(D247,履修科目一覧!G$6:G$225,履修科目一覧!E$6:E$225)=0,"",_xlfn.XLOOKUP(D247,履修科目一覧!G$6:G$225,履修科目一覧!E$6:E$225))</f>
        <v/>
      </c>
      <c r="R247" cm="1">
        <f t="array" ref="R247">_xlfn.SWITCH(B247,"集中(導入)",1,"前期",2,"集中(夏期)",3,"後期",4,"集中(春期)",5,"通年",6)</f>
        <v>2</v>
      </c>
      <c r="S247" t="s">
        <v>49</v>
      </c>
      <c r="U247">
        <v>1</v>
      </c>
    </row>
    <row r="248" spans="2:21" x14ac:dyDescent="0.85">
      <c r="B248" s="22" t="s">
        <v>545</v>
      </c>
      <c r="C248" s="6" t="s">
        <v>561</v>
      </c>
      <c r="D248" s="6" t="s">
        <v>281</v>
      </c>
      <c r="E248" s="6" t="s">
        <v>544</v>
      </c>
      <c r="F248" s="6">
        <v>5</v>
      </c>
      <c r="G248" s="52">
        <v>45465</v>
      </c>
      <c r="H248" s="52">
        <f>IF(COUNTIF(休講・補講一覧表!I$6:I$47,開講日程一覧!P248)&gt;0,_xlfn.XLOOKUP(開講日程一覧!P248,休講・補講一覧表!I$6:I$47,休講・補講一覧表!G$6:G$47),G248)</f>
        <v>45465</v>
      </c>
      <c r="I248" s="3" t="str">
        <f t="shared" si="10"/>
        <v>土</v>
      </c>
      <c r="J248" s="3" t="str">
        <f>IF(COUNTIF(休講・補講一覧表!I$6:I$47,開講日程一覧!P248)&gt;0,TEXT(G248,"m/d")&amp;"の補講","")</f>
        <v/>
      </c>
      <c r="K248" s="6" t="s">
        <v>563</v>
      </c>
      <c r="L248" s="7">
        <v>6.9444444444444441E-3</v>
      </c>
      <c r="M248" s="7">
        <v>0.125</v>
      </c>
      <c r="P248" s="33" t="str">
        <f t="shared" si="11"/>
        <v>リスクマネジメント_東京・仙台・名古屋・大阪・福岡5</v>
      </c>
      <c r="Q248" s="6" t="str">
        <f>IF(_xlfn.XLOOKUP(D248,履修科目一覧!G$6:G$225,履修科目一覧!E$6:E$225)=0,"",_xlfn.XLOOKUP(D248,履修科目一覧!G$6:G$225,履修科目一覧!E$6:E$225))</f>
        <v/>
      </c>
      <c r="R248" cm="1">
        <f t="array" ref="R248">_xlfn.SWITCH(B248,"集中(導入)",1,"前期",2,"集中(夏期)",3,"後期",4,"集中(春期)",5,"通年",6)</f>
        <v>2</v>
      </c>
      <c r="S248" t="s">
        <v>49</v>
      </c>
      <c r="U248">
        <v>1</v>
      </c>
    </row>
    <row r="249" spans="2:21" x14ac:dyDescent="0.85">
      <c r="B249" s="22" t="s">
        <v>545</v>
      </c>
      <c r="C249" s="6" t="s">
        <v>561</v>
      </c>
      <c r="D249" s="6" t="s">
        <v>281</v>
      </c>
      <c r="E249" s="6" t="s">
        <v>544</v>
      </c>
      <c r="F249" s="6">
        <v>6</v>
      </c>
      <c r="G249" s="52">
        <v>45479</v>
      </c>
      <c r="H249" s="52">
        <f>IF(COUNTIF(休講・補講一覧表!I$6:I$47,開講日程一覧!P249)&gt;0,_xlfn.XLOOKUP(開講日程一覧!P249,休講・補講一覧表!I$6:I$47,休講・補講一覧表!G$6:G$47),G249)</f>
        <v>45479</v>
      </c>
      <c r="I249" s="3" t="str">
        <f t="shared" si="10"/>
        <v>土</v>
      </c>
      <c r="J249" s="3" t="str">
        <f>IF(COUNTIF(休講・補講一覧表!I$6:I$47,開講日程一覧!P249)&gt;0,TEXT(G249,"m/d")&amp;"の補講","")</f>
        <v/>
      </c>
      <c r="K249" s="6" t="s">
        <v>563</v>
      </c>
      <c r="L249" s="7">
        <v>6.9444444444444441E-3</v>
      </c>
      <c r="M249" s="7">
        <v>0.125</v>
      </c>
      <c r="P249" s="33" t="str">
        <f t="shared" si="11"/>
        <v>リスクマネジメント_東京・仙台・名古屋・大阪・福岡6</v>
      </c>
      <c r="Q249" s="6" t="str">
        <f>IF(_xlfn.XLOOKUP(D249,履修科目一覧!G$6:G$225,履修科目一覧!E$6:E$225)=0,"",_xlfn.XLOOKUP(D249,履修科目一覧!G$6:G$225,履修科目一覧!E$6:E$225))</f>
        <v/>
      </c>
      <c r="R249" cm="1">
        <f t="array" ref="R249">_xlfn.SWITCH(B249,"集中(導入)",1,"前期",2,"集中(夏期)",3,"後期",4,"集中(春期)",5,"通年",6)</f>
        <v>2</v>
      </c>
      <c r="S249" t="s">
        <v>49</v>
      </c>
      <c r="U249">
        <v>1</v>
      </c>
    </row>
    <row r="250" spans="2:21" x14ac:dyDescent="0.85">
      <c r="B250" s="22" t="s">
        <v>545</v>
      </c>
      <c r="C250" s="6" t="s">
        <v>561</v>
      </c>
      <c r="D250" s="6" t="s">
        <v>281</v>
      </c>
      <c r="E250" s="6" t="s">
        <v>544</v>
      </c>
      <c r="F250" s="6">
        <v>7</v>
      </c>
      <c r="G250" s="52">
        <v>45493</v>
      </c>
      <c r="H250" s="52">
        <f>IF(COUNTIF(休講・補講一覧表!I$6:I$47,開講日程一覧!P250)&gt;0,_xlfn.XLOOKUP(開講日程一覧!P250,休講・補講一覧表!I$6:I$47,休講・補講一覧表!G$6:G$47),G250)</f>
        <v>45493</v>
      </c>
      <c r="I250" s="3" t="str">
        <f t="shared" si="10"/>
        <v>土</v>
      </c>
      <c r="J250" s="3" t="str">
        <f>IF(COUNTIF(休講・補講一覧表!I$6:I$47,開講日程一覧!P250)&gt;0,TEXT(G250,"m/d")&amp;"の補講","")</f>
        <v/>
      </c>
      <c r="K250" s="6" t="s">
        <v>563</v>
      </c>
      <c r="L250" s="7">
        <v>6.9444444444444441E-3</v>
      </c>
      <c r="M250" s="7">
        <v>0.125</v>
      </c>
      <c r="P250" s="33" t="str">
        <f t="shared" si="11"/>
        <v>リスクマネジメント_東京・仙台・名古屋・大阪・福岡7</v>
      </c>
      <c r="Q250" s="6" t="str">
        <f>IF(_xlfn.XLOOKUP(D250,履修科目一覧!G$6:G$225,履修科目一覧!E$6:E$225)=0,"",_xlfn.XLOOKUP(D250,履修科目一覧!G$6:G$225,履修科目一覧!E$6:E$225))</f>
        <v/>
      </c>
      <c r="R250" cm="1">
        <f t="array" ref="R250">_xlfn.SWITCH(B250,"集中(導入)",1,"前期",2,"集中(夏期)",3,"後期",4,"集中(春期)",5,"通年",6)</f>
        <v>2</v>
      </c>
      <c r="S250" t="s">
        <v>49</v>
      </c>
      <c r="U250">
        <v>1</v>
      </c>
    </row>
    <row r="251" spans="2:21" x14ac:dyDescent="0.85">
      <c r="B251" s="22" t="s">
        <v>545</v>
      </c>
      <c r="C251" s="6" t="s">
        <v>561</v>
      </c>
      <c r="D251" s="6" t="s">
        <v>281</v>
      </c>
      <c r="E251" s="6" t="s">
        <v>544</v>
      </c>
      <c r="F251" s="6">
        <v>8</v>
      </c>
      <c r="G251" s="52">
        <v>45507</v>
      </c>
      <c r="H251" s="52">
        <f>IF(COUNTIF(休講・補講一覧表!I$6:I$47,開講日程一覧!P251)&gt;0,_xlfn.XLOOKUP(開講日程一覧!P251,休講・補講一覧表!I$6:I$47,休講・補講一覧表!G$6:G$47),G251)</f>
        <v>45507</v>
      </c>
      <c r="I251" s="3" t="str">
        <f t="shared" si="10"/>
        <v>土</v>
      </c>
      <c r="J251" s="3" t="str">
        <f>IF(COUNTIF(休講・補講一覧表!I$6:I$47,開講日程一覧!P251)&gt;0,TEXT(G251,"m/d")&amp;"の補講","")</f>
        <v/>
      </c>
      <c r="K251" s="6" t="s">
        <v>563</v>
      </c>
      <c r="L251" s="7">
        <v>6.9444444444444441E-3</v>
      </c>
      <c r="M251" s="7">
        <v>0.125</v>
      </c>
      <c r="P251" s="33" t="str">
        <f t="shared" si="11"/>
        <v>リスクマネジメント_東京・仙台・名古屋・大阪・福岡8</v>
      </c>
      <c r="Q251" s="6" t="str">
        <f>IF(_xlfn.XLOOKUP(D251,履修科目一覧!G$6:G$225,履修科目一覧!E$6:E$225)=0,"",_xlfn.XLOOKUP(D251,履修科目一覧!G$6:G$225,履修科目一覧!E$6:E$225))</f>
        <v/>
      </c>
      <c r="R251" cm="1">
        <f t="array" ref="R251">_xlfn.SWITCH(B251,"集中(導入)",1,"前期",2,"集中(夏期)",3,"後期",4,"集中(春期)",5,"通年",6)</f>
        <v>2</v>
      </c>
      <c r="S251" t="s">
        <v>49</v>
      </c>
      <c r="U251">
        <v>1</v>
      </c>
    </row>
    <row r="252" spans="2:21" x14ac:dyDescent="0.85">
      <c r="B252" s="22" t="s">
        <v>282</v>
      </c>
      <c r="C252" s="6" t="s">
        <v>283</v>
      </c>
      <c r="D252" s="6" t="s">
        <v>285</v>
      </c>
      <c r="E252" s="6" t="s">
        <v>544</v>
      </c>
      <c r="F252" s="6">
        <v>1</v>
      </c>
      <c r="G252" s="52" t="s">
        <v>574</v>
      </c>
      <c r="H252" s="52" t="str">
        <f>IF(COUNTIF(休講・補講一覧表!I$6:I$47,開講日程一覧!P252)&gt;0,_xlfn.XLOOKUP(開講日程一覧!P252,休講・補講一覧表!I$6:I$47,休講・補講一覧表!G$6:G$47),G252)</f>
        <v>-</v>
      </c>
      <c r="I252" s="3" t="str">
        <f t="shared" si="10"/>
        <v>-</v>
      </c>
      <c r="J252" s="3" t="str">
        <f>IF(COUNTIF(休講・補講一覧表!I$6:I$47,開講日程一覧!P252)&gt;0,TEXT(G252,"m/d")&amp;"の補講","")</f>
        <v/>
      </c>
      <c r="K252" s="6" t="s">
        <v>542</v>
      </c>
      <c r="L252" s="7">
        <v>6.9444444444444441E-3</v>
      </c>
      <c r="M252" s="7">
        <v>0.125</v>
      </c>
      <c r="P252" s="33" t="str">
        <f t="shared" si="11"/>
        <v>目標達成のためのチームビルディング_東京・仙台・名古屋・大阪・福岡1</v>
      </c>
      <c r="Q252" s="6" t="str">
        <f>IF(_xlfn.XLOOKUP(D252,履修科目一覧!G$6:G$225,履修科目一覧!E$6:E$225)=0,"",_xlfn.XLOOKUP(D252,履修科目一覧!G$6:G$225,履修科目一覧!E$6:E$225))</f>
        <v/>
      </c>
      <c r="R252" cm="1">
        <f t="array" ref="R252">_xlfn.SWITCH(B252,"集中(導入)",1,"前期",2,"集中(夏期)",3,"後期",4,"集中(春期)",5,"通年",6)</f>
        <v>5</v>
      </c>
      <c r="S252" t="s">
        <v>49</v>
      </c>
      <c r="U252">
        <v>1</v>
      </c>
    </row>
    <row r="253" spans="2:21" x14ac:dyDescent="0.85">
      <c r="B253" s="22" t="s">
        <v>282</v>
      </c>
      <c r="C253" s="6" t="s">
        <v>283</v>
      </c>
      <c r="D253" s="6" t="s">
        <v>285</v>
      </c>
      <c r="E253" s="6" t="s">
        <v>544</v>
      </c>
      <c r="F253" s="6">
        <v>2</v>
      </c>
      <c r="G253" s="52" t="s">
        <v>574</v>
      </c>
      <c r="H253" s="52" t="str">
        <f>IF(COUNTIF(休講・補講一覧表!I$6:I$47,開講日程一覧!P253)&gt;0,_xlfn.XLOOKUP(開講日程一覧!P253,休講・補講一覧表!I$6:I$47,休講・補講一覧表!G$6:G$47),G253)</f>
        <v>-</v>
      </c>
      <c r="I253" s="3" t="str">
        <f t="shared" si="10"/>
        <v>-</v>
      </c>
      <c r="J253" s="3" t="str">
        <f>IF(COUNTIF(休講・補講一覧表!I$6:I$47,開講日程一覧!P253)&gt;0,TEXT(G253,"m/d")&amp;"の補講","")</f>
        <v/>
      </c>
      <c r="K253" s="6" t="s">
        <v>542</v>
      </c>
      <c r="L253" s="7">
        <v>6.9444444444444441E-3</v>
      </c>
      <c r="M253" s="7">
        <v>0.125</v>
      </c>
      <c r="P253" s="33" t="str">
        <f t="shared" si="11"/>
        <v>目標達成のためのチームビルディング_東京・仙台・名古屋・大阪・福岡2</v>
      </c>
      <c r="Q253" s="6" t="str">
        <f>IF(_xlfn.XLOOKUP(D253,履修科目一覧!G$6:G$225,履修科目一覧!E$6:E$225)=0,"",_xlfn.XLOOKUP(D253,履修科目一覧!G$6:G$225,履修科目一覧!E$6:E$225))</f>
        <v/>
      </c>
      <c r="R253" cm="1">
        <f t="array" ref="R253">_xlfn.SWITCH(B253,"集中(導入)",1,"前期",2,"集中(夏期)",3,"後期",4,"集中(春期)",5,"通年",6)</f>
        <v>5</v>
      </c>
      <c r="S253" t="s">
        <v>49</v>
      </c>
      <c r="U253">
        <v>1</v>
      </c>
    </row>
    <row r="254" spans="2:21" x14ac:dyDescent="0.85">
      <c r="B254" s="22" t="s">
        <v>282</v>
      </c>
      <c r="C254" s="6" t="s">
        <v>283</v>
      </c>
      <c r="D254" s="6" t="s">
        <v>285</v>
      </c>
      <c r="E254" s="6" t="s">
        <v>544</v>
      </c>
      <c r="F254" s="6">
        <v>3</v>
      </c>
      <c r="G254" s="52" t="s">
        <v>574</v>
      </c>
      <c r="H254" s="52" t="str">
        <f>IF(COUNTIF(休講・補講一覧表!I$6:I$47,開講日程一覧!P254)&gt;0,_xlfn.XLOOKUP(開講日程一覧!P254,休講・補講一覧表!I$6:I$47,休講・補講一覧表!G$6:G$47),G254)</f>
        <v>-</v>
      </c>
      <c r="I254" s="3" t="str">
        <f t="shared" si="10"/>
        <v>-</v>
      </c>
      <c r="J254" s="3" t="str">
        <f>IF(COUNTIF(休講・補講一覧表!I$6:I$47,開講日程一覧!P254)&gt;0,TEXT(G254,"m/d")&amp;"の補講","")</f>
        <v/>
      </c>
      <c r="K254" s="6" t="s">
        <v>542</v>
      </c>
      <c r="L254" s="7">
        <v>6.9444444444444441E-3</v>
      </c>
      <c r="M254" s="7">
        <v>0.125</v>
      </c>
      <c r="P254" s="33" t="str">
        <f t="shared" si="11"/>
        <v>目標達成のためのチームビルディング_東京・仙台・名古屋・大阪・福岡3</v>
      </c>
      <c r="Q254" s="6" t="str">
        <f>IF(_xlfn.XLOOKUP(D254,履修科目一覧!G$6:G$225,履修科目一覧!E$6:E$225)=0,"",_xlfn.XLOOKUP(D254,履修科目一覧!G$6:G$225,履修科目一覧!E$6:E$225))</f>
        <v/>
      </c>
      <c r="R254" cm="1">
        <f t="array" ref="R254">_xlfn.SWITCH(B254,"集中(導入)",1,"前期",2,"集中(夏期)",3,"後期",4,"集中(春期)",5,"通年",6)</f>
        <v>5</v>
      </c>
      <c r="S254" t="s">
        <v>49</v>
      </c>
      <c r="U254">
        <v>1</v>
      </c>
    </row>
    <row r="255" spans="2:21" x14ac:dyDescent="0.85">
      <c r="B255" s="22" t="s">
        <v>282</v>
      </c>
      <c r="C255" s="6" t="s">
        <v>283</v>
      </c>
      <c r="D255" s="6" t="s">
        <v>285</v>
      </c>
      <c r="E255" s="6" t="s">
        <v>544</v>
      </c>
      <c r="F255" s="6">
        <v>4</v>
      </c>
      <c r="G255" s="52" t="s">
        <v>574</v>
      </c>
      <c r="H255" s="52" t="str">
        <f>IF(COUNTIF(休講・補講一覧表!I$6:I$47,開講日程一覧!P255)&gt;0,_xlfn.XLOOKUP(開講日程一覧!P255,休講・補講一覧表!I$6:I$47,休講・補講一覧表!G$6:G$47),G255)</f>
        <v>-</v>
      </c>
      <c r="I255" s="3" t="str">
        <f t="shared" si="10"/>
        <v>-</v>
      </c>
      <c r="J255" s="3" t="str">
        <f>IF(COUNTIF(休講・補講一覧表!I$6:I$47,開講日程一覧!P255)&gt;0,TEXT(G255,"m/d")&amp;"の補講","")</f>
        <v/>
      </c>
      <c r="K255" s="6" t="s">
        <v>542</v>
      </c>
      <c r="L255" s="7">
        <v>6.9444444444444441E-3</v>
      </c>
      <c r="M255" s="7">
        <v>0.125</v>
      </c>
      <c r="P255" s="33" t="str">
        <f t="shared" si="11"/>
        <v>目標達成のためのチームビルディング_東京・仙台・名古屋・大阪・福岡4</v>
      </c>
      <c r="Q255" s="6" t="str">
        <f>IF(_xlfn.XLOOKUP(D255,履修科目一覧!G$6:G$225,履修科目一覧!E$6:E$225)=0,"",_xlfn.XLOOKUP(D255,履修科目一覧!G$6:G$225,履修科目一覧!E$6:E$225))</f>
        <v/>
      </c>
      <c r="R255" cm="1">
        <f t="array" ref="R255">_xlfn.SWITCH(B255,"集中(導入)",1,"前期",2,"集中(夏期)",3,"後期",4,"集中(春期)",5,"通年",6)</f>
        <v>5</v>
      </c>
      <c r="S255" t="s">
        <v>49</v>
      </c>
      <c r="U255">
        <v>1</v>
      </c>
    </row>
    <row r="256" spans="2:21" x14ac:dyDescent="0.85">
      <c r="B256" s="22" t="s">
        <v>282</v>
      </c>
      <c r="C256" s="6" t="s">
        <v>283</v>
      </c>
      <c r="D256" s="6" t="s">
        <v>287</v>
      </c>
      <c r="E256" s="6" t="s">
        <v>544</v>
      </c>
      <c r="F256" s="6">
        <v>1</v>
      </c>
      <c r="G256" s="52">
        <v>45700</v>
      </c>
      <c r="H256" s="52">
        <f>IF(COUNTIF(休講・補講一覧表!I$6:I$47,開講日程一覧!P256)&gt;0,_xlfn.XLOOKUP(開講日程一覧!P256,休講・補講一覧表!I$6:I$47,休講・補講一覧表!G$6:G$47),G256)</f>
        <v>45700</v>
      </c>
      <c r="I256" s="3" t="str">
        <f t="shared" si="10"/>
        <v>水</v>
      </c>
      <c r="J256" s="3" t="str">
        <f>IF(COUNTIF(休講・補講一覧表!I$6:I$47,開講日程一覧!P256)&gt;0,TEXT(G256,"m/d")&amp;"の補講","")</f>
        <v/>
      </c>
      <c r="K256" s="6" t="s">
        <v>542</v>
      </c>
      <c r="L256" s="7">
        <v>6.9444444444444441E-3</v>
      </c>
      <c r="M256" s="7">
        <v>0.125</v>
      </c>
      <c r="P256" s="33" t="str">
        <f t="shared" si="11"/>
        <v>成長戦略／M＆A_東京・仙台・名古屋・大阪・福岡1</v>
      </c>
      <c r="Q256" s="6" t="str">
        <f>IF(_xlfn.XLOOKUP(D256,履修科目一覧!G$6:G$225,履修科目一覧!E$6:E$225)=0,"",_xlfn.XLOOKUP(D256,履修科目一覧!G$6:G$225,履修科目一覧!E$6:E$225))</f>
        <v/>
      </c>
      <c r="R256" cm="1">
        <f t="array" ref="R256">_xlfn.SWITCH(B256,"集中(導入)",1,"前期",2,"集中(夏期)",3,"後期",4,"集中(春期)",5,"通年",6)</f>
        <v>5</v>
      </c>
      <c r="S256" t="s">
        <v>49</v>
      </c>
      <c r="U256">
        <v>1</v>
      </c>
    </row>
    <row r="257" spans="2:21" x14ac:dyDescent="0.85">
      <c r="B257" s="22" t="s">
        <v>282</v>
      </c>
      <c r="C257" s="6" t="s">
        <v>283</v>
      </c>
      <c r="D257" s="6" t="s">
        <v>287</v>
      </c>
      <c r="E257" s="6" t="s">
        <v>544</v>
      </c>
      <c r="F257" s="6">
        <v>2</v>
      </c>
      <c r="G257" s="52">
        <v>45707</v>
      </c>
      <c r="H257" s="52">
        <f>IF(COUNTIF(休講・補講一覧表!I$6:I$47,開講日程一覧!P257)&gt;0,_xlfn.XLOOKUP(開講日程一覧!P257,休講・補講一覧表!I$6:I$47,休講・補講一覧表!G$6:G$47),G257)</f>
        <v>45707</v>
      </c>
      <c r="I257" s="3" t="str">
        <f t="shared" si="10"/>
        <v>水</v>
      </c>
      <c r="J257" s="3" t="str">
        <f>IF(COUNTIF(休講・補講一覧表!I$6:I$47,開講日程一覧!P257)&gt;0,TEXT(G257,"m/d")&amp;"の補講","")</f>
        <v/>
      </c>
      <c r="K257" s="6" t="s">
        <v>542</v>
      </c>
      <c r="L257" s="7">
        <v>6.9444444444444441E-3</v>
      </c>
      <c r="M257" s="7">
        <v>0.125</v>
      </c>
      <c r="P257" s="33" t="str">
        <f t="shared" si="11"/>
        <v>成長戦略／M＆A_東京・仙台・名古屋・大阪・福岡2</v>
      </c>
      <c r="Q257" s="6" t="str">
        <f>IF(_xlfn.XLOOKUP(D257,履修科目一覧!G$6:G$225,履修科目一覧!E$6:E$225)=0,"",_xlfn.XLOOKUP(D257,履修科目一覧!G$6:G$225,履修科目一覧!E$6:E$225))</f>
        <v/>
      </c>
      <c r="R257" cm="1">
        <f t="array" ref="R257">_xlfn.SWITCH(B257,"集中(導入)",1,"前期",2,"集中(夏期)",3,"後期",4,"集中(春期)",5,"通年",6)</f>
        <v>5</v>
      </c>
      <c r="S257" t="s">
        <v>49</v>
      </c>
      <c r="U257">
        <v>1</v>
      </c>
    </row>
    <row r="258" spans="2:21" x14ac:dyDescent="0.85">
      <c r="B258" s="22" t="s">
        <v>282</v>
      </c>
      <c r="C258" s="6" t="s">
        <v>283</v>
      </c>
      <c r="D258" s="6" t="s">
        <v>287</v>
      </c>
      <c r="E258" s="6" t="s">
        <v>544</v>
      </c>
      <c r="F258" s="6">
        <v>3</v>
      </c>
      <c r="G258" s="52">
        <v>45714</v>
      </c>
      <c r="H258" s="52">
        <f>IF(COUNTIF(休講・補講一覧表!I$6:I$47,開講日程一覧!P258)&gt;0,_xlfn.XLOOKUP(開講日程一覧!P258,休講・補講一覧表!I$6:I$47,休講・補講一覧表!G$6:G$47),G258)</f>
        <v>45714</v>
      </c>
      <c r="I258" s="3" t="str">
        <f t="shared" si="10"/>
        <v>水</v>
      </c>
      <c r="J258" s="3" t="str">
        <f>IF(COUNTIF(休講・補講一覧表!I$6:I$47,開講日程一覧!P258)&gt;0,TEXT(G258,"m/d")&amp;"の補講","")</f>
        <v/>
      </c>
      <c r="K258" s="6" t="s">
        <v>542</v>
      </c>
      <c r="L258" s="7">
        <v>6.9444444444444441E-3</v>
      </c>
      <c r="M258" s="7">
        <v>0.125</v>
      </c>
      <c r="P258" s="33" t="str">
        <f t="shared" si="11"/>
        <v>成長戦略／M＆A_東京・仙台・名古屋・大阪・福岡3</v>
      </c>
      <c r="Q258" s="6" t="str">
        <f>IF(_xlfn.XLOOKUP(D258,履修科目一覧!G$6:G$225,履修科目一覧!E$6:E$225)=0,"",_xlfn.XLOOKUP(D258,履修科目一覧!G$6:G$225,履修科目一覧!E$6:E$225))</f>
        <v/>
      </c>
      <c r="R258" cm="1">
        <f t="array" ref="R258">_xlfn.SWITCH(B258,"集中(導入)",1,"前期",2,"集中(夏期)",3,"後期",4,"集中(春期)",5,"通年",6)</f>
        <v>5</v>
      </c>
      <c r="S258" t="s">
        <v>49</v>
      </c>
      <c r="U258">
        <v>1</v>
      </c>
    </row>
    <row r="259" spans="2:21" x14ac:dyDescent="0.85">
      <c r="B259" s="22" t="s">
        <v>282</v>
      </c>
      <c r="C259" s="6" t="s">
        <v>283</v>
      </c>
      <c r="D259" s="6" t="s">
        <v>287</v>
      </c>
      <c r="E259" s="6" t="s">
        <v>544</v>
      </c>
      <c r="F259" s="6">
        <v>4</v>
      </c>
      <c r="G259" s="52">
        <v>45721</v>
      </c>
      <c r="H259" s="52">
        <f>IF(COUNTIF(休講・補講一覧表!I$6:I$47,開講日程一覧!P259)&gt;0,_xlfn.XLOOKUP(開講日程一覧!P259,休講・補講一覧表!I$6:I$47,休講・補講一覧表!G$6:G$47),G259)</f>
        <v>45721</v>
      </c>
      <c r="I259" s="3" t="str">
        <f t="shared" si="10"/>
        <v>水</v>
      </c>
      <c r="J259" s="3" t="str">
        <f>IF(COUNTIF(休講・補講一覧表!I$6:I$47,開講日程一覧!P259)&gt;0,TEXT(G259,"m/d")&amp;"の補講","")</f>
        <v/>
      </c>
      <c r="K259" s="6" t="s">
        <v>542</v>
      </c>
      <c r="L259" s="7">
        <v>6.9444444444444441E-3</v>
      </c>
      <c r="M259" s="7">
        <v>0.125</v>
      </c>
      <c r="P259" s="33" t="str">
        <f t="shared" si="11"/>
        <v>成長戦略／M＆A_東京・仙台・名古屋・大阪・福岡4</v>
      </c>
      <c r="Q259" s="6" t="str">
        <f>IF(_xlfn.XLOOKUP(D259,履修科目一覧!G$6:G$225,履修科目一覧!E$6:E$225)=0,"",_xlfn.XLOOKUP(D259,履修科目一覧!G$6:G$225,履修科目一覧!E$6:E$225))</f>
        <v/>
      </c>
      <c r="R259" cm="1">
        <f t="array" ref="R259">_xlfn.SWITCH(B259,"集中(導入)",1,"前期",2,"集中(夏期)",3,"後期",4,"集中(春期)",5,"通年",6)</f>
        <v>5</v>
      </c>
      <c r="S259" t="s">
        <v>49</v>
      </c>
      <c r="U259">
        <v>1</v>
      </c>
    </row>
    <row r="260" spans="2:21" x14ac:dyDescent="0.85">
      <c r="B260" s="22" t="s">
        <v>288</v>
      </c>
      <c r="C260" s="6" t="s">
        <v>60</v>
      </c>
      <c r="D260" s="6" t="s">
        <v>290</v>
      </c>
      <c r="E260" s="6" t="s">
        <v>544</v>
      </c>
      <c r="F260" s="6">
        <v>1</v>
      </c>
      <c r="G260" s="52">
        <v>45526</v>
      </c>
      <c r="H260" s="52">
        <f>IF(COUNTIF(休講・補講一覧表!I$6:I$47,開講日程一覧!P260)&gt;0,_xlfn.XLOOKUP(開講日程一覧!P260,休講・補講一覧表!I$6:I$47,休講・補講一覧表!G$6:G$47),G260)</f>
        <v>45526</v>
      </c>
      <c r="I260" s="3" t="str">
        <f t="shared" si="10"/>
        <v>木</v>
      </c>
      <c r="J260" s="3" t="str">
        <f>IF(COUNTIF(休講・補講一覧表!I$6:I$47,開講日程一覧!P260)&gt;0,TEXT(G260,"m/d")&amp;"の補講","")</f>
        <v/>
      </c>
      <c r="K260" s="6" t="s">
        <v>542</v>
      </c>
      <c r="L260" s="7">
        <v>6.9444444444444441E-3</v>
      </c>
      <c r="M260" s="7">
        <v>0.125</v>
      </c>
      <c r="P260" s="33" t="str">
        <f t="shared" si="11"/>
        <v>社会・経済の動きを読む_東京・仙台・名古屋・大阪・福岡1</v>
      </c>
      <c r="Q260" s="6" t="str">
        <f>IF(_xlfn.XLOOKUP(D260,履修科目一覧!G$6:G$225,履修科目一覧!E$6:E$225)=0,"",_xlfn.XLOOKUP(D260,履修科目一覧!G$6:G$225,履修科目一覧!E$6:E$225))</f>
        <v/>
      </c>
      <c r="R260" cm="1">
        <f t="array" ref="R260">_xlfn.SWITCH(B260,"集中(導入)",1,"前期",2,"集中(夏期)",3,"後期",4,"集中(春期)",5,"通年",6)</f>
        <v>3</v>
      </c>
      <c r="S260" t="s">
        <v>49</v>
      </c>
      <c r="U260">
        <v>1</v>
      </c>
    </row>
    <row r="261" spans="2:21" x14ac:dyDescent="0.85">
      <c r="B261" s="22" t="s">
        <v>288</v>
      </c>
      <c r="C261" s="6" t="s">
        <v>60</v>
      </c>
      <c r="D261" s="6" t="s">
        <v>290</v>
      </c>
      <c r="E261" s="6" t="s">
        <v>544</v>
      </c>
      <c r="F261" s="6">
        <v>2</v>
      </c>
      <c r="G261" s="52">
        <v>45533</v>
      </c>
      <c r="H261" s="52">
        <f>IF(COUNTIF(休講・補講一覧表!I$6:I$47,開講日程一覧!P261)&gt;0,_xlfn.XLOOKUP(開講日程一覧!P261,休講・補講一覧表!I$6:I$47,休講・補講一覧表!G$6:G$47),G261)</f>
        <v>45533</v>
      </c>
      <c r="I261" s="3" t="str">
        <f t="shared" si="10"/>
        <v>木</v>
      </c>
      <c r="J261" s="3" t="str">
        <f>IF(COUNTIF(休講・補講一覧表!I$6:I$47,開講日程一覧!P261)&gt;0,TEXT(G261,"m/d")&amp;"の補講","")</f>
        <v/>
      </c>
      <c r="K261" s="6" t="s">
        <v>542</v>
      </c>
      <c r="L261" s="7">
        <v>6.9444444444444441E-3</v>
      </c>
      <c r="M261" s="7">
        <v>0.125</v>
      </c>
      <c r="P261" s="33" t="str">
        <f t="shared" si="11"/>
        <v>社会・経済の動きを読む_東京・仙台・名古屋・大阪・福岡2</v>
      </c>
      <c r="Q261" s="6" t="str">
        <f>IF(_xlfn.XLOOKUP(D261,履修科目一覧!G$6:G$225,履修科目一覧!E$6:E$225)=0,"",_xlfn.XLOOKUP(D261,履修科目一覧!G$6:G$225,履修科目一覧!E$6:E$225))</f>
        <v/>
      </c>
      <c r="R261" cm="1">
        <f t="array" ref="R261">_xlfn.SWITCH(B261,"集中(導入)",1,"前期",2,"集中(夏期)",3,"後期",4,"集中(春期)",5,"通年",6)</f>
        <v>3</v>
      </c>
      <c r="S261" t="s">
        <v>49</v>
      </c>
      <c r="U261">
        <v>1</v>
      </c>
    </row>
    <row r="262" spans="2:21" x14ac:dyDescent="0.85">
      <c r="B262" s="22" t="s">
        <v>288</v>
      </c>
      <c r="C262" s="6" t="s">
        <v>60</v>
      </c>
      <c r="D262" s="6" t="s">
        <v>290</v>
      </c>
      <c r="E262" s="6" t="s">
        <v>544</v>
      </c>
      <c r="F262" s="6">
        <v>3</v>
      </c>
      <c r="G262" s="52">
        <v>45540</v>
      </c>
      <c r="H262" s="52">
        <f>IF(COUNTIF(休講・補講一覧表!I$6:I$47,開講日程一覧!P262)&gt;0,_xlfn.XLOOKUP(開講日程一覧!P262,休講・補講一覧表!I$6:I$47,休講・補講一覧表!G$6:G$47),G262)</f>
        <v>45540</v>
      </c>
      <c r="I262" s="3" t="str">
        <f t="shared" si="10"/>
        <v>木</v>
      </c>
      <c r="J262" s="3" t="str">
        <f>IF(COUNTIF(休講・補講一覧表!I$6:I$47,開講日程一覧!P262)&gt;0,TEXT(G262,"m/d")&amp;"の補講","")</f>
        <v/>
      </c>
      <c r="K262" s="6" t="s">
        <v>542</v>
      </c>
      <c r="L262" s="7">
        <v>6.9444444444444441E-3</v>
      </c>
      <c r="M262" s="7">
        <v>0.125</v>
      </c>
      <c r="P262" s="33" t="str">
        <f t="shared" si="11"/>
        <v>社会・経済の動きを読む_東京・仙台・名古屋・大阪・福岡3</v>
      </c>
      <c r="Q262" s="6" t="str">
        <f>IF(_xlfn.XLOOKUP(D262,履修科目一覧!G$6:G$225,履修科目一覧!E$6:E$225)=0,"",_xlfn.XLOOKUP(D262,履修科目一覧!G$6:G$225,履修科目一覧!E$6:E$225))</f>
        <v/>
      </c>
      <c r="R262" cm="1">
        <f t="array" ref="R262">_xlfn.SWITCH(B262,"集中(導入)",1,"前期",2,"集中(夏期)",3,"後期",4,"集中(春期)",5,"通年",6)</f>
        <v>3</v>
      </c>
      <c r="S262" t="s">
        <v>49</v>
      </c>
      <c r="U262">
        <v>1</v>
      </c>
    </row>
    <row r="263" spans="2:21" x14ac:dyDescent="0.85">
      <c r="B263" s="22" t="s">
        <v>288</v>
      </c>
      <c r="C263" s="6" t="s">
        <v>60</v>
      </c>
      <c r="D263" s="6" t="s">
        <v>290</v>
      </c>
      <c r="E263" s="6" t="s">
        <v>544</v>
      </c>
      <c r="F263" s="6">
        <v>4</v>
      </c>
      <c r="G263" s="52">
        <v>45547</v>
      </c>
      <c r="H263" s="52">
        <f>IF(COUNTIF(休講・補講一覧表!I$6:I$47,開講日程一覧!P263)&gt;0,_xlfn.XLOOKUP(開講日程一覧!P263,休講・補講一覧表!I$6:I$47,休講・補講一覧表!G$6:G$47),G263)</f>
        <v>45547</v>
      </c>
      <c r="I263" s="3" t="str">
        <f t="shared" si="10"/>
        <v>木</v>
      </c>
      <c r="J263" s="3" t="str">
        <f>IF(COUNTIF(休講・補講一覧表!I$6:I$47,開講日程一覧!P263)&gt;0,TEXT(G263,"m/d")&amp;"の補講","")</f>
        <v/>
      </c>
      <c r="K263" s="6" t="s">
        <v>542</v>
      </c>
      <c r="L263" s="7">
        <v>6.9444444444444441E-3</v>
      </c>
      <c r="M263" s="7">
        <v>0.125</v>
      </c>
      <c r="P263" s="33" t="str">
        <f t="shared" si="11"/>
        <v>社会・経済の動きを読む_東京・仙台・名古屋・大阪・福岡4</v>
      </c>
      <c r="Q263" s="6" t="str">
        <f>IF(_xlfn.XLOOKUP(D263,履修科目一覧!G$6:G$225,履修科目一覧!E$6:E$225)=0,"",_xlfn.XLOOKUP(D263,履修科目一覧!G$6:G$225,履修科目一覧!E$6:E$225))</f>
        <v/>
      </c>
      <c r="R263" cm="1">
        <f t="array" ref="R263">_xlfn.SWITCH(B263,"集中(導入)",1,"前期",2,"集中(夏期)",3,"後期",4,"集中(春期)",5,"通年",6)</f>
        <v>3</v>
      </c>
      <c r="S263" t="s">
        <v>49</v>
      </c>
      <c r="U263">
        <v>1</v>
      </c>
    </row>
    <row r="264" spans="2:21" x14ac:dyDescent="0.85">
      <c r="B264" s="22" t="s">
        <v>288</v>
      </c>
      <c r="C264" s="6" t="s">
        <v>60</v>
      </c>
      <c r="D264" s="6" t="s">
        <v>292</v>
      </c>
      <c r="E264" s="6" t="s">
        <v>544</v>
      </c>
      <c r="F264" s="6">
        <v>1</v>
      </c>
      <c r="G264" s="52">
        <v>45511</v>
      </c>
      <c r="H264" s="52">
        <f>IF(COUNTIF(休講・補講一覧表!I$6:I$47,開講日程一覧!P264)&gt;0,_xlfn.XLOOKUP(開講日程一覧!P264,休講・補講一覧表!I$6:I$47,休講・補講一覧表!G$6:G$47),G264)</f>
        <v>45511</v>
      </c>
      <c r="I264" s="3" t="str">
        <f t="shared" si="10"/>
        <v>水</v>
      </c>
      <c r="J264" s="3" t="str">
        <f>IF(COUNTIF(休講・補講一覧表!I$6:I$47,開講日程一覧!P264)&gt;0,TEXT(G264,"m/d")&amp;"の補講","")</f>
        <v/>
      </c>
      <c r="K264" s="6" t="s">
        <v>542</v>
      </c>
      <c r="L264" s="7">
        <v>6.9444444444444441E-3</v>
      </c>
      <c r="M264" s="7">
        <v>0.125</v>
      </c>
      <c r="P264" s="33" t="str">
        <f t="shared" si="11"/>
        <v>行動者のための教養主義アプローチ_東京・仙台・名古屋・大阪・福岡1</v>
      </c>
      <c r="Q264" s="6" t="str">
        <f>IF(_xlfn.XLOOKUP(D264,履修科目一覧!G$6:G$225,履修科目一覧!E$6:E$225)=0,"",_xlfn.XLOOKUP(D264,履修科目一覧!G$6:G$225,履修科目一覧!E$6:E$225))</f>
        <v/>
      </c>
      <c r="R264" cm="1">
        <f t="array" ref="R264">_xlfn.SWITCH(B264,"集中(導入)",1,"前期",2,"集中(夏期)",3,"後期",4,"集中(春期)",5,"通年",6)</f>
        <v>3</v>
      </c>
      <c r="S264" t="s">
        <v>49</v>
      </c>
      <c r="U264">
        <v>1</v>
      </c>
    </row>
    <row r="265" spans="2:21" x14ac:dyDescent="0.85">
      <c r="B265" s="22" t="s">
        <v>288</v>
      </c>
      <c r="C265" s="6" t="s">
        <v>60</v>
      </c>
      <c r="D265" s="6" t="s">
        <v>292</v>
      </c>
      <c r="E265" s="6" t="s">
        <v>544</v>
      </c>
      <c r="F265" s="6">
        <v>2</v>
      </c>
      <c r="G265" s="52">
        <v>45525</v>
      </c>
      <c r="H265" s="52">
        <f>IF(COUNTIF(休講・補講一覧表!I$6:I$47,開講日程一覧!P265)&gt;0,_xlfn.XLOOKUP(開講日程一覧!P265,休講・補講一覧表!I$6:I$47,休講・補講一覧表!G$6:G$47),G265)</f>
        <v>45525</v>
      </c>
      <c r="I265" s="3" t="str">
        <f t="shared" si="10"/>
        <v>水</v>
      </c>
      <c r="J265" s="3" t="str">
        <f>IF(COUNTIF(休講・補講一覧表!I$6:I$47,開講日程一覧!P265)&gt;0,TEXT(G265,"m/d")&amp;"の補講","")</f>
        <v/>
      </c>
      <c r="K265" s="6" t="s">
        <v>542</v>
      </c>
      <c r="L265" s="7">
        <v>6.9444444444444441E-3</v>
      </c>
      <c r="M265" s="7">
        <v>0.125</v>
      </c>
      <c r="P265" s="33" t="str">
        <f t="shared" si="11"/>
        <v>行動者のための教養主義アプローチ_東京・仙台・名古屋・大阪・福岡2</v>
      </c>
      <c r="Q265" s="6" t="str">
        <f>IF(_xlfn.XLOOKUP(D265,履修科目一覧!G$6:G$225,履修科目一覧!E$6:E$225)=0,"",_xlfn.XLOOKUP(D265,履修科目一覧!G$6:G$225,履修科目一覧!E$6:E$225))</f>
        <v/>
      </c>
      <c r="R265" cm="1">
        <f t="array" ref="R265">_xlfn.SWITCH(B265,"集中(導入)",1,"前期",2,"集中(夏期)",3,"後期",4,"集中(春期)",5,"通年",6)</f>
        <v>3</v>
      </c>
      <c r="S265" t="s">
        <v>49</v>
      </c>
      <c r="U265">
        <v>1</v>
      </c>
    </row>
    <row r="266" spans="2:21" x14ac:dyDescent="0.85">
      <c r="B266" s="22" t="s">
        <v>288</v>
      </c>
      <c r="C266" s="6" t="s">
        <v>60</v>
      </c>
      <c r="D266" s="6" t="s">
        <v>292</v>
      </c>
      <c r="E266" s="6" t="s">
        <v>544</v>
      </c>
      <c r="F266" s="6">
        <v>3</v>
      </c>
      <c r="G266" s="52">
        <v>45539</v>
      </c>
      <c r="H266" s="52">
        <f>IF(COUNTIF(休講・補講一覧表!I$6:I$47,開講日程一覧!P266)&gt;0,_xlfn.XLOOKUP(開講日程一覧!P266,休講・補講一覧表!I$6:I$47,休講・補講一覧表!G$6:G$47),G266)</f>
        <v>45539</v>
      </c>
      <c r="I266" s="3" t="str">
        <f t="shared" si="10"/>
        <v>水</v>
      </c>
      <c r="J266" s="3" t="str">
        <f>IF(COUNTIF(休講・補講一覧表!I$6:I$47,開講日程一覧!P266)&gt;0,TEXT(G266,"m/d")&amp;"の補講","")</f>
        <v/>
      </c>
      <c r="K266" s="6" t="s">
        <v>542</v>
      </c>
      <c r="L266" s="7">
        <v>6.9444444444444441E-3</v>
      </c>
      <c r="M266" s="7">
        <v>0.125</v>
      </c>
      <c r="P266" s="33" t="str">
        <f t="shared" si="11"/>
        <v>行動者のための教養主義アプローチ_東京・仙台・名古屋・大阪・福岡3</v>
      </c>
      <c r="Q266" s="6" t="str">
        <f>IF(_xlfn.XLOOKUP(D266,履修科目一覧!G$6:G$225,履修科目一覧!E$6:E$225)=0,"",_xlfn.XLOOKUP(D266,履修科目一覧!G$6:G$225,履修科目一覧!E$6:E$225))</f>
        <v/>
      </c>
      <c r="R266" cm="1">
        <f t="array" ref="R266">_xlfn.SWITCH(B266,"集中(導入)",1,"前期",2,"集中(夏期)",3,"後期",4,"集中(春期)",5,"通年",6)</f>
        <v>3</v>
      </c>
      <c r="S266" t="s">
        <v>49</v>
      </c>
      <c r="U266">
        <v>1</v>
      </c>
    </row>
    <row r="267" spans="2:21" x14ac:dyDescent="0.85">
      <c r="B267" s="22" t="s">
        <v>288</v>
      </c>
      <c r="C267" s="6" t="s">
        <v>60</v>
      </c>
      <c r="D267" s="6" t="s">
        <v>292</v>
      </c>
      <c r="E267" s="6" t="s">
        <v>544</v>
      </c>
      <c r="F267" s="6">
        <v>4</v>
      </c>
      <c r="G267" s="52">
        <v>45560</v>
      </c>
      <c r="H267" s="52">
        <f>IF(COUNTIF(休講・補講一覧表!I$6:I$47,開講日程一覧!P267)&gt;0,_xlfn.XLOOKUP(開講日程一覧!P267,休講・補講一覧表!I$6:I$47,休講・補講一覧表!G$6:G$47),G267)</f>
        <v>45560</v>
      </c>
      <c r="I267" s="3" t="str">
        <f t="shared" si="10"/>
        <v>水</v>
      </c>
      <c r="J267" s="3" t="str">
        <f>IF(COUNTIF(休講・補講一覧表!I$6:I$47,開講日程一覧!P267)&gt;0,TEXT(G267,"m/d")&amp;"の補講","")</f>
        <v/>
      </c>
      <c r="K267" s="6" t="s">
        <v>542</v>
      </c>
      <c r="L267" s="7">
        <v>6.9444444444444441E-3</v>
      </c>
      <c r="M267" s="7">
        <v>0.125</v>
      </c>
      <c r="P267" s="33" t="str">
        <f t="shared" si="11"/>
        <v>行動者のための教養主義アプローチ_東京・仙台・名古屋・大阪・福岡4</v>
      </c>
      <c r="Q267" s="6" t="str">
        <f>IF(_xlfn.XLOOKUP(D267,履修科目一覧!G$6:G$225,履修科目一覧!E$6:E$225)=0,"",_xlfn.XLOOKUP(D267,履修科目一覧!G$6:G$225,履修科目一覧!E$6:E$225))</f>
        <v/>
      </c>
      <c r="R267" cm="1">
        <f t="array" ref="R267">_xlfn.SWITCH(B267,"集中(導入)",1,"前期",2,"集中(夏期)",3,"後期",4,"集中(春期)",5,"通年",6)</f>
        <v>3</v>
      </c>
      <c r="S267" t="s">
        <v>49</v>
      </c>
      <c r="U267">
        <v>1</v>
      </c>
    </row>
    <row r="268" spans="2:21" x14ac:dyDescent="0.85">
      <c r="B268" s="22" t="s">
        <v>282</v>
      </c>
      <c r="C268" s="6" t="s">
        <v>283</v>
      </c>
      <c r="D268" s="6" t="s">
        <v>294</v>
      </c>
      <c r="E268" s="6" t="s">
        <v>544</v>
      </c>
      <c r="F268" s="6">
        <v>1</v>
      </c>
      <c r="G268" s="52" t="s">
        <v>574</v>
      </c>
      <c r="H268" s="52" t="str">
        <f>IF(COUNTIF(休講・補講一覧表!I$6:I$47,開講日程一覧!P268)&gt;0,_xlfn.XLOOKUP(開講日程一覧!P268,休講・補講一覧表!I$6:I$47,休講・補講一覧表!G$6:G$47),G268)</f>
        <v>-</v>
      </c>
      <c r="I268" s="3" t="str">
        <f t="shared" si="10"/>
        <v>-</v>
      </c>
      <c r="J268" s="3" t="str">
        <f>IF(COUNTIF(休講・補講一覧表!I$6:I$47,開講日程一覧!P268)&gt;0,TEXT(G268,"m/d")&amp;"の補講","")</f>
        <v/>
      </c>
      <c r="K268" s="6" t="s">
        <v>542</v>
      </c>
      <c r="L268" s="7">
        <v>6.9444444444444441E-3</v>
      </c>
      <c r="M268" s="7">
        <v>0.125</v>
      </c>
      <c r="P268" s="33" t="str">
        <f t="shared" si="11"/>
        <v>社会インフラの本質とビジネス_東京・仙台・名古屋・大阪・福岡1</v>
      </c>
      <c r="Q268" s="6" t="str">
        <f>IF(_xlfn.XLOOKUP(D268,履修科目一覧!G$6:G$225,履修科目一覧!E$6:E$225)=0,"",_xlfn.XLOOKUP(D268,履修科目一覧!G$6:G$225,履修科目一覧!E$6:E$225))</f>
        <v/>
      </c>
      <c r="R268" cm="1">
        <f t="array" ref="R268">_xlfn.SWITCH(B268,"集中(導入)",1,"前期",2,"集中(夏期)",3,"後期",4,"集中(春期)",5,"通年",6)</f>
        <v>5</v>
      </c>
      <c r="S268" t="s">
        <v>49</v>
      </c>
      <c r="U268">
        <v>1</v>
      </c>
    </row>
    <row r="269" spans="2:21" x14ac:dyDescent="0.85">
      <c r="B269" s="22" t="s">
        <v>282</v>
      </c>
      <c r="C269" s="6" t="s">
        <v>283</v>
      </c>
      <c r="D269" s="6" t="s">
        <v>294</v>
      </c>
      <c r="E269" s="6" t="s">
        <v>544</v>
      </c>
      <c r="F269" s="6">
        <v>2</v>
      </c>
      <c r="G269" s="52" t="s">
        <v>574</v>
      </c>
      <c r="H269" s="52" t="str">
        <f>IF(COUNTIF(休講・補講一覧表!I$6:I$47,開講日程一覧!P269)&gt;0,_xlfn.XLOOKUP(開講日程一覧!P269,休講・補講一覧表!I$6:I$47,休講・補講一覧表!G$6:G$47),G269)</f>
        <v>-</v>
      </c>
      <c r="I269" s="3" t="str">
        <f t="shared" si="10"/>
        <v>-</v>
      </c>
      <c r="J269" s="3" t="str">
        <f>IF(COUNTIF(休講・補講一覧表!I$6:I$47,開講日程一覧!P269)&gt;0,TEXT(G269,"m/d")&amp;"の補講","")</f>
        <v/>
      </c>
      <c r="K269" s="6" t="s">
        <v>542</v>
      </c>
      <c r="L269" s="7">
        <v>6.9444444444444441E-3</v>
      </c>
      <c r="M269" s="7">
        <v>0.125</v>
      </c>
      <c r="P269" s="33" t="str">
        <f t="shared" si="11"/>
        <v>社会インフラの本質とビジネス_東京・仙台・名古屋・大阪・福岡2</v>
      </c>
      <c r="Q269" s="6" t="str">
        <f>IF(_xlfn.XLOOKUP(D269,履修科目一覧!G$6:G$225,履修科目一覧!E$6:E$225)=0,"",_xlfn.XLOOKUP(D269,履修科目一覧!G$6:G$225,履修科目一覧!E$6:E$225))</f>
        <v/>
      </c>
      <c r="R269" cm="1">
        <f t="array" ref="R269">_xlfn.SWITCH(B269,"集中(導入)",1,"前期",2,"集中(夏期)",3,"後期",4,"集中(春期)",5,"通年",6)</f>
        <v>5</v>
      </c>
      <c r="S269" t="s">
        <v>49</v>
      </c>
      <c r="U269">
        <v>1</v>
      </c>
    </row>
    <row r="270" spans="2:21" x14ac:dyDescent="0.85">
      <c r="B270" s="22" t="s">
        <v>282</v>
      </c>
      <c r="C270" s="6" t="s">
        <v>283</v>
      </c>
      <c r="D270" s="6" t="s">
        <v>294</v>
      </c>
      <c r="E270" s="6" t="s">
        <v>544</v>
      </c>
      <c r="F270" s="6">
        <v>3</v>
      </c>
      <c r="G270" s="52" t="s">
        <v>574</v>
      </c>
      <c r="H270" s="52" t="str">
        <f>IF(COUNTIF(休講・補講一覧表!I$6:I$47,開講日程一覧!P270)&gt;0,_xlfn.XLOOKUP(開講日程一覧!P270,休講・補講一覧表!I$6:I$47,休講・補講一覧表!G$6:G$47),G270)</f>
        <v>-</v>
      </c>
      <c r="I270" s="3" t="str">
        <f t="shared" si="10"/>
        <v>-</v>
      </c>
      <c r="J270" s="3" t="str">
        <f>IF(COUNTIF(休講・補講一覧表!I$6:I$47,開講日程一覧!P270)&gt;0,TEXT(G270,"m/d")&amp;"の補講","")</f>
        <v/>
      </c>
      <c r="K270" s="6" t="s">
        <v>542</v>
      </c>
      <c r="L270" s="7">
        <v>6.9444444444444441E-3</v>
      </c>
      <c r="M270" s="7">
        <v>0.125</v>
      </c>
      <c r="P270" s="33" t="str">
        <f t="shared" si="11"/>
        <v>社会インフラの本質とビジネス_東京・仙台・名古屋・大阪・福岡3</v>
      </c>
      <c r="Q270" s="6" t="str">
        <f>IF(_xlfn.XLOOKUP(D270,履修科目一覧!G$6:G$225,履修科目一覧!E$6:E$225)=0,"",_xlfn.XLOOKUP(D270,履修科目一覧!G$6:G$225,履修科目一覧!E$6:E$225))</f>
        <v/>
      </c>
      <c r="R270" cm="1">
        <f t="array" ref="R270">_xlfn.SWITCH(B270,"集中(導入)",1,"前期",2,"集中(夏期)",3,"後期",4,"集中(春期)",5,"通年",6)</f>
        <v>5</v>
      </c>
      <c r="S270" t="s">
        <v>49</v>
      </c>
      <c r="U270">
        <v>1</v>
      </c>
    </row>
    <row r="271" spans="2:21" x14ac:dyDescent="0.85">
      <c r="B271" s="22" t="s">
        <v>282</v>
      </c>
      <c r="C271" s="6" t="s">
        <v>283</v>
      </c>
      <c r="D271" s="6" t="s">
        <v>294</v>
      </c>
      <c r="E271" s="6" t="s">
        <v>544</v>
      </c>
      <c r="F271" s="6">
        <v>4</v>
      </c>
      <c r="G271" s="52" t="s">
        <v>574</v>
      </c>
      <c r="H271" s="52" t="str">
        <f>IF(COUNTIF(休講・補講一覧表!I$6:I$47,開講日程一覧!P271)&gt;0,_xlfn.XLOOKUP(開講日程一覧!P271,休講・補講一覧表!I$6:I$47,休講・補講一覧表!G$6:G$47),G271)</f>
        <v>-</v>
      </c>
      <c r="I271" s="3" t="str">
        <f t="shared" si="10"/>
        <v>-</v>
      </c>
      <c r="J271" s="3" t="str">
        <f>IF(COUNTIF(休講・補講一覧表!I$6:I$47,開講日程一覧!P271)&gt;0,TEXT(G271,"m/d")&amp;"の補講","")</f>
        <v/>
      </c>
      <c r="K271" s="6" t="s">
        <v>542</v>
      </c>
      <c r="L271" s="7">
        <v>6.9444444444444441E-3</v>
      </c>
      <c r="M271" s="7">
        <v>0.125</v>
      </c>
      <c r="P271" s="33" t="str">
        <f t="shared" si="11"/>
        <v>社会インフラの本質とビジネス_東京・仙台・名古屋・大阪・福岡4</v>
      </c>
      <c r="Q271" s="6" t="str">
        <f>IF(_xlfn.XLOOKUP(D271,履修科目一覧!G$6:G$225,履修科目一覧!E$6:E$225)=0,"",_xlfn.XLOOKUP(D271,履修科目一覧!G$6:G$225,履修科目一覧!E$6:E$225))</f>
        <v/>
      </c>
      <c r="R271" cm="1">
        <f t="array" ref="R271">_xlfn.SWITCH(B271,"集中(導入)",1,"前期",2,"集中(夏期)",3,"後期",4,"集中(春期)",5,"通年",6)</f>
        <v>5</v>
      </c>
      <c r="S271" t="s">
        <v>49</v>
      </c>
      <c r="U271">
        <v>1</v>
      </c>
    </row>
    <row r="272" spans="2:21" x14ac:dyDescent="0.85">
      <c r="B272" s="22" t="s">
        <v>288</v>
      </c>
      <c r="C272" s="6" t="s">
        <v>60</v>
      </c>
      <c r="D272" s="6" t="s">
        <v>296</v>
      </c>
      <c r="E272" s="6" t="s">
        <v>544</v>
      </c>
      <c r="F272" s="6">
        <v>1</v>
      </c>
      <c r="G272" s="52">
        <v>45524</v>
      </c>
      <c r="H272" s="52">
        <f>IF(COUNTIF(休講・補講一覧表!I$6:I$47,開講日程一覧!P272)&gt;0,_xlfn.XLOOKUP(開講日程一覧!P272,休講・補講一覧表!I$6:I$47,休講・補講一覧表!G$6:G$47),G272)</f>
        <v>45524</v>
      </c>
      <c r="I272" s="3" t="str">
        <f t="shared" si="10"/>
        <v>火</v>
      </c>
      <c r="J272" s="3" t="str">
        <f>IF(COUNTIF(休講・補講一覧表!I$6:I$47,開講日程一覧!P272)&gt;0,TEXT(G272,"m/d")&amp;"の補講","")</f>
        <v/>
      </c>
      <c r="K272" s="6" t="s">
        <v>542</v>
      </c>
      <c r="L272" s="7">
        <v>6.9444444444444441E-3</v>
      </c>
      <c r="M272" s="7">
        <v>0.125</v>
      </c>
      <c r="P272" s="33" t="str">
        <f t="shared" si="11"/>
        <v>先端技術と事業構想_東京・仙台・名古屋・大阪・福岡1</v>
      </c>
      <c r="Q272" s="6" t="str">
        <f>IF(_xlfn.XLOOKUP(D272,履修科目一覧!G$6:G$225,履修科目一覧!E$6:E$225)=0,"",_xlfn.XLOOKUP(D272,履修科目一覧!G$6:G$225,履修科目一覧!E$6:E$225))</f>
        <v/>
      </c>
      <c r="R272" cm="1">
        <f t="array" ref="R272">_xlfn.SWITCH(B272,"集中(導入)",1,"前期",2,"集中(夏期)",3,"後期",4,"集中(春期)",5,"通年",6)</f>
        <v>3</v>
      </c>
      <c r="S272" t="s">
        <v>49</v>
      </c>
      <c r="U272">
        <v>1</v>
      </c>
    </row>
    <row r="273" spans="2:21" x14ac:dyDescent="0.85">
      <c r="B273" s="22" t="s">
        <v>288</v>
      </c>
      <c r="C273" s="6" t="s">
        <v>60</v>
      </c>
      <c r="D273" s="6" t="s">
        <v>296</v>
      </c>
      <c r="E273" s="6" t="s">
        <v>544</v>
      </c>
      <c r="F273" s="6">
        <v>2</v>
      </c>
      <c r="G273" s="52">
        <v>45531</v>
      </c>
      <c r="H273" s="52">
        <f>IF(COUNTIF(休講・補講一覧表!I$6:I$47,開講日程一覧!P273)&gt;0,_xlfn.XLOOKUP(開講日程一覧!P273,休講・補講一覧表!I$6:I$47,休講・補講一覧表!G$6:G$47),G273)</f>
        <v>45531</v>
      </c>
      <c r="I273" s="3" t="str">
        <f t="shared" si="10"/>
        <v>火</v>
      </c>
      <c r="J273" s="3" t="str">
        <f>IF(COUNTIF(休講・補講一覧表!I$6:I$47,開講日程一覧!P273)&gt;0,TEXT(G273,"m/d")&amp;"の補講","")</f>
        <v/>
      </c>
      <c r="K273" s="6" t="s">
        <v>542</v>
      </c>
      <c r="L273" s="7">
        <v>6.9444444444444441E-3</v>
      </c>
      <c r="M273" s="7">
        <v>0.125</v>
      </c>
      <c r="P273" s="33" t="str">
        <f t="shared" si="11"/>
        <v>先端技術と事業構想_東京・仙台・名古屋・大阪・福岡2</v>
      </c>
      <c r="Q273" s="6" t="str">
        <f>IF(_xlfn.XLOOKUP(D273,履修科目一覧!G$6:G$225,履修科目一覧!E$6:E$225)=0,"",_xlfn.XLOOKUP(D273,履修科目一覧!G$6:G$225,履修科目一覧!E$6:E$225))</f>
        <v/>
      </c>
      <c r="R273" cm="1">
        <f t="array" ref="R273">_xlfn.SWITCH(B273,"集中(導入)",1,"前期",2,"集中(夏期)",3,"後期",4,"集中(春期)",5,"通年",6)</f>
        <v>3</v>
      </c>
      <c r="S273" t="s">
        <v>49</v>
      </c>
      <c r="U273">
        <v>1</v>
      </c>
    </row>
    <row r="274" spans="2:21" x14ac:dyDescent="0.85">
      <c r="B274" s="22" t="s">
        <v>288</v>
      </c>
      <c r="C274" s="6" t="s">
        <v>60</v>
      </c>
      <c r="D274" s="6" t="s">
        <v>296</v>
      </c>
      <c r="E274" s="6" t="s">
        <v>544</v>
      </c>
      <c r="F274" s="6">
        <v>3</v>
      </c>
      <c r="G274" s="52">
        <v>45538</v>
      </c>
      <c r="H274" s="52">
        <f>IF(COUNTIF(休講・補講一覧表!I$6:I$47,開講日程一覧!P274)&gt;0,_xlfn.XLOOKUP(開講日程一覧!P274,休講・補講一覧表!I$6:I$47,休講・補講一覧表!G$6:G$47),G274)</f>
        <v>45538</v>
      </c>
      <c r="I274" s="3" t="str">
        <f t="shared" si="10"/>
        <v>火</v>
      </c>
      <c r="J274" s="3" t="str">
        <f>IF(COUNTIF(休講・補講一覧表!I$6:I$47,開講日程一覧!P274)&gt;0,TEXT(G274,"m/d")&amp;"の補講","")</f>
        <v/>
      </c>
      <c r="K274" s="6" t="s">
        <v>542</v>
      </c>
      <c r="L274" s="7">
        <v>6.9444444444444441E-3</v>
      </c>
      <c r="M274" s="7">
        <v>0.125</v>
      </c>
      <c r="P274" s="33" t="str">
        <f t="shared" si="11"/>
        <v>先端技術と事業構想_東京・仙台・名古屋・大阪・福岡3</v>
      </c>
      <c r="Q274" s="6" t="str">
        <f>IF(_xlfn.XLOOKUP(D274,履修科目一覧!G$6:G$225,履修科目一覧!E$6:E$225)=0,"",_xlfn.XLOOKUP(D274,履修科目一覧!G$6:G$225,履修科目一覧!E$6:E$225))</f>
        <v/>
      </c>
      <c r="R274" cm="1">
        <f t="array" ref="R274">_xlfn.SWITCH(B274,"集中(導入)",1,"前期",2,"集中(夏期)",3,"後期",4,"集中(春期)",5,"通年",6)</f>
        <v>3</v>
      </c>
      <c r="S274" t="s">
        <v>49</v>
      </c>
      <c r="U274">
        <v>1</v>
      </c>
    </row>
    <row r="275" spans="2:21" x14ac:dyDescent="0.85">
      <c r="B275" s="22" t="s">
        <v>288</v>
      </c>
      <c r="C275" s="6" t="s">
        <v>60</v>
      </c>
      <c r="D275" s="6" t="s">
        <v>296</v>
      </c>
      <c r="E275" s="6" t="s">
        <v>544</v>
      </c>
      <c r="F275" s="6">
        <v>4</v>
      </c>
      <c r="G275" s="52">
        <v>45545</v>
      </c>
      <c r="H275" s="52">
        <f>IF(COUNTIF(休講・補講一覧表!I$6:I$47,開講日程一覧!P275)&gt;0,_xlfn.XLOOKUP(開講日程一覧!P275,休講・補講一覧表!I$6:I$47,休講・補講一覧表!G$6:G$47),G275)</f>
        <v>45545</v>
      </c>
      <c r="I275" s="3" t="str">
        <f t="shared" si="10"/>
        <v>火</v>
      </c>
      <c r="J275" s="3" t="str">
        <f>IF(COUNTIF(休講・補講一覧表!I$6:I$47,開講日程一覧!P275)&gt;0,TEXT(G275,"m/d")&amp;"の補講","")</f>
        <v/>
      </c>
      <c r="K275" s="6" t="s">
        <v>542</v>
      </c>
      <c r="L275" s="7">
        <v>6.9444444444444441E-3</v>
      </c>
      <c r="M275" s="7">
        <v>0.125</v>
      </c>
      <c r="P275" s="33" t="str">
        <f t="shared" si="11"/>
        <v>先端技術と事業構想_東京・仙台・名古屋・大阪・福岡4</v>
      </c>
      <c r="Q275" s="6" t="str">
        <f>IF(_xlfn.XLOOKUP(D275,履修科目一覧!G$6:G$225,履修科目一覧!E$6:E$225)=0,"",_xlfn.XLOOKUP(D275,履修科目一覧!G$6:G$225,履修科目一覧!E$6:E$225))</f>
        <v/>
      </c>
      <c r="R275" cm="1">
        <f t="array" ref="R275">_xlfn.SWITCH(B275,"集中(導入)",1,"前期",2,"集中(夏期)",3,"後期",4,"集中(春期)",5,"通年",6)</f>
        <v>3</v>
      </c>
      <c r="S275" t="s">
        <v>49</v>
      </c>
      <c r="U275">
        <v>1</v>
      </c>
    </row>
    <row r="276" spans="2:21" x14ac:dyDescent="0.85">
      <c r="B276" s="22" t="s">
        <v>288</v>
      </c>
      <c r="C276" s="6" t="s">
        <v>60</v>
      </c>
      <c r="D276" s="6" t="s">
        <v>575</v>
      </c>
      <c r="E276" s="6" t="s">
        <v>544</v>
      </c>
      <c r="F276" s="6">
        <v>1</v>
      </c>
      <c r="G276" s="52">
        <v>45527</v>
      </c>
      <c r="H276" s="52">
        <f>IF(COUNTIF(休講・補講一覧表!I$6:I$47,開講日程一覧!P276)&gt;0,_xlfn.XLOOKUP(開講日程一覧!P276,休講・補講一覧表!I$6:I$47,休講・補講一覧表!G$6:G$47),G276)</f>
        <v>45527</v>
      </c>
      <c r="I276" s="3" t="str">
        <f t="shared" si="10"/>
        <v>金</v>
      </c>
      <c r="J276" s="3" t="str">
        <f>IF(COUNTIF(休講・補講一覧表!I$6:I$47,開講日程一覧!P276)&gt;0,TEXT(G276,"m/d")&amp;"の補講","")</f>
        <v/>
      </c>
      <c r="K276" s="6" t="s">
        <v>542</v>
      </c>
      <c r="L276" s="7">
        <v>6.9444444444444441E-3</v>
      </c>
      <c r="M276" s="7">
        <v>0.125</v>
      </c>
      <c r="P276" s="33" t="str">
        <f t="shared" si="11"/>
        <v>営業戦略_東京・仙台・名古屋・大阪・福岡1</v>
      </c>
      <c r="Q276" s="6" t="str">
        <f>IF(_xlfn.XLOOKUP(D276,履修科目一覧!G$6:G$225,履修科目一覧!E$6:E$225)=0,"",_xlfn.XLOOKUP(D276,履修科目一覧!G$6:G$225,履修科目一覧!E$6:E$225))</f>
        <v/>
      </c>
      <c r="R276" cm="1">
        <f t="array" ref="R276">_xlfn.SWITCH(B276,"集中(導入)",1,"前期",2,"集中(夏期)",3,"後期",4,"集中(春期)",5,"通年",6)</f>
        <v>3</v>
      </c>
      <c r="S276" t="s">
        <v>49</v>
      </c>
      <c r="U276">
        <v>1</v>
      </c>
    </row>
    <row r="277" spans="2:21" x14ac:dyDescent="0.85">
      <c r="B277" s="22" t="s">
        <v>288</v>
      </c>
      <c r="C277" s="6" t="s">
        <v>60</v>
      </c>
      <c r="D277" s="6" t="s">
        <v>575</v>
      </c>
      <c r="E277" s="6" t="s">
        <v>544</v>
      </c>
      <c r="F277" s="6">
        <v>2</v>
      </c>
      <c r="G277" s="52">
        <v>45534</v>
      </c>
      <c r="H277" s="52">
        <f>IF(COUNTIF(休講・補講一覧表!I$6:I$47,開講日程一覧!P277)&gt;0,_xlfn.XLOOKUP(開講日程一覧!P277,休講・補講一覧表!I$6:I$47,休講・補講一覧表!G$6:G$47),G277)</f>
        <v>45534</v>
      </c>
      <c r="I277" s="3" t="str">
        <f t="shared" ref="I277:I340" si="12">TEXT(H277,"aaa")</f>
        <v>金</v>
      </c>
      <c r="J277" s="3" t="str">
        <f>IF(COUNTIF(休講・補講一覧表!I$6:I$47,開講日程一覧!P277)&gt;0,TEXT(G277,"m/d")&amp;"の補講","")</f>
        <v/>
      </c>
      <c r="K277" s="6" t="s">
        <v>542</v>
      </c>
      <c r="L277" s="7">
        <v>6.9444444444444441E-3</v>
      </c>
      <c r="M277" s="7">
        <v>0.125</v>
      </c>
      <c r="P277" s="33" t="str">
        <f t="shared" ref="P277:P340" si="13">D277&amp;F277</f>
        <v>営業戦略_東京・仙台・名古屋・大阪・福岡2</v>
      </c>
      <c r="Q277" s="6" t="str">
        <f>IF(_xlfn.XLOOKUP(D277,履修科目一覧!G$6:G$225,履修科目一覧!E$6:E$225)=0,"",_xlfn.XLOOKUP(D277,履修科目一覧!G$6:G$225,履修科目一覧!E$6:E$225))</f>
        <v/>
      </c>
      <c r="R277" cm="1">
        <f t="array" ref="R277">_xlfn.SWITCH(B277,"集中(導入)",1,"前期",2,"集中(夏期)",3,"後期",4,"集中(春期)",5,"通年",6)</f>
        <v>3</v>
      </c>
      <c r="S277" t="s">
        <v>49</v>
      </c>
      <c r="U277">
        <v>1</v>
      </c>
    </row>
    <row r="278" spans="2:21" x14ac:dyDescent="0.85">
      <c r="B278" s="22" t="s">
        <v>288</v>
      </c>
      <c r="C278" s="6" t="s">
        <v>60</v>
      </c>
      <c r="D278" s="6" t="s">
        <v>575</v>
      </c>
      <c r="E278" s="6" t="s">
        <v>544</v>
      </c>
      <c r="F278" s="6">
        <v>3</v>
      </c>
      <c r="G278" s="52">
        <v>45548</v>
      </c>
      <c r="H278" s="52">
        <f>IF(COUNTIF(休講・補講一覧表!I$6:I$47,開講日程一覧!P278)&gt;0,_xlfn.XLOOKUP(開講日程一覧!P278,休講・補講一覧表!I$6:I$47,休講・補講一覧表!G$6:G$47),G278)</f>
        <v>45548</v>
      </c>
      <c r="I278" s="3" t="str">
        <f t="shared" si="12"/>
        <v>金</v>
      </c>
      <c r="J278" s="3" t="str">
        <f>IF(COUNTIF(休講・補講一覧表!I$6:I$47,開講日程一覧!P278)&gt;0,TEXT(G278,"m/d")&amp;"の補講","")</f>
        <v/>
      </c>
      <c r="K278" s="6" t="s">
        <v>542</v>
      </c>
      <c r="L278" s="7">
        <v>6.9444444444444441E-3</v>
      </c>
      <c r="M278" s="7">
        <v>0.125</v>
      </c>
      <c r="P278" s="33" t="str">
        <f t="shared" si="13"/>
        <v>営業戦略_東京・仙台・名古屋・大阪・福岡3</v>
      </c>
      <c r="Q278" s="6" t="str">
        <f>IF(_xlfn.XLOOKUP(D278,履修科目一覧!G$6:G$225,履修科目一覧!E$6:E$225)=0,"",_xlfn.XLOOKUP(D278,履修科目一覧!G$6:G$225,履修科目一覧!E$6:E$225))</f>
        <v/>
      </c>
      <c r="R278" cm="1">
        <f t="array" ref="R278">_xlfn.SWITCH(B278,"集中(導入)",1,"前期",2,"集中(夏期)",3,"後期",4,"集中(春期)",5,"通年",6)</f>
        <v>3</v>
      </c>
      <c r="S278" t="s">
        <v>49</v>
      </c>
      <c r="U278">
        <v>1</v>
      </c>
    </row>
    <row r="279" spans="2:21" x14ac:dyDescent="0.85">
      <c r="B279" s="22" t="s">
        <v>288</v>
      </c>
      <c r="C279" s="6" t="s">
        <v>60</v>
      </c>
      <c r="D279" s="6" t="s">
        <v>575</v>
      </c>
      <c r="E279" s="6" t="s">
        <v>544</v>
      </c>
      <c r="F279" s="6">
        <v>4</v>
      </c>
      <c r="G279" s="52">
        <v>45562</v>
      </c>
      <c r="H279" s="52">
        <f>IF(COUNTIF(休講・補講一覧表!I$6:I$47,開講日程一覧!P279)&gt;0,_xlfn.XLOOKUP(開講日程一覧!P279,休講・補講一覧表!I$6:I$47,休講・補講一覧表!G$6:G$47),G279)</f>
        <v>45562</v>
      </c>
      <c r="I279" s="3" t="str">
        <f t="shared" si="12"/>
        <v>金</v>
      </c>
      <c r="J279" s="3" t="str">
        <f>IF(COUNTIF(休講・補講一覧表!I$6:I$47,開講日程一覧!P279)&gt;0,TEXT(G279,"m/d")&amp;"の補講","")</f>
        <v/>
      </c>
      <c r="K279" s="6" t="s">
        <v>542</v>
      </c>
      <c r="L279" s="7">
        <v>6.9444444444444441E-3</v>
      </c>
      <c r="M279" s="7">
        <v>0.125</v>
      </c>
      <c r="P279" s="33" t="str">
        <f t="shared" si="13"/>
        <v>営業戦略_東京・仙台・名古屋・大阪・福岡4</v>
      </c>
      <c r="Q279" s="6" t="str">
        <f>IF(_xlfn.XLOOKUP(D279,履修科目一覧!G$6:G$225,履修科目一覧!E$6:E$225)=0,"",_xlfn.XLOOKUP(D279,履修科目一覧!G$6:G$225,履修科目一覧!E$6:E$225))</f>
        <v/>
      </c>
      <c r="R279" cm="1">
        <f t="array" ref="R279">_xlfn.SWITCH(B279,"集中(導入)",1,"前期",2,"集中(夏期)",3,"後期",4,"集中(春期)",5,"通年",6)</f>
        <v>3</v>
      </c>
      <c r="S279" t="s">
        <v>49</v>
      </c>
      <c r="U279">
        <v>1</v>
      </c>
    </row>
    <row r="280" spans="2:21" x14ac:dyDescent="0.85">
      <c r="B280" s="22" t="s">
        <v>550</v>
      </c>
      <c r="C280" s="6" t="s">
        <v>566</v>
      </c>
      <c r="D280" s="6" t="s">
        <v>300</v>
      </c>
      <c r="E280" s="6" t="s">
        <v>544</v>
      </c>
      <c r="F280" s="6">
        <v>1</v>
      </c>
      <c r="G280" s="52">
        <v>45566</v>
      </c>
      <c r="H280" s="52">
        <f>IF(COUNTIF(休講・補講一覧表!I$6:I$47,開講日程一覧!P280)&gt;0,_xlfn.XLOOKUP(開講日程一覧!P280,休講・補講一覧表!I$6:I$47,休講・補講一覧表!G$6:G$47),G280)</f>
        <v>45566</v>
      </c>
      <c r="I280" s="3" t="str">
        <f t="shared" si="12"/>
        <v>火</v>
      </c>
      <c r="J280" s="3" t="str">
        <f>IF(COUNTIF(休講・補講一覧表!I$6:I$47,開講日程一覧!P280)&gt;0,TEXT(G280,"m/d")&amp;"の補講","")</f>
        <v/>
      </c>
      <c r="K280" s="6" t="s">
        <v>556</v>
      </c>
      <c r="L280" s="7">
        <v>0</v>
      </c>
      <c r="M280" s="7">
        <v>6.25E-2</v>
      </c>
      <c r="P280" s="33" t="str">
        <f t="shared" si="13"/>
        <v>コミュニケーション・テクノロジー_東京・仙台・名古屋・大阪・福岡1</v>
      </c>
      <c r="Q280" s="6" t="str">
        <f>IF(_xlfn.XLOOKUP(D280,履修科目一覧!G$6:G$225,履修科目一覧!E$6:E$225)=0,"",_xlfn.XLOOKUP(D280,履修科目一覧!G$6:G$225,履修科目一覧!E$6:E$225))</f>
        <v/>
      </c>
      <c r="R280" cm="1">
        <f t="array" ref="R280">_xlfn.SWITCH(B280,"集中(導入)",1,"前期",2,"集中(夏期)",3,"後期",4,"集中(春期)",5,"通年",6)</f>
        <v>4</v>
      </c>
      <c r="S280" t="s">
        <v>49</v>
      </c>
      <c r="U280">
        <v>1</v>
      </c>
    </row>
    <row r="281" spans="2:21" x14ac:dyDescent="0.85">
      <c r="B281" s="22" t="s">
        <v>550</v>
      </c>
      <c r="C281" s="6" t="s">
        <v>566</v>
      </c>
      <c r="D281" s="6" t="s">
        <v>300</v>
      </c>
      <c r="E281" s="6" t="s">
        <v>544</v>
      </c>
      <c r="F281" s="6">
        <v>2</v>
      </c>
      <c r="G281" s="52">
        <v>45580</v>
      </c>
      <c r="H281" s="52">
        <f>IF(COUNTIF(休講・補講一覧表!I$6:I$47,開講日程一覧!P281)&gt;0,_xlfn.XLOOKUP(開講日程一覧!P281,休講・補講一覧表!I$6:I$47,休講・補講一覧表!G$6:G$47),G281)</f>
        <v>45580</v>
      </c>
      <c r="I281" s="3" t="str">
        <f t="shared" si="12"/>
        <v>火</v>
      </c>
      <c r="J281" s="3" t="str">
        <f>IF(COUNTIF(休講・補講一覧表!I$6:I$47,開講日程一覧!P281)&gt;0,TEXT(G281,"m/d")&amp;"の補講","")</f>
        <v/>
      </c>
      <c r="K281" s="6" t="s">
        <v>542</v>
      </c>
      <c r="L281" s="7">
        <v>6.9444444444444441E-3</v>
      </c>
      <c r="M281" s="7">
        <v>0.125</v>
      </c>
      <c r="P281" s="33" t="str">
        <f t="shared" si="13"/>
        <v>コミュニケーション・テクノロジー_東京・仙台・名古屋・大阪・福岡2</v>
      </c>
      <c r="Q281" s="6" t="str">
        <f>IF(_xlfn.XLOOKUP(D281,履修科目一覧!G$6:G$225,履修科目一覧!E$6:E$225)=0,"",_xlfn.XLOOKUP(D281,履修科目一覧!G$6:G$225,履修科目一覧!E$6:E$225))</f>
        <v/>
      </c>
      <c r="R281" cm="1">
        <f t="array" ref="R281">_xlfn.SWITCH(B281,"集中(導入)",1,"前期",2,"集中(夏期)",3,"後期",4,"集中(春期)",5,"通年",6)</f>
        <v>4</v>
      </c>
      <c r="S281" t="s">
        <v>49</v>
      </c>
      <c r="U281">
        <v>1</v>
      </c>
    </row>
    <row r="282" spans="2:21" x14ac:dyDescent="0.85">
      <c r="B282" s="22" t="s">
        <v>550</v>
      </c>
      <c r="C282" s="6" t="s">
        <v>566</v>
      </c>
      <c r="D282" s="6" t="s">
        <v>300</v>
      </c>
      <c r="E282" s="6" t="s">
        <v>544</v>
      </c>
      <c r="F282" s="6">
        <v>3</v>
      </c>
      <c r="G282" s="52">
        <v>45594</v>
      </c>
      <c r="H282" s="52">
        <f>IF(COUNTIF(休講・補講一覧表!I$6:I$47,開講日程一覧!P282)&gt;0,_xlfn.XLOOKUP(開講日程一覧!P282,休講・補講一覧表!I$6:I$47,休講・補講一覧表!G$6:G$47),G282)</f>
        <v>45594</v>
      </c>
      <c r="I282" s="3" t="str">
        <f t="shared" si="12"/>
        <v>火</v>
      </c>
      <c r="J282" s="3" t="str">
        <f>IF(COUNTIF(休講・補講一覧表!I$6:I$47,開講日程一覧!P282)&gt;0,TEXT(G282,"m/d")&amp;"の補講","")</f>
        <v/>
      </c>
      <c r="K282" s="6" t="s">
        <v>542</v>
      </c>
      <c r="L282" s="7">
        <v>6.9444444444444441E-3</v>
      </c>
      <c r="M282" s="7">
        <v>0.125</v>
      </c>
      <c r="P282" s="33" t="str">
        <f t="shared" si="13"/>
        <v>コミュニケーション・テクノロジー_東京・仙台・名古屋・大阪・福岡3</v>
      </c>
      <c r="Q282" s="6" t="str">
        <f>IF(_xlfn.XLOOKUP(D282,履修科目一覧!G$6:G$225,履修科目一覧!E$6:E$225)=0,"",_xlfn.XLOOKUP(D282,履修科目一覧!G$6:G$225,履修科目一覧!E$6:E$225))</f>
        <v/>
      </c>
      <c r="R282" cm="1">
        <f t="array" ref="R282">_xlfn.SWITCH(B282,"集中(導入)",1,"前期",2,"集中(夏期)",3,"後期",4,"集中(春期)",5,"通年",6)</f>
        <v>4</v>
      </c>
      <c r="S282" t="s">
        <v>49</v>
      </c>
      <c r="U282">
        <v>1</v>
      </c>
    </row>
    <row r="283" spans="2:21" x14ac:dyDescent="0.85">
      <c r="B283" s="22" t="s">
        <v>550</v>
      </c>
      <c r="C283" s="6" t="s">
        <v>566</v>
      </c>
      <c r="D283" s="6" t="s">
        <v>300</v>
      </c>
      <c r="E283" s="6" t="s">
        <v>544</v>
      </c>
      <c r="F283" s="6">
        <v>4</v>
      </c>
      <c r="G283" s="52">
        <v>45608</v>
      </c>
      <c r="H283" s="52">
        <f>IF(COUNTIF(休講・補講一覧表!I$6:I$47,開講日程一覧!P283)&gt;0,_xlfn.XLOOKUP(開講日程一覧!P283,休講・補講一覧表!I$6:I$47,休講・補講一覧表!G$6:G$47),G283)</f>
        <v>45608</v>
      </c>
      <c r="I283" s="3" t="str">
        <f t="shared" si="12"/>
        <v>火</v>
      </c>
      <c r="J283" s="3" t="str">
        <f>IF(COUNTIF(休講・補講一覧表!I$6:I$47,開講日程一覧!P283)&gt;0,TEXT(G283,"m/d")&amp;"の補講","")</f>
        <v/>
      </c>
      <c r="K283" s="6" t="s">
        <v>542</v>
      </c>
      <c r="L283" s="7">
        <v>6.9444444444444441E-3</v>
      </c>
      <c r="M283" s="7">
        <v>0.125</v>
      </c>
      <c r="P283" s="33" t="str">
        <f t="shared" si="13"/>
        <v>コミュニケーション・テクノロジー_東京・仙台・名古屋・大阪・福岡4</v>
      </c>
      <c r="Q283" s="6" t="str">
        <f>IF(_xlfn.XLOOKUP(D283,履修科目一覧!G$6:G$225,履修科目一覧!E$6:E$225)=0,"",_xlfn.XLOOKUP(D283,履修科目一覧!G$6:G$225,履修科目一覧!E$6:E$225))</f>
        <v/>
      </c>
      <c r="R283" cm="1">
        <f t="array" ref="R283">_xlfn.SWITCH(B283,"集中(導入)",1,"前期",2,"集中(夏期)",3,"後期",4,"集中(春期)",5,"通年",6)</f>
        <v>4</v>
      </c>
      <c r="S283" t="s">
        <v>49</v>
      </c>
      <c r="U283">
        <v>1</v>
      </c>
    </row>
    <row r="284" spans="2:21" x14ac:dyDescent="0.85">
      <c r="B284" s="22" t="s">
        <v>550</v>
      </c>
      <c r="C284" s="6" t="s">
        <v>566</v>
      </c>
      <c r="D284" s="6" t="s">
        <v>300</v>
      </c>
      <c r="E284" s="6" t="s">
        <v>544</v>
      </c>
      <c r="F284" s="6">
        <v>5</v>
      </c>
      <c r="G284" s="52">
        <v>45622</v>
      </c>
      <c r="H284" s="52">
        <f>IF(COUNTIF(休講・補講一覧表!I$6:I$47,開講日程一覧!P284)&gt;0,_xlfn.XLOOKUP(開講日程一覧!P284,休講・補講一覧表!I$6:I$47,休講・補講一覧表!G$6:G$47),G284)</f>
        <v>45622</v>
      </c>
      <c r="I284" s="3" t="str">
        <f t="shared" si="12"/>
        <v>火</v>
      </c>
      <c r="J284" s="3" t="str">
        <f>IF(COUNTIF(休講・補講一覧表!I$6:I$47,開講日程一覧!P284)&gt;0,TEXT(G284,"m/d")&amp;"の補講","")</f>
        <v/>
      </c>
      <c r="K284" s="6" t="s">
        <v>542</v>
      </c>
      <c r="L284" s="7">
        <v>6.9444444444444441E-3</v>
      </c>
      <c r="M284" s="7">
        <v>0.125</v>
      </c>
      <c r="P284" s="33" t="str">
        <f t="shared" si="13"/>
        <v>コミュニケーション・テクノロジー_東京・仙台・名古屋・大阪・福岡5</v>
      </c>
      <c r="Q284" s="6" t="str">
        <f>IF(_xlfn.XLOOKUP(D284,履修科目一覧!G$6:G$225,履修科目一覧!E$6:E$225)=0,"",_xlfn.XLOOKUP(D284,履修科目一覧!G$6:G$225,履修科目一覧!E$6:E$225))</f>
        <v/>
      </c>
      <c r="R284" cm="1">
        <f t="array" ref="R284">_xlfn.SWITCH(B284,"集中(導入)",1,"前期",2,"集中(夏期)",3,"後期",4,"集中(春期)",5,"通年",6)</f>
        <v>4</v>
      </c>
      <c r="S284" t="s">
        <v>49</v>
      </c>
      <c r="U284">
        <v>1</v>
      </c>
    </row>
    <row r="285" spans="2:21" x14ac:dyDescent="0.85">
      <c r="B285" s="22" t="s">
        <v>550</v>
      </c>
      <c r="C285" s="6" t="s">
        <v>566</v>
      </c>
      <c r="D285" s="6" t="s">
        <v>300</v>
      </c>
      <c r="E285" s="6" t="s">
        <v>544</v>
      </c>
      <c r="F285" s="6">
        <v>6</v>
      </c>
      <c r="G285" s="52">
        <v>45636</v>
      </c>
      <c r="H285" s="52">
        <f>IF(COUNTIF(休講・補講一覧表!I$6:I$47,開講日程一覧!P285)&gt;0,_xlfn.XLOOKUP(開講日程一覧!P285,休講・補講一覧表!I$6:I$47,休講・補講一覧表!G$6:G$47),G285)</f>
        <v>45636</v>
      </c>
      <c r="I285" s="3" t="str">
        <f t="shared" si="12"/>
        <v>火</v>
      </c>
      <c r="J285" s="3" t="str">
        <f>IF(COUNTIF(休講・補講一覧表!I$6:I$47,開講日程一覧!P285)&gt;0,TEXT(G285,"m/d")&amp;"の補講","")</f>
        <v/>
      </c>
      <c r="K285" s="6" t="s">
        <v>542</v>
      </c>
      <c r="L285" s="7">
        <v>6.9444444444444441E-3</v>
      </c>
      <c r="M285" s="7">
        <v>0.125</v>
      </c>
      <c r="P285" s="33" t="str">
        <f t="shared" si="13"/>
        <v>コミュニケーション・テクノロジー_東京・仙台・名古屋・大阪・福岡6</v>
      </c>
      <c r="Q285" s="6" t="str">
        <f>IF(_xlfn.XLOOKUP(D285,履修科目一覧!G$6:G$225,履修科目一覧!E$6:E$225)=0,"",_xlfn.XLOOKUP(D285,履修科目一覧!G$6:G$225,履修科目一覧!E$6:E$225))</f>
        <v/>
      </c>
      <c r="R285" cm="1">
        <f t="array" ref="R285">_xlfn.SWITCH(B285,"集中(導入)",1,"前期",2,"集中(夏期)",3,"後期",4,"集中(春期)",5,"通年",6)</f>
        <v>4</v>
      </c>
      <c r="S285" t="s">
        <v>49</v>
      </c>
      <c r="U285">
        <v>1</v>
      </c>
    </row>
    <row r="286" spans="2:21" x14ac:dyDescent="0.85">
      <c r="B286" s="22" t="s">
        <v>550</v>
      </c>
      <c r="C286" s="6" t="s">
        <v>566</v>
      </c>
      <c r="D286" s="6" t="s">
        <v>300</v>
      </c>
      <c r="E286" s="6" t="s">
        <v>544</v>
      </c>
      <c r="F286" s="6">
        <v>7</v>
      </c>
      <c r="G286" s="52">
        <v>45650</v>
      </c>
      <c r="H286" s="52">
        <f>IF(COUNTIF(休講・補講一覧表!I$6:I$47,開講日程一覧!P286)&gt;0,_xlfn.XLOOKUP(開講日程一覧!P286,休講・補講一覧表!I$6:I$47,休講・補講一覧表!G$6:G$47),G286)</f>
        <v>45650</v>
      </c>
      <c r="I286" s="3" t="str">
        <f t="shared" si="12"/>
        <v>火</v>
      </c>
      <c r="J286" s="3" t="str">
        <f>IF(COUNTIF(休講・補講一覧表!I$6:I$47,開講日程一覧!P286)&gt;0,TEXT(G286,"m/d")&amp;"の補講","")</f>
        <v/>
      </c>
      <c r="K286" s="6" t="s">
        <v>542</v>
      </c>
      <c r="L286" s="7">
        <v>6.9444444444444441E-3</v>
      </c>
      <c r="M286" s="7">
        <v>0.125</v>
      </c>
      <c r="P286" s="33" t="str">
        <f t="shared" si="13"/>
        <v>コミュニケーション・テクノロジー_東京・仙台・名古屋・大阪・福岡7</v>
      </c>
      <c r="Q286" s="6" t="str">
        <f>IF(_xlfn.XLOOKUP(D286,履修科目一覧!G$6:G$225,履修科目一覧!E$6:E$225)=0,"",_xlfn.XLOOKUP(D286,履修科目一覧!G$6:G$225,履修科目一覧!E$6:E$225))</f>
        <v/>
      </c>
      <c r="R286" cm="1">
        <f t="array" ref="R286">_xlfn.SWITCH(B286,"集中(導入)",1,"前期",2,"集中(夏期)",3,"後期",4,"集中(春期)",5,"通年",6)</f>
        <v>4</v>
      </c>
      <c r="S286" t="s">
        <v>49</v>
      </c>
      <c r="U286">
        <v>1</v>
      </c>
    </row>
    <row r="287" spans="2:21" x14ac:dyDescent="0.85">
      <c r="B287" s="22" t="s">
        <v>550</v>
      </c>
      <c r="C287" s="6" t="s">
        <v>566</v>
      </c>
      <c r="D287" s="6" t="s">
        <v>300</v>
      </c>
      <c r="E287" s="6" t="s">
        <v>544</v>
      </c>
      <c r="F287" s="6">
        <v>8</v>
      </c>
      <c r="G287" s="52">
        <v>45671</v>
      </c>
      <c r="H287" s="52">
        <f>IF(COUNTIF(休講・補講一覧表!I$6:I$47,開講日程一覧!P287)&gt;0,_xlfn.XLOOKUP(開講日程一覧!P287,休講・補講一覧表!I$6:I$47,休講・補講一覧表!G$6:G$47),G287)</f>
        <v>45671</v>
      </c>
      <c r="I287" s="3" t="str">
        <f t="shared" si="12"/>
        <v>火</v>
      </c>
      <c r="J287" s="3" t="str">
        <f>IF(COUNTIF(休講・補講一覧表!I$6:I$47,開講日程一覧!P287)&gt;0,TEXT(G287,"m/d")&amp;"の補講","")</f>
        <v/>
      </c>
      <c r="K287" s="6" t="s">
        <v>542</v>
      </c>
      <c r="L287" s="7">
        <v>6.9444444444444441E-3</v>
      </c>
      <c r="M287" s="7">
        <v>0.125</v>
      </c>
      <c r="P287" s="33" t="str">
        <f t="shared" si="13"/>
        <v>コミュニケーション・テクノロジー_東京・仙台・名古屋・大阪・福岡8</v>
      </c>
      <c r="Q287" s="6" t="str">
        <f>IF(_xlfn.XLOOKUP(D287,履修科目一覧!G$6:G$225,履修科目一覧!E$6:E$225)=0,"",_xlfn.XLOOKUP(D287,履修科目一覧!G$6:G$225,履修科目一覧!E$6:E$225))</f>
        <v/>
      </c>
      <c r="R287" cm="1">
        <f t="array" ref="R287">_xlfn.SWITCH(B287,"集中(導入)",1,"前期",2,"集中(夏期)",3,"後期",4,"集中(春期)",5,"通年",6)</f>
        <v>4</v>
      </c>
      <c r="S287" t="s">
        <v>49</v>
      </c>
      <c r="U287">
        <v>1</v>
      </c>
    </row>
    <row r="288" spans="2:21" x14ac:dyDescent="0.85">
      <c r="B288" s="22" t="s">
        <v>550</v>
      </c>
      <c r="C288" s="6" t="s">
        <v>551</v>
      </c>
      <c r="D288" s="6" t="s">
        <v>302</v>
      </c>
      <c r="E288" s="6" t="s">
        <v>544</v>
      </c>
      <c r="F288" s="6">
        <v>1</v>
      </c>
      <c r="G288" s="52">
        <v>45569</v>
      </c>
      <c r="H288" s="52">
        <f>IF(COUNTIF(休講・補講一覧表!I$6:I$47,開講日程一覧!P288)&gt;0,_xlfn.XLOOKUP(開講日程一覧!P288,休講・補講一覧表!I$6:I$47,休講・補講一覧表!G$6:G$47),G288)</f>
        <v>45569</v>
      </c>
      <c r="I288" s="3" t="str">
        <f t="shared" si="12"/>
        <v>金</v>
      </c>
      <c r="J288" s="3" t="str">
        <f>IF(COUNTIF(休講・補講一覧表!I$6:I$47,開講日程一覧!P288)&gt;0,TEXT(G288,"m/d")&amp;"の補講","")</f>
        <v/>
      </c>
      <c r="K288" s="6" t="s">
        <v>552</v>
      </c>
      <c r="L288" s="7">
        <v>0</v>
      </c>
      <c r="M288" s="7">
        <v>6.25E-2</v>
      </c>
      <c r="P288" s="33" t="str">
        <f t="shared" si="13"/>
        <v>ビジネス会計_東京・仙台・名古屋・大阪・福岡1</v>
      </c>
      <c r="Q288" s="6" t="str">
        <f>IF(_xlfn.XLOOKUP(D288,履修科目一覧!G$6:G$225,履修科目一覧!E$6:E$225)=0,"",_xlfn.XLOOKUP(D288,履修科目一覧!G$6:G$225,履修科目一覧!E$6:E$225))</f>
        <v/>
      </c>
      <c r="R288" cm="1">
        <f t="array" ref="R288">_xlfn.SWITCH(B288,"集中(導入)",1,"前期",2,"集中(夏期)",3,"後期",4,"集中(春期)",5,"通年",6)</f>
        <v>4</v>
      </c>
      <c r="S288" t="s">
        <v>49</v>
      </c>
      <c r="U288">
        <v>1</v>
      </c>
    </row>
    <row r="289" spans="2:21" x14ac:dyDescent="0.85">
      <c r="B289" s="22" t="s">
        <v>550</v>
      </c>
      <c r="C289" s="6" t="s">
        <v>551</v>
      </c>
      <c r="D289" s="6" t="s">
        <v>302</v>
      </c>
      <c r="E289" s="6" t="s">
        <v>544</v>
      </c>
      <c r="F289" s="6">
        <v>2</v>
      </c>
      <c r="G289" s="52">
        <v>45576</v>
      </c>
      <c r="H289" s="52">
        <f>IF(COUNTIF(休講・補講一覧表!I$6:I$47,開講日程一覧!P289)&gt;0,_xlfn.XLOOKUP(開講日程一覧!P289,休講・補講一覧表!I$6:I$47,休講・補講一覧表!G$6:G$47),G289)</f>
        <v>45576</v>
      </c>
      <c r="I289" s="3" t="str">
        <f t="shared" si="12"/>
        <v>金</v>
      </c>
      <c r="J289" s="3" t="str">
        <f>IF(COUNTIF(休講・補講一覧表!I$6:I$47,開講日程一覧!P289)&gt;0,TEXT(G289,"m/d")&amp;"の補講","")</f>
        <v/>
      </c>
      <c r="K289" s="6" t="s">
        <v>542</v>
      </c>
      <c r="L289" s="7">
        <v>6.9444444444444441E-3</v>
      </c>
      <c r="M289" s="7">
        <v>0.125</v>
      </c>
      <c r="P289" s="33" t="str">
        <f t="shared" si="13"/>
        <v>ビジネス会計_東京・仙台・名古屋・大阪・福岡2</v>
      </c>
      <c r="Q289" s="6" t="str">
        <f>IF(_xlfn.XLOOKUP(D289,履修科目一覧!G$6:G$225,履修科目一覧!E$6:E$225)=0,"",_xlfn.XLOOKUP(D289,履修科目一覧!G$6:G$225,履修科目一覧!E$6:E$225))</f>
        <v/>
      </c>
      <c r="R289" cm="1">
        <f t="array" ref="R289">_xlfn.SWITCH(B289,"集中(導入)",1,"前期",2,"集中(夏期)",3,"後期",4,"集中(春期)",5,"通年",6)</f>
        <v>4</v>
      </c>
      <c r="S289" t="s">
        <v>49</v>
      </c>
      <c r="U289">
        <v>1</v>
      </c>
    </row>
    <row r="290" spans="2:21" x14ac:dyDescent="0.85">
      <c r="B290" s="22" t="s">
        <v>550</v>
      </c>
      <c r="C290" s="6" t="s">
        <v>551</v>
      </c>
      <c r="D290" s="6" t="s">
        <v>302</v>
      </c>
      <c r="E290" s="6" t="s">
        <v>544</v>
      </c>
      <c r="F290" s="6">
        <v>3</v>
      </c>
      <c r="G290" s="52">
        <v>45590</v>
      </c>
      <c r="H290" s="52">
        <f>IF(COUNTIF(休講・補講一覧表!I$6:I$47,開講日程一覧!P290)&gt;0,_xlfn.XLOOKUP(開講日程一覧!P290,休講・補講一覧表!I$6:I$47,休講・補講一覧表!G$6:G$47),G290)</f>
        <v>45590</v>
      </c>
      <c r="I290" s="3" t="str">
        <f t="shared" si="12"/>
        <v>金</v>
      </c>
      <c r="J290" s="3" t="str">
        <f>IF(COUNTIF(休講・補講一覧表!I$6:I$47,開講日程一覧!P290)&gt;0,TEXT(G290,"m/d")&amp;"の補講","")</f>
        <v/>
      </c>
      <c r="K290" s="6" t="s">
        <v>542</v>
      </c>
      <c r="L290" s="7">
        <v>6.9444444444444441E-3</v>
      </c>
      <c r="M290" s="7">
        <v>0.125</v>
      </c>
      <c r="P290" s="33" t="str">
        <f t="shared" si="13"/>
        <v>ビジネス会計_東京・仙台・名古屋・大阪・福岡3</v>
      </c>
      <c r="Q290" s="6" t="str">
        <f>IF(_xlfn.XLOOKUP(D290,履修科目一覧!G$6:G$225,履修科目一覧!E$6:E$225)=0,"",_xlfn.XLOOKUP(D290,履修科目一覧!G$6:G$225,履修科目一覧!E$6:E$225))</f>
        <v/>
      </c>
      <c r="R290" cm="1">
        <f t="array" ref="R290">_xlfn.SWITCH(B290,"集中(導入)",1,"前期",2,"集中(夏期)",3,"後期",4,"集中(春期)",5,"通年",6)</f>
        <v>4</v>
      </c>
      <c r="S290" t="s">
        <v>49</v>
      </c>
      <c r="U290">
        <v>1</v>
      </c>
    </row>
    <row r="291" spans="2:21" x14ac:dyDescent="0.85">
      <c r="B291" s="22" t="s">
        <v>550</v>
      </c>
      <c r="C291" s="6" t="s">
        <v>551</v>
      </c>
      <c r="D291" s="6" t="s">
        <v>302</v>
      </c>
      <c r="E291" s="6" t="s">
        <v>544</v>
      </c>
      <c r="F291" s="6">
        <v>4</v>
      </c>
      <c r="G291" s="52">
        <v>45604</v>
      </c>
      <c r="H291" s="52">
        <f>IF(COUNTIF(休講・補講一覧表!I$6:I$47,開講日程一覧!P291)&gt;0,_xlfn.XLOOKUP(開講日程一覧!P291,休講・補講一覧表!I$6:I$47,休講・補講一覧表!G$6:G$47),G291)</f>
        <v>45604</v>
      </c>
      <c r="I291" s="3" t="str">
        <f t="shared" si="12"/>
        <v>金</v>
      </c>
      <c r="J291" s="3" t="str">
        <f>IF(COUNTIF(休講・補講一覧表!I$6:I$47,開講日程一覧!P291)&gt;0,TEXT(G291,"m/d")&amp;"の補講","")</f>
        <v/>
      </c>
      <c r="K291" s="6" t="s">
        <v>542</v>
      </c>
      <c r="L291" s="7">
        <v>6.9444444444444441E-3</v>
      </c>
      <c r="M291" s="7">
        <v>0.125</v>
      </c>
      <c r="P291" s="33" t="str">
        <f t="shared" si="13"/>
        <v>ビジネス会計_東京・仙台・名古屋・大阪・福岡4</v>
      </c>
      <c r="Q291" s="6" t="str">
        <f>IF(_xlfn.XLOOKUP(D291,履修科目一覧!G$6:G$225,履修科目一覧!E$6:E$225)=0,"",_xlfn.XLOOKUP(D291,履修科目一覧!G$6:G$225,履修科目一覧!E$6:E$225))</f>
        <v/>
      </c>
      <c r="R291" cm="1">
        <f t="array" ref="R291">_xlfn.SWITCH(B291,"集中(導入)",1,"前期",2,"集中(夏期)",3,"後期",4,"集中(春期)",5,"通年",6)</f>
        <v>4</v>
      </c>
      <c r="S291" t="s">
        <v>49</v>
      </c>
      <c r="U291">
        <v>1</v>
      </c>
    </row>
    <row r="292" spans="2:21" x14ac:dyDescent="0.85">
      <c r="B292" s="22" t="s">
        <v>550</v>
      </c>
      <c r="C292" s="6" t="s">
        <v>551</v>
      </c>
      <c r="D292" s="6" t="s">
        <v>302</v>
      </c>
      <c r="E292" s="6" t="s">
        <v>544</v>
      </c>
      <c r="F292" s="6">
        <v>5</v>
      </c>
      <c r="G292" s="52">
        <v>45618</v>
      </c>
      <c r="H292" s="52">
        <f>IF(COUNTIF(休講・補講一覧表!I$6:I$47,開講日程一覧!P292)&gt;0,_xlfn.XLOOKUP(開講日程一覧!P292,休講・補講一覧表!I$6:I$47,休講・補講一覧表!G$6:G$47),G292)</f>
        <v>45618</v>
      </c>
      <c r="I292" s="3" t="str">
        <f t="shared" si="12"/>
        <v>金</v>
      </c>
      <c r="J292" s="3" t="str">
        <f>IF(COUNTIF(休講・補講一覧表!I$6:I$47,開講日程一覧!P292)&gt;0,TEXT(G292,"m/d")&amp;"の補講","")</f>
        <v/>
      </c>
      <c r="K292" s="6" t="s">
        <v>542</v>
      </c>
      <c r="L292" s="7">
        <v>6.9444444444444441E-3</v>
      </c>
      <c r="M292" s="7">
        <v>0.125</v>
      </c>
      <c r="P292" s="33" t="str">
        <f t="shared" si="13"/>
        <v>ビジネス会計_東京・仙台・名古屋・大阪・福岡5</v>
      </c>
      <c r="Q292" s="6" t="str">
        <f>IF(_xlfn.XLOOKUP(D292,履修科目一覧!G$6:G$225,履修科目一覧!E$6:E$225)=0,"",_xlfn.XLOOKUP(D292,履修科目一覧!G$6:G$225,履修科目一覧!E$6:E$225))</f>
        <v/>
      </c>
      <c r="R292" cm="1">
        <f t="array" ref="R292">_xlfn.SWITCH(B292,"集中(導入)",1,"前期",2,"集中(夏期)",3,"後期",4,"集中(春期)",5,"通年",6)</f>
        <v>4</v>
      </c>
      <c r="S292" t="s">
        <v>49</v>
      </c>
      <c r="U292">
        <v>1</v>
      </c>
    </row>
    <row r="293" spans="2:21" x14ac:dyDescent="0.85">
      <c r="B293" s="22" t="s">
        <v>550</v>
      </c>
      <c r="C293" s="6" t="s">
        <v>551</v>
      </c>
      <c r="D293" s="6" t="s">
        <v>302</v>
      </c>
      <c r="E293" s="6" t="s">
        <v>544</v>
      </c>
      <c r="F293" s="6">
        <v>6</v>
      </c>
      <c r="G293" s="52">
        <v>45632</v>
      </c>
      <c r="H293" s="52">
        <f>IF(COUNTIF(休講・補講一覧表!I$6:I$47,開講日程一覧!P293)&gt;0,_xlfn.XLOOKUP(開講日程一覧!P293,休講・補講一覧表!I$6:I$47,休講・補講一覧表!G$6:G$47),G293)</f>
        <v>45632</v>
      </c>
      <c r="I293" s="3" t="str">
        <f t="shared" si="12"/>
        <v>金</v>
      </c>
      <c r="J293" s="3" t="str">
        <f>IF(COUNTIF(休講・補講一覧表!I$6:I$47,開講日程一覧!P293)&gt;0,TEXT(G293,"m/d")&amp;"の補講","")</f>
        <v/>
      </c>
      <c r="K293" s="6" t="s">
        <v>542</v>
      </c>
      <c r="L293" s="7">
        <v>6.9444444444444441E-3</v>
      </c>
      <c r="M293" s="7">
        <v>0.125</v>
      </c>
      <c r="P293" s="33" t="str">
        <f t="shared" si="13"/>
        <v>ビジネス会計_東京・仙台・名古屋・大阪・福岡6</v>
      </c>
      <c r="Q293" s="6" t="str">
        <f>IF(_xlfn.XLOOKUP(D293,履修科目一覧!G$6:G$225,履修科目一覧!E$6:E$225)=0,"",_xlfn.XLOOKUP(D293,履修科目一覧!G$6:G$225,履修科目一覧!E$6:E$225))</f>
        <v/>
      </c>
      <c r="R293" cm="1">
        <f t="array" ref="R293">_xlfn.SWITCH(B293,"集中(導入)",1,"前期",2,"集中(夏期)",3,"後期",4,"集中(春期)",5,"通年",6)</f>
        <v>4</v>
      </c>
      <c r="S293" t="s">
        <v>49</v>
      </c>
      <c r="U293">
        <v>1</v>
      </c>
    </row>
    <row r="294" spans="2:21" x14ac:dyDescent="0.85">
      <c r="B294" s="22" t="s">
        <v>550</v>
      </c>
      <c r="C294" s="6" t="s">
        <v>551</v>
      </c>
      <c r="D294" s="6" t="s">
        <v>302</v>
      </c>
      <c r="E294" s="6" t="s">
        <v>544</v>
      </c>
      <c r="F294" s="6">
        <v>7</v>
      </c>
      <c r="G294" s="52">
        <v>45646</v>
      </c>
      <c r="H294" s="52">
        <f>IF(COUNTIF(休講・補講一覧表!I$6:I$47,開講日程一覧!P294)&gt;0,_xlfn.XLOOKUP(開講日程一覧!P294,休講・補講一覧表!I$6:I$47,休講・補講一覧表!G$6:G$47),G294)</f>
        <v>45646</v>
      </c>
      <c r="I294" s="3" t="str">
        <f t="shared" si="12"/>
        <v>金</v>
      </c>
      <c r="J294" s="3" t="str">
        <f>IF(COUNTIF(休講・補講一覧表!I$6:I$47,開講日程一覧!P294)&gt;0,TEXT(G294,"m/d")&amp;"の補講","")</f>
        <v/>
      </c>
      <c r="K294" s="6" t="s">
        <v>542</v>
      </c>
      <c r="L294" s="7">
        <v>6.9444444444444441E-3</v>
      </c>
      <c r="M294" s="7">
        <v>0.125</v>
      </c>
      <c r="P294" s="33" t="str">
        <f t="shared" si="13"/>
        <v>ビジネス会計_東京・仙台・名古屋・大阪・福岡7</v>
      </c>
      <c r="Q294" s="6" t="str">
        <f>IF(_xlfn.XLOOKUP(D294,履修科目一覧!G$6:G$225,履修科目一覧!E$6:E$225)=0,"",_xlfn.XLOOKUP(D294,履修科目一覧!G$6:G$225,履修科目一覧!E$6:E$225))</f>
        <v/>
      </c>
      <c r="R294" cm="1">
        <f t="array" ref="R294">_xlfn.SWITCH(B294,"集中(導入)",1,"前期",2,"集中(夏期)",3,"後期",4,"集中(春期)",5,"通年",6)</f>
        <v>4</v>
      </c>
      <c r="S294" t="s">
        <v>49</v>
      </c>
      <c r="U294">
        <v>1</v>
      </c>
    </row>
    <row r="295" spans="2:21" x14ac:dyDescent="0.85">
      <c r="B295" s="22" t="s">
        <v>550</v>
      </c>
      <c r="C295" s="6" t="s">
        <v>551</v>
      </c>
      <c r="D295" s="6" t="s">
        <v>302</v>
      </c>
      <c r="E295" s="6" t="s">
        <v>544</v>
      </c>
      <c r="F295" s="6">
        <v>8</v>
      </c>
      <c r="G295" s="52">
        <v>45667</v>
      </c>
      <c r="H295" s="52">
        <f>IF(COUNTIF(休講・補講一覧表!I$6:I$47,開講日程一覧!P295)&gt;0,_xlfn.XLOOKUP(開講日程一覧!P295,休講・補講一覧表!I$6:I$47,休講・補講一覧表!G$6:G$47),G295)</f>
        <v>45667</v>
      </c>
      <c r="I295" s="3" t="str">
        <f t="shared" si="12"/>
        <v>金</v>
      </c>
      <c r="J295" s="3" t="str">
        <f>IF(COUNTIF(休講・補講一覧表!I$6:I$47,開講日程一覧!P295)&gt;0,TEXT(G295,"m/d")&amp;"の補講","")</f>
        <v/>
      </c>
      <c r="K295" s="6" t="s">
        <v>542</v>
      </c>
      <c r="L295" s="7">
        <v>6.9444444444444441E-3</v>
      </c>
      <c r="M295" s="7">
        <v>0.125</v>
      </c>
      <c r="P295" s="33" t="str">
        <f t="shared" si="13"/>
        <v>ビジネス会計_東京・仙台・名古屋・大阪・福岡8</v>
      </c>
      <c r="Q295" s="6" t="str">
        <f>IF(_xlfn.XLOOKUP(D295,履修科目一覧!G$6:G$225,履修科目一覧!E$6:E$225)=0,"",_xlfn.XLOOKUP(D295,履修科目一覧!G$6:G$225,履修科目一覧!E$6:E$225))</f>
        <v/>
      </c>
      <c r="R295" cm="1">
        <f t="array" ref="R295">_xlfn.SWITCH(B295,"集中(導入)",1,"前期",2,"集中(夏期)",3,"後期",4,"集中(春期)",5,"通年",6)</f>
        <v>4</v>
      </c>
      <c r="S295" t="s">
        <v>49</v>
      </c>
      <c r="U295">
        <v>1</v>
      </c>
    </row>
    <row r="296" spans="2:21" x14ac:dyDescent="0.85">
      <c r="B296" s="22" t="s">
        <v>545</v>
      </c>
      <c r="C296" s="6" t="s">
        <v>561</v>
      </c>
      <c r="D296" s="6" t="s">
        <v>304</v>
      </c>
      <c r="E296" s="6" t="s">
        <v>544</v>
      </c>
      <c r="F296" s="6">
        <v>1</v>
      </c>
      <c r="G296" s="52">
        <v>45409</v>
      </c>
      <c r="H296" s="52">
        <f>IF(COUNTIF(休講・補講一覧表!I$6:I$47,開講日程一覧!P296)&gt;0,_xlfn.XLOOKUP(開講日程一覧!P296,休講・補講一覧表!I$6:I$47,休講・補講一覧表!G$6:G$47),G296)</f>
        <v>45409</v>
      </c>
      <c r="I296" s="3" t="str">
        <f t="shared" si="12"/>
        <v>土</v>
      </c>
      <c r="J296" s="3" t="str">
        <f>IF(COUNTIF(休講・補講一覧表!I$6:I$47,開講日程一覧!P296)&gt;0,TEXT(G296,"m/d")&amp;"の補講","")</f>
        <v/>
      </c>
      <c r="K296" s="6" t="s">
        <v>562</v>
      </c>
      <c r="L296" s="7">
        <v>0</v>
      </c>
      <c r="M296" s="7">
        <v>6.25E-2</v>
      </c>
      <c r="P296" s="33" t="str">
        <f t="shared" si="13"/>
        <v>観光まちづくりⅠ_東京・仙台・名古屋・大阪・福岡1</v>
      </c>
      <c r="Q296" s="6" t="str">
        <f>IF(_xlfn.XLOOKUP(D296,履修科目一覧!G$6:G$225,履修科目一覧!E$6:E$225)=0,"",_xlfn.XLOOKUP(D296,履修科目一覧!G$6:G$225,履修科目一覧!E$6:E$225))</f>
        <v/>
      </c>
      <c r="R296" cm="1">
        <f t="array" ref="R296">_xlfn.SWITCH(B296,"集中(導入)",1,"前期",2,"集中(夏期)",3,"後期",4,"集中(春期)",5,"通年",6)</f>
        <v>2</v>
      </c>
      <c r="S296" t="s">
        <v>49</v>
      </c>
      <c r="U296">
        <v>1</v>
      </c>
    </row>
    <row r="297" spans="2:21" x14ac:dyDescent="0.85">
      <c r="B297" s="22" t="s">
        <v>545</v>
      </c>
      <c r="C297" s="6" t="s">
        <v>561</v>
      </c>
      <c r="D297" s="6" t="s">
        <v>304</v>
      </c>
      <c r="E297" s="6" t="s">
        <v>544</v>
      </c>
      <c r="F297" s="6">
        <v>2</v>
      </c>
      <c r="G297" s="52">
        <v>45423</v>
      </c>
      <c r="H297" s="52">
        <f>IF(COUNTIF(休講・補講一覧表!I$6:I$47,開講日程一覧!P297)&gt;0,_xlfn.XLOOKUP(開講日程一覧!P297,休講・補講一覧表!I$6:I$47,休講・補講一覧表!G$6:G$47),G297)</f>
        <v>45423</v>
      </c>
      <c r="I297" s="3" t="str">
        <f t="shared" si="12"/>
        <v>土</v>
      </c>
      <c r="J297" s="3" t="str">
        <f>IF(COUNTIF(休講・補講一覧表!I$6:I$47,開講日程一覧!P297)&gt;0,TEXT(G297,"m/d")&amp;"の補講","")</f>
        <v/>
      </c>
      <c r="K297" s="6" t="s">
        <v>563</v>
      </c>
      <c r="L297" s="7">
        <v>6.9444444444444441E-3</v>
      </c>
      <c r="M297" s="7">
        <v>0.125</v>
      </c>
      <c r="P297" s="33" t="str">
        <f t="shared" si="13"/>
        <v>観光まちづくりⅠ_東京・仙台・名古屋・大阪・福岡2</v>
      </c>
      <c r="Q297" s="6" t="str">
        <f>IF(_xlfn.XLOOKUP(D297,履修科目一覧!G$6:G$225,履修科目一覧!E$6:E$225)=0,"",_xlfn.XLOOKUP(D297,履修科目一覧!G$6:G$225,履修科目一覧!E$6:E$225))</f>
        <v/>
      </c>
      <c r="R297" cm="1">
        <f t="array" ref="R297">_xlfn.SWITCH(B297,"集中(導入)",1,"前期",2,"集中(夏期)",3,"後期",4,"集中(春期)",5,"通年",6)</f>
        <v>2</v>
      </c>
      <c r="S297" t="s">
        <v>49</v>
      </c>
      <c r="U297">
        <v>1</v>
      </c>
    </row>
    <row r="298" spans="2:21" x14ac:dyDescent="0.85">
      <c r="B298" s="22" t="s">
        <v>545</v>
      </c>
      <c r="C298" s="6" t="s">
        <v>561</v>
      </c>
      <c r="D298" s="6" t="s">
        <v>304</v>
      </c>
      <c r="E298" s="6" t="s">
        <v>544</v>
      </c>
      <c r="F298" s="6">
        <v>3</v>
      </c>
      <c r="G298" s="101">
        <v>45438</v>
      </c>
      <c r="H298" s="101">
        <f>IF(COUNTIF(休講・補講一覧表!I$6:I$47,開講日程一覧!P298)&gt;0,_xlfn.XLOOKUP(開講日程一覧!P298,休講・補講一覧表!I$6:I$47,休講・補講一覧表!G$6:G$47),G298)</f>
        <v>45438</v>
      </c>
      <c r="I298" s="3" t="str">
        <f t="shared" si="12"/>
        <v>日</v>
      </c>
      <c r="J298" s="3" t="str">
        <f>IF(COUNTIF(休講・補講一覧表!I$6:I$47,開講日程一覧!P298)&gt;0,TEXT(G298,"m/d")&amp;"の補講","")</f>
        <v/>
      </c>
      <c r="K298" s="6" t="s">
        <v>563</v>
      </c>
      <c r="L298" s="7">
        <v>6.9444444444444441E-3</v>
      </c>
      <c r="M298" s="7">
        <v>0.125</v>
      </c>
      <c r="P298" s="33" t="str">
        <f t="shared" si="13"/>
        <v>観光まちづくりⅠ_東京・仙台・名古屋・大阪・福岡3</v>
      </c>
      <c r="Q298" s="6" t="str">
        <f>IF(_xlfn.XLOOKUP(D298,履修科目一覧!G$6:G$225,履修科目一覧!E$6:E$225)=0,"",_xlfn.XLOOKUP(D298,履修科目一覧!G$6:G$225,履修科目一覧!E$6:E$225))</f>
        <v/>
      </c>
      <c r="R298" cm="1">
        <f t="array" ref="R298">_xlfn.SWITCH(B298,"集中(導入)",1,"前期",2,"集中(夏期)",3,"後期",4,"集中(春期)",5,"通年",6)</f>
        <v>2</v>
      </c>
      <c r="S298" t="s">
        <v>49</v>
      </c>
      <c r="U298">
        <v>1</v>
      </c>
    </row>
    <row r="299" spans="2:21" x14ac:dyDescent="0.85">
      <c r="B299" s="22" t="s">
        <v>545</v>
      </c>
      <c r="C299" s="6" t="s">
        <v>561</v>
      </c>
      <c r="D299" s="6" t="s">
        <v>304</v>
      </c>
      <c r="E299" s="6" t="s">
        <v>544</v>
      </c>
      <c r="F299" s="6">
        <v>4</v>
      </c>
      <c r="G299" s="52">
        <v>45451</v>
      </c>
      <c r="H299" s="52">
        <f>IF(COUNTIF(休講・補講一覧表!I$6:I$47,開講日程一覧!P299)&gt;0,_xlfn.XLOOKUP(開講日程一覧!P299,休講・補講一覧表!I$6:I$47,休講・補講一覧表!G$6:G$47),G299)</f>
        <v>45451</v>
      </c>
      <c r="I299" s="3" t="str">
        <f t="shared" si="12"/>
        <v>土</v>
      </c>
      <c r="J299" s="3" t="str">
        <f>IF(COUNTIF(休講・補講一覧表!I$6:I$47,開講日程一覧!P299)&gt;0,TEXT(G299,"m/d")&amp;"の補講","")</f>
        <v/>
      </c>
      <c r="K299" s="6" t="s">
        <v>563</v>
      </c>
      <c r="L299" s="7">
        <v>6.9444444444444441E-3</v>
      </c>
      <c r="M299" s="7">
        <v>0.125</v>
      </c>
      <c r="P299" s="33" t="str">
        <f t="shared" si="13"/>
        <v>観光まちづくりⅠ_東京・仙台・名古屋・大阪・福岡4</v>
      </c>
      <c r="Q299" s="6" t="str">
        <f>IF(_xlfn.XLOOKUP(D299,履修科目一覧!G$6:G$225,履修科目一覧!E$6:E$225)=0,"",_xlfn.XLOOKUP(D299,履修科目一覧!G$6:G$225,履修科目一覧!E$6:E$225))</f>
        <v/>
      </c>
      <c r="R299" cm="1">
        <f t="array" ref="R299">_xlfn.SWITCH(B299,"集中(導入)",1,"前期",2,"集中(夏期)",3,"後期",4,"集中(春期)",5,"通年",6)</f>
        <v>2</v>
      </c>
      <c r="S299" t="s">
        <v>49</v>
      </c>
      <c r="U299">
        <v>1</v>
      </c>
    </row>
    <row r="300" spans="2:21" x14ac:dyDescent="0.85">
      <c r="B300" s="22" t="s">
        <v>545</v>
      </c>
      <c r="C300" s="6" t="s">
        <v>561</v>
      </c>
      <c r="D300" s="6" t="s">
        <v>304</v>
      </c>
      <c r="E300" s="6" t="s">
        <v>544</v>
      </c>
      <c r="F300" s="6">
        <v>5</v>
      </c>
      <c r="G300" s="52">
        <v>45465</v>
      </c>
      <c r="H300" s="52">
        <f>IF(COUNTIF(休講・補講一覧表!I$6:I$47,開講日程一覧!P300)&gt;0,_xlfn.XLOOKUP(開講日程一覧!P300,休講・補講一覧表!I$6:I$47,休講・補講一覧表!G$6:G$47),G300)</f>
        <v>45465</v>
      </c>
      <c r="I300" s="3" t="str">
        <f t="shared" si="12"/>
        <v>土</v>
      </c>
      <c r="J300" s="3" t="str">
        <f>IF(COUNTIF(休講・補講一覧表!I$6:I$47,開講日程一覧!P300)&gt;0,TEXT(G300,"m/d")&amp;"の補講","")</f>
        <v/>
      </c>
      <c r="K300" s="6" t="s">
        <v>563</v>
      </c>
      <c r="L300" s="7">
        <v>6.9444444444444441E-3</v>
      </c>
      <c r="M300" s="7">
        <v>0.125</v>
      </c>
      <c r="P300" s="33" t="str">
        <f t="shared" si="13"/>
        <v>観光まちづくりⅠ_東京・仙台・名古屋・大阪・福岡5</v>
      </c>
      <c r="Q300" s="6" t="str">
        <f>IF(_xlfn.XLOOKUP(D300,履修科目一覧!G$6:G$225,履修科目一覧!E$6:E$225)=0,"",_xlfn.XLOOKUP(D300,履修科目一覧!G$6:G$225,履修科目一覧!E$6:E$225))</f>
        <v/>
      </c>
      <c r="R300" cm="1">
        <f t="array" ref="R300">_xlfn.SWITCH(B300,"集中(導入)",1,"前期",2,"集中(夏期)",3,"後期",4,"集中(春期)",5,"通年",6)</f>
        <v>2</v>
      </c>
      <c r="S300" t="s">
        <v>49</v>
      </c>
      <c r="U300">
        <v>1</v>
      </c>
    </row>
    <row r="301" spans="2:21" x14ac:dyDescent="0.85">
      <c r="B301" s="22" t="s">
        <v>545</v>
      </c>
      <c r="C301" s="6" t="s">
        <v>561</v>
      </c>
      <c r="D301" s="6" t="s">
        <v>304</v>
      </c>
      <c r="E301" s="6" t="s">
        <v>544</v>
      </c>
      <c r="F301" s="6">
        <v>6</v>
      </c>
      <c r="G301" s="101">
        <v>45480</v>
      </c>
      <c r="H301" s="101">
        <f>IF(COUNTIF(休講・補講一覧表!I$6:I$47,開講日程一覧!P301)&gt;0,_xlfn.XLOOKUP(開講日程一覧!P301,休講・補講一覧表!I$6:I$47,休講・補講一覧表!G$6:G$47),G301)</f>
        <v>45480</v>
      </c>
      <c r="I301" s="3" t="str">
        <f t="shared" si="12"/>
        <v>日</v>
      </c>
      <c r="J301" s="3" t="str">
        <f>IF(COUNTIF(休講・補講一覧表!I$6:I$47,開講日程一覧!P301)&gt;0,TEXT(G301,"m/d")&amp;"の補講","")</f>
        <v/>
      </c>
      <c r="K301" s="6" t="s">
        <v>563</v>
      </c>
      <c r="L301" s="7">
        <v>6.9444444444444441E-3</v>
      </c>
      <c r="M301" s="7">
        <v>0.125</v>
      </c>
      <c r="P301" s="33" t="str">
        <f t="shared" si="13"/>
        <v>観光まちづくりⅠ_東京・仙台・名古屋・大阪・福岡6</v>
      </c>
      <c r="Q301" s="6" t="str">
        <f>IF(_xlfn.XLOOKUP(D301,履修科目一覧!G$6:G$225,履修科目一覧!E$6:E$225)=0,"",_xlfn.XLOOKUP(D301,履修科目一覧!G$6:G$225,履修科目一覧!E$6:E$225))</f>
        <v/>
      </c>
      <c r="R301" cm="1">
        <f t="array" ref="R301">_xlfn.SWITCH(B301,"集中(導入)",1,"前期",2,"集中(夏期)",3,"後期",4,"集中(春期)",5,"通年",6)</f>
        <v>2</v>
      </c>
      <c r="S301" t="s">
        <v>49</v>
      </c>
      <c r="U301">
        <v>1</v>
      </c>
    </row>
    <row r="302" spans="2:21" x14ac:dyDescent="0.85">
      <c r="B302" s="22" t="s">
        <v>545</v>
      </c>
      <c r="C302" s="6" t="s">
        <v>561</v>
      </c>
      <c r="D302" s="6" t="s">
        <v>304</v>
      </c>
      <c r="E302" s="6" t="s">
        <v>544</v>
      </c>
      <c r="F302" s="6">
        <v>7</v>
      </c>
      <c r="G302" s="52">
        <v>45493</v>
      </c>
      <c r="H302" s="52">
        <f>IF(COUNTIF(休講・補講一覧表!I$6:I$47,開講日程一覧!P302)&gt;0,_xlfn.XLOOKUP(開講日程一覧!P302,休講・補講一覧表!I$6:I$47,休講・補講一覧表!G$6:G$47),G302)</f>
        <v>45493</v>
      </c>
      <c r="I302" s="3" t="str">
        <f t="shared" si="12"/>
        <v>土</v>
      </c>
      <c r="J302" s="3" t="str">
        <f>IF(COUNTIF(休講・補講一覧表!I$6:I$47,開講日程一覧!P302)&gt;0,TEXT(G302,"m/d")&amp;"の補講","")</f>
        <v/>
      </c>
      <c r="K302" s="6" t="s">
        <v>563</v>
      </c>
      <c r="L302" s="7">
        <v>6.9444444444444441E-3</v>
      </c>
      <c r="M302" s="7">
        <v>0.125</v>
      </c>
      <c r="P302" s="33" t="str">
        <f t="shared" si="13"/>
        <v>観光まちづくりⅠ_東京・仙台・名古屋・大阪・福岡7</v>
      </c>
      <c r="Q302" s="6" t="str">
        <f>IF(_xlfn.XLOOKUP(D302,履修科目一覧!G$6:G$225,履修科目一覧!E$6:E$225)=0,"",_xlfn.XLOOKUP(D302,履修科目一覧!G$6:G$225,履修科目一覧!E$6:E$225))</f>
        <v/>
      </c>
      <c r="R302" cm="1">
        <f t="array" ref="R302">_xlfn.SWITCH(B302,"集中(導入)",1,"前期",2,"集中(夏期)",3,"後期",4,"集中(春期)",5,"通年",6)</f>
        <v>2</v>
      </c>
      <c r="S302" t="s">
        <v>49</v>
      </c>
      <c r="U302">
        <v>1</v>
      </c>
    </row>
    <row r="303" spans="2:21" x14ac:dyDescent="0.85">
      <c r="B303" s="22" t="s">
        <v>545</v>
      </c>
      <c r="C303" s="6" t="s">
        <v>561</v>
      </c>
      <c r="D303" s="6" t="s">
        <v>304</v>
      </c>
      <c r="E303" s="6" t="s">
        <v>544</v>
      </c>
      <c r="F303" s="6">
        <v>8</v>
      </c>
      <c r="G303" s="52">
        <v>45507</v>
      </c>
      <c r="H303" s="52">
        <f>IF(COUNTIF(休講・補講一覧表!I$6:I$47,開講日程一覧!P303)&gt;0,_xlfn.XLOOKUP(開講日程一覧!P303,休講・補講一覧表!I$6:I$47,休講・補講一覧表!G$6:G$47),G303)</f>
        <v>45507</v>
      </c>
      <c r="I303" s="3" t="str">
        <f t="shared" si="12"/>
        <v>土</v>
      </c>
      <c r="J303" s="3" t="str">
        <f>IF(COUNTIF(休講・補講一覧表!I$6:I$47,開講日程一覧!P303)&gt;0,TEXT(G303,"m/d")&amp;"の補講","")</f>
        <v/>
      </c>
      <c r="K303" s="6" t="s">
        <v>563</v>
      </c>
      <c r="L303" s="7">
        <v>6.9444444444444441E-3</v>
      </c>
      <c r="M303" s="7">
        <v>0.125</v>
      </c>
      <c r="P303" s="33" t="str">
        <f t="shared" si="13"/>
        <v>観光まちづくりⅠ_東京・仙台・名古屋・大阪・福岡8</v>
      </c>
      <c r="Q303" s="6" t="str">
        <f>IF(_xlfn.XLOOKUP(D303,履修科目一覧!G$6:G$225,履修科目一覧!E$6:E$225)=0,"",_xlfn.XLOOKUP(D303,履修科目一覧!G$6:G$225,履修科目一覧!E$6:E$225))</f>
        <v/>
      </c>
      <c r="R303" cm="1">
        <f t="array" ref="R303">_xlfn.SWITCH(B303,"集中(導入)",1,"前期",2,"集中(夏期)",3,"後期",4,"集中(春期)",5,"通年",6)</f>
        <v>2</v>
      </c>
      <c r="S303" t="s">
        <v>49</v>
      </c>
      <c r="U303">
        <v>1</v>
      </c>
    </row>
    <row r="304" spans="2:21" x14ac:dyDescent="0.85">
      <c r="B304" s="22" t="s">
        <v>550</v>
      </c>
      <c r="C304" s="6" t="s">
        <v>561</v>
      </c>
      <c r="D304" s="6" t="s">
        <v>306</v>
      </c>
      <c r="E304" s="6" t="s">
        <v>544</v>
      </c>
      <c r="F304" s="6">
        <v>1</v>
      </c>
      <c r="G304" s="52">
        <v>45563</v>
      </c>
      <c r="H304" s="52">
        <f>IF(COUNTIF(休講・補講一覧表!I$6:I$47,開講日程一覧!P304)&gt;0,_xlfn.XLOOKUP(開講日程一覧!P304,休講・補講一覧表!I$6:I$47,休講・補講一覧表!G$6:G$47),G304)</f>
        <v>45563</v>
      </c>
      <c r="I304" s="3" t="str">
        <f t="shared" si="12"/>
        <v>土</v>
      </c>
      <c r="J304" s="3" t="str">
        <f>IF(COUNTIF(休講・補講一覧表!I$6:I$47,開講日程一覧!P304)&gt;0,TEXT(G304,"m/d")&amp;"の補講","")</f>
        <v/>
      </c>
      <c r="K304" s="6" t="s">
        <v>562</v>
      </c>
      <c r="L304" s="7">
        <v>0</v>
      </c>
      <c r="M304" s="7">
        <v>6.25E-2</v>
      </c>
      <c r="P304" s="33" t="str">
        <f t="shared" si="13"/>
        <v>観光まちづくりⅡ_東京・仙台・名古屋・大阪・福岡1</v>
      </c>
      <c r="Q304" s="6" t="str">
        <f>IF(_xlfn.XLOOKUP(D304,履修科目一覧!G$6:G$225,履修科目一覧!E$6:E$225)=0,"",_xlfn.XLOOKUP(D304,履修科目一覧!G$6:G$225,履修科目一覧!E$6:E$225))</f>
        <v/>
      </c>
      <c r="R304" cm="1">
        <f t="array" ref="R304">_xlfn.SWITCH(B304,"集中(導入)",1,"前期",2,"集中(夏期)",3,"後期",4,"集中(春期)",5,"通年",6)</f>
        <v>4</v>
      </c>
      <c r="S304" t="s">
        <v>49</v>
      </c>
      <c r="U304">
        <v>1</v>
      </c>
    </row>
    <row r="305" spans="2:21" x14ac:dyDescent="0.85">
      <c r="B305" s="22" t="s">
        <v>550</v>
      </c>
      <c r="C305" s="6" t="s">
        <v>561</v>
      </c>
      <c r="D305" s="6" t="s">
        <v>306</v>
      </c>
      <c r="E305" s="6" t="s">
        <v>544</v>
      </c>
      <c r="F305" s="6">
        <v>2</v>
      </c>
      <c r="G305" s="52">
        <v>45577</v>
      </c>
      <c r="H305" s="52">
        <f>IF(COUNTIF(休講・補講一覧表!I$6:I$47,開講日程一覧!P305)&gt;0,_xlfn.XLOOKUP(開講日程一覧!P305,休講・補講一覧表!I$6:I$47,休講・補講一覧表!G$6:G$47),G305)</f>
        <v>45577</v>
      </c>
      <c r="I305" s="3" t="str">
        <f t="shared" si="12"/>
        <v>土</v>
      </c>
      <c r="J305" s="3" t="str">
        <f>IF(COUNTIF(休講・補講一覧表!I$6:I$47,開講日程一覧!P305)&gt;0,TEXT(G305,"m/d")&amp;"の補講","")</f>
        <v/>
      </c>
      <c r="K305" s="6" t="s">
        <v>563</v>
      </c>
      <c r="L305" s="7">
        <v>6.9444444444444441E-3</v>
      </c>
      <c r="M305" s="7">
        <v>0.125</v>
      </c>
      <c r="P305" s="33" t="str">
        <f t="shared" si="13"/>
        <v>観光まちづくりⅡ_東京・仙台・名古屋・大阪・福岡2</v>
      </c>
      <c r="Q305" s="6" t="str">
        <f>IF(_xlfn.XLOOKUP(D305,履修科目一覧!G$6:G$225,履修科目一覧!E$6:E$225)=0,"",_xlfn.XLOOKUP(D305,履修科目一覧!G$6:G$225,履修科目一覧!E$6:E$225))</f>
        <v/>
      </c>
      <c r="R305" cm="1">
        <f t="array" ref="R305">_xlfn.SWITCH(B305,"集中(導入)",1,"前期",2,"集中(夏期)",3,"後期",4,"集中(春期)",5,"通年",6)</f>
        <v>4</v>
      </c>
      <c r="S305" t="s">
        <v>49</v>
      </c>
      <c r="U305">
        <v>1</v>
      </c>
    </row>
    <row r="306" spans="2:21" x14ac:dyDescent="0.85">
      <c r="B306" s="22" t="s">
        <v>550</v>
      </c>
      <c r="C306" s="6" t="s">
        <v>561</v>
      </c>
      <c r="D306" s="6" t="s">
        <v>306</v>
      </c>
      <c r="E306" s="6" t="s">
        <v>544</v>
      </c>
      <c r="F306" s="6">
        <v>3</v>
      </c>
      <c r="G306" s="52">
        <v>45591</v>
      </c>
      <c r="H306" s="52">
        <f>IF(COUNTIF(休講・補講一覧表!I$6:I$47,開講日程一覧!P306)&gt;0,_xlfn.XLOOKUP(開講日程一覧!P306,休講・補講一覧表!I$6:I$47,休講・補講一覧表!G$6:G$47),G306)</f>
        <v>45591</v>
      </c>
      <c r="I306" s="3" t="str">
        <f t="shared" si="12"/>
        <v>土</v>
      </c>
      <c r="J306" s="3" t="str">
        <f>IF(COUNTIF(休講・補講一覧表!I$6:I$47,開講日程一覧!P306)&gt;0,TEXT(G306,"m/d")&amp;"の補講","")</f>
        <v/>
      </c>
      <c r="K306" s="6" t="s">
        <v>563</v>
      </c>
      <c r="L306" s="7">
        <v>6.9444444444444441E-3</v>
      </c>
      <c r="M306" s="7">
        <v>0.125</v>
      </c>
      <c r="P306" s="33" t="str">
        <f t="shared" si="13"/>
        <v>観光まちづくりⅡ_東京・仙台・名古屋・大阪・福岡3</v>
      </c>
      <c r="Q306" s="6" t="str">
        <f>IF(_xlfn.XLOOKUP(D306,履修科目一覧!G$6:G$225,履修科目一覧!E$6:E$225)=0,"",_xlfn.XLOOKUP(D306,履修科目一覧!G$6:G$225,履修科目一覧!E$6:E$225))</f>
        <v/>
      </c>
      <c r="R306" cm="1">
        <f t="array" ref="R306">_xlfn.SWITCH(B306,"集中(導入)",1,"前期",2,"集中(夏期)",3,"後期",4,"集中(春期)",5,"通年",6)</f>
        <v>4</v>
      </c>
      <c r="S306" t="s">
        <v>49</v>
      </c>
      <c r="U306">
        <v>1</v>
      </c>
    </row>
    <row r="307" spans="2:21" x14ac:dyDescent="0.85">
      <c r="B307" s="22" t="s">
        <v>550</v>
      </c>
      <c r="C307" s="6" t="s">
        <v>561</v>
      </c>
      <c r="D307" s="6" t="s">
        <v>306</v>
      </c>
      <c r="E307" s="6" t="s">
        <v>544</v>
      </c>
      <c r="F307" s="6">
        <v>4</v>
      </c>
      <c r="G307" s="52">
        <v>45605</v>
      </c>
      <c r="H307" s="52">
        <f>IF(COUNTIF(休講・補講一覧表!I$6:I$47,開講日程一覧!P307)&gt;0,_xlfn.XLOOKUP(開講日程一覧!P307,休講・補講一覧表!I$6:I$47,休講・補講一覧表!G$6:G$47),G307)</f>
        <v>45605</v>
      </c>
      <c r="I307" s="3" t="str">
        <f t="shared" si="12"/>
        <v>土</v>
      </c>
      <c r="J307" s="3" t="str">
        <f>IF(COUNTIF(休講・補講一覧表!I$6:I$47,開講日程一覧!P307)&gt;0,TEXT(G307,"m/d")&amp;"の補講","")</f>
        <v/>
      </c>
      <c r="K307" s="6" t="s">
        <v>563</v>
      </c>
      <c r="L307" s="7">
        <v>6.9444444444444441E-3</v>
      </c>
      <c r="M307" s="7">
        <v>0.125</v>
      </c>
      <c r="P307" s="33" t="str">
        <f t="shared" si="13"/>
        <v>観光まちづくりⅡ_東京・仙台・名古屋・大阪・福岡4</v>
      </c>
      <c r="Q307" s="6" t="str">
        <f>IF(_xlfn.XLOOKUP(D307,履修科目一覧!G$6:G$225,履修科目一覧!E$6:E$225)=0,"",_xlfn.XLOOKUP(D307,履修科目一覧!G$6:G$225,履修科目一覧!E$6:E$225))</f>
        <v/>
      </c>
      <c r="R307" cm="1">
        <f t="array" ref="R307">_xlfn.SWITCH(B307,"集中(導入)",1,"前期",2,"集中(夏期)",3,"後期",4,"集中(春期)",5,"通年",6)</f>
        <v>4</v>
      </c>
      <c r="S307" t="s">
        <v>49</v>
      </c>
      <c r="U307">
        <v>1</v>
      </c>
    </row>
    <row r="308" spans="2:21" x14ac:dyDescent="0.85">
      <c r="B308" s="22" t="s">
        <v>550</v>
      </c>
      <c r="C308" s="6" t="s">
        <v>561</v>
      </c>
      <c r="D308" s="6" t="s">
        <v>306</v>
      </c>
      <c r="E308" s="6" t="s">
        <v>544</v>
      </c>
      <c r="F308" s="6">
        <v>5</v>
      </c>
      <c r="G308" s="101">
        <v>45619</v>
      </c>
      <c r="H308" s="101">
        <f>IF(COUNTIF(休講・補講一覧表!I$6:I$47,開講日程一覧!P308)&gt;0,_xlfn.XLOOKUP(開講日程一覧!P308,休講・補講一覧表!I$6:I$47,休講・補講一覧表!G$6:G$47),G308)</f>
        <v>45619</v>
      </c>
      <c r="I308" s="3" t="str">
        <f t="shared" si="12"/>
        <v>土</v>
      </c>
      <c r="J308" s="3" t="str">
        <f>IF(COUNTIF(休講・補講一覧表!I$6:I$47,開講日程一覧!P308)&gt;0,TEXT(G308,"m/d")&amp;"の補講","")</f>
        <v/>
      </c>
      <c r="K308" s="6" t="s">
        <v>563</v>
      </c>
      <c r="L308" s="7">
        <v>6.9444444444444441E-3</v>
      </c>
      <c r="M308" s="7">
        <v>0.125</v>
      </c>
      <c r="P308" s="33" t="str">
        <f t="shared" si="13"/>
        <v>観光まちづくりⅡ_東京・仙台・名古屋・大阪・福岡5</v>
      </c>
      <c r="Q308" s="6" t="str">
        <f>IF(_xlfn.XLOOKUP(D308,履修科目一覧!G$6:G$225,履修科目一覧!E$6:E$225)=0,"",_xlfn.XLOOKUP(D308,履修科目一覧!G$6:G$225,履修科目一覧!E$6:E$225))</f>
        <v/>
      </c>
      <c r="R308" cm="1">
        <f t="array" ref="R308">_xlfn.SWITCH(B308,"集中(導入)",1,"前期",2,"集中(夏期)",3,"後期",4,"集中(春期)",5,"通年",6)</f>
        <v>4</v>
      </c>
      <c r="S308" t="s">
        <v>49</v>
      </c>
      <c r="U308">
        <v>1</v>
      </c>
    </row>
    <row r="309" spans="2:21" x14ac:dyDescent="0.85">
      <c r="B309" s="22" t="s">
        <v>550</v>
      </c>
      <c r="C309" s="6" t="s">
        <v>561</v>
      </c>
      <c r="D309" s="6" t="s">
        <v>306</v>
      </c>
      <c r="E309" s="6" t="s">
        <v>544</v>
      </c>
      <c r="F309" s="6">
        <v>6</v>
      </c>
      <c r="G309" s="101">
        <v>45620</v>
      </c>
      <c r="H309" s="101">
        <f>IF(COUNTIF(休講・補講一覧表!I$6:I$47,開講日程一覧!P309)&gt;0,_xlfn.XLOOKUP(開講日程一覧!P309,休講・補講一覧表!I$6:I$47,休講・補講一覧表!G$6:G$47),G309)</f>
        <v>45620</v>
      </c>
      <c r="I309" s="3" t="str">
        <f t="shared" si="12"/>
        <v>日</v>
      </c>
      <c r="J309" s="3" t="str">
        <f>IF(COUNTIF(休講・補講一覧表!I$6:I$47,開講日程一覧!P309)&gt;0,TEXT(G309,"m/d")&amp;"の補講","")</f>
        <v/>
      </c>
      <c r="K309" s="6" t="s">
        <v>563</v>
      </c>
      <c r="L309" s="7">
        <v>6.9444444444444441E-3</v>
      </c>
      <c r="M309" s="7">
        <v>0.125</v>
      </c>
      <c r="P309" s="33" t="str">
        <f t="shared" si="13"/>
        <v>観光まちづくりⅡ_東京・仙台・名古屋・大阪・福岡6</v>
      </c>
      <c r="Q309" s="6" t="str">
        <f>IF(_xlfn.XLOOKUP(D309,履修科目一覧!G$6:G$225,履修科目一覧!E$6:E$225)=0,"",_xlfn.XLOOKUP(D309,履修科目一覧!G$6:G$225,履修科目一覧!E$6:E$225))</f>
        <v/>
      </c>
      <c r="R309" cm="1">
        <f t="array" ref="R309">_xlfn.SWITCH(B309,"集中(導入)",1,"前期",2,"集中(夏期)",3,"後期",4,"集中(春期)",5,"通年",6)</f>
        <v>4</v>
      </c>
      <c r="S309" t="s">
        <v>49</v>
      </c>
      <c r="U309">
        <v>1</v>
      </c>
    </row>
    <row r="310" spans="2:21" x14ac:dyDescent="0.85">
      <c r="B310" s="22" t="s">
        <v>550</v>
      </c>
      <c r="C310" s="6" t="s">
        <v>561</v>
      </c>
      <c r="D310" s="6" t="s">
        <v>306</v>
      </c>
      <c r="E310" s="6" t="s">
        <v>544</v>
      </c>
      <c r="F310" s="6">
        <v>7</v>
      </c>
      <c r="G310" s="52">
        <v>45633</v>
      </c>
      <c r="H310" s="52">
        <f>IF(COUNTIF(休講・補講一覧表!I$6:I$47,開講日程一覧!P310)&gt;0,_xlfn.XLOOKUP(開講日程一覧!P310,休講・補講一覧表!I$6:I$47,休講・補講一覧表!G$6:G$47),G310)</f>
        <v>45633</v>
      </c>
      <c r="I310" s="3" t="str">
        <f t="shared" si="12"/>
        <v>土</v>
      </c>
      <c r="J310" s="3" t="str">
        <f>IF(COUNTIF(休講・補講一覧表!I$6:I$47,開講日程一覧!P310)&gt;0,TEXT(G310,"m/d")&amp;"の補講","")</f>
        <v/>
      </c>
      <c r="K310" s="6" t="s">
        <v>563</v>
      </c>
      <c r="L310" s="7">
        <v>6.9444444444444441E-3</v>
      </c>
      <c r="M310" s="7">
        <v>0.125</v>
      </c>
      <c r="P310" s="33" t="str">
        <f t="shared" si="13"/>
        <v>観光まちづくりⅡ_東京・仙台・名古屋・大阪・福岡7</v>
      </c>
      <c r="Q310" s="6" t="str">
        <f>IF(_xlfn.XLOOKUP(D310,履修科目一覧!G$6:G$225,履修科目一覧!E$6:E$225)=0,"",_xlfn.XLOOKUP(D310,履修科目一覧!G$6:G$225,履修科目一覧!E$6:E$225))</f>
        <v/>
      </c>
      <c r="R310" cm="1">
        <f t="array" ref="R310">_xlfn.SWITCH(B310,"集中(導入)",1,"前期",2,"集中(夏期)",3,"後期",4,"集中(春期)",5,"通年",6)</f>
        <v>4</v>
      </c>
      <c r="S310" t="s">
        <v>49</v>
      </c>
      <c r="U310">
        <v>1</v>
      </c>
    </row>
    <row r="311" spans="2:21" x14ac:dyDescent="0.85">
      <c r="B311" s="22" t="s">
        <v>550</v>
      </c>
      <c r="C311" s="6" t="s">
        <v>561</v>
      </c>
      <c r="D311" s="6" t="s">
        <v>306</v>
      </c>
      <c r="E311" s="6" t="s">
        <v>544</v>
      </c>
      <c r="F311" s="6">
        <v>8</v>
      </c>
      <c r="G311" s="52">
        <v>45647</v>
      </c>
      <c r="H311" s="52">
        <f>IF(COUNTIF(休講・補講一覧表!I$6:I$47,開講日程一覧!P311)&gt;0,_xlfn.XLOOKUP(開講日程一覧!P311,休講・補講一覧表!I$6:I$47,休講・補講一覧表!G$6:G$47),G311)</f>
        <v>45647</v>
      </c>
      <c r="I311" s="3" t="str">
        <f t="shared" si="12"/>
        <v>土</v>
      </c>
      <c r="J311" s="3" t="str">
        <f>IF(COUNTIF(休講・補講一覧表!I$6:I$47,開講日程一覧!P311)&gt;0,TEXT(G311,"m/d")&amp;"の補講","")</f>
        <v/>
      </c>
      <c r="K311" s="6" t="s">
        <v>563</v>
      </c>
      <c r="L311" s="7">
        <v>6.9444444444444441E-3</v>
      </c>
      <c r="M311" s="7">
        <v>0.125</v>
      </c>
      <c r="P311" s="33" t="str">
        <f t="shared" si="13"/>
        <v>観光まちづくりⅡ_東京・仙台・名古屋・大阪・福岡8</v>
      </c>
      <c r="Q311" s="6" t="str">
        <f>IF(_xlfn.XLOOKUP(D311,履修科目一覧!G$6:G$225,履修科目一覧!E$6:E$225)=0,"",_xlfn.XLOOKUP(D311,履修科目一覧!G$6:G$225,履修科目一覧!E$6:E$225))</f>
        <v/>
      </c>
      <c r="R311" cm="1">
        <f t="array" ref="R311">_xlfn.SWITCH(B311,"集中(導入)",1,"前期",2,"集中(夏期)",3,"後期",4,"集中(春期)",5,"通年",6)</f>
        <v>4</v>
      </c>
      <c r="S311" t="s">
        <v>49</v>
      </c>
      <c r="U311">
        <v>1</v>
      </c>
    </row>
    <row r="312" spans="2:21" x14ac:dyDescent="0.85">
      <c r="B312" s="22" t="s">
        <v>545</v>
      </c>
      <c r="C312" s="6" t="s">
        <v>564</v>
      </c>
      <c r="D312" s="6" t="s">
        <v>308</v>
      </c>
      <c r="E312" s="6" t="s">
        <v>544</v>
      </c>
      <c r="F312" s="6">
        <v>1</v>
      </c>
      <c r="G312" s="52">
        <v>45404</v>
      </c>
      <c r="H312" s="52">
        <f>IF(COUNTIF(休講・補講一覧表!I$6:I$47,開講日程一覧!P312)&gt;0,_xlfn.XLOOKUP(開講日程一覧!P312,休講・補講一覧表!I$6:I$47,休講・補講一覧表!G$6:G$47),G312)</f>
        <v>45404</v>
      </c>
      <c r="I312" s="3" t="str">
        <f t="shared" si="12"/>
        <v>月</v>
      </c>
      <c r="J312" s="3" t="str">
        <f>IF(COUNTIF(休講・補講一覧表!I$6:I$47,開講日程一覧!P312)&gt;0,TEXT(G312,"m/d")&amp;"の補講","")</f>
        <v/>
      </c>
      <c r="K312" s="6" t="s">
        <v>552</v>
      </c>
      <c r="L312" s="7">
        <v>0</v>
      </c>
      <c r="M312" s="7">
        <v>6.25E-2</v>
      </c>
      <c r="P312" s="33" t="str">
        <f t="shared" si="13"/>
        <v>事業承継の基礎_東京・仙台・名古屋・大阪・福岡1</v>
      </c>
      <c r="Q312" s="6" t="str">
        <f>IF(_xlfn.XLOOKUP(D312,履修科目一覧!G$6:G$225,履修科目一覧!E$6:E$225)=0,"",_xlfn.XLOOKUP(D312,履修科目一覧!G$6:G$225,履修科目一覧!E$6:E$225))</f>
        <v/>
      </c>
      <c r="R312" cm="1">
        <f t="array" ref="R312">_xlfn.SWITCH(B312,"集中(導入)",1,"前期",2,"集中(夏期)",3,"後期",4,"集中(春期)",5,"通年",6)</f>
        <v>2</v>
      </c>
      <c r="S312" t="s">
        <v>49</v>
      </c>
      <c r="U312">
        <v>1</v>
      </c>
    </row>
    <row r="313" spans="2:21" x14ac:dyDescent="0.85">
      <c r="B313" s="22" t="s">
        <v>545</v>
      </c>
      <c r="C313" s="6" t="s">
        <v>564</v>
      </c>
      <c r="D313" s="6" t="s">
        <v>308</v>
      </c>
      <c r="E313" s="6" t="s">
        <v>544</v>
      </c>
      <c r="F313" s="6">
        <v>2</v>
      </c>
      <c r="G313" s="52">
        <v>45432</v>
      </c>
      <c r="H313" s="52">
        <f>IF(COUNTIF(休講・補講一覧表!I$6:I$47,開講日程一覧!P313)&gt;0,_xlfn.XLOOKUP(開講日程一覧!P313,休講・補講一覧表!I$6:I$47,休講・補講一覧表!G$6:G$47),G313)</f>
        <v>45432</v>
      </c>
      <c r="I313" s="3" t="str">
        <f t="shared" si="12"/>
        <v>月</v>
      </c>
      <c r="J313" s="3" t="str">
        <f>IF(COUNTIF(休講・補講一覧表!I$6:I$47,開講日程一覧!P313)&gt;0,TEXT(G313,"m/d")&amp;"の補講","")</f>
        <v/>
      </c>
      <c r="K313" s="6" t="s">
        <v>542</v>
      </c>
      <c r="L313" s="7">
        <v>6.9444444444444441E-3</v>
      </c>
      <c r="M313" s="7">
        <v>0.125</v>
      </c>
      <c r="P313" s="33" t="str">
        <f t="shared" si="13"/>
        <v>事業承継の基礎_東京・仙台・名古屋・大阪・福岡2</v>
      </c>
      <c r="Q313" s="6" t="str">
        <f>IF(_xlfn.XLOOKUP(D313,履修科目一覧!G$6:G$225,履修科目一覧!E$6:E$225)=0,"",_xlfn.XLOOKUP(D313,履修科目一覧!G$6:G$225,履修科目一覧!E$6:E$225))</f>
        <v/>
      </c>
      <c r="R313" cm="1">
        <f t="array" ref="R313">_xlfn.SWITCH(B313,"集中(導入)",1,"前期",2,"集中(夏期)",3,"後期",4,"集中(春期)",5,"通年",6)</f>
        <v>2</v>
      </c>
      <c r="S313" t="s">
        <v>49</v>
      </c>
      <c r="U313">
        <v>1</v>
      </c>
    </row>
    <row r="314" spans="2:21" x14ac:dyDescent="0.85">
      <c r="B314" s="22" t="s">
        <v>545</v>
      </c>
      <c r="C314" s="6" t="s">
        <v>564</v>
      </c>
      <c r="D314" s="6" t="s">
        <v>308</v>
      </c>
      <c r="E314" s="6" t="s">
        <v>544</v>
      </c>
      <c r="F314" s="6">
        <v>3</v>
      </c>
      <c r="G314" s="52">
        <v>45446</v>
      </c>
      <c r="H314" s="52">
        <f>IF(COUNTIF(休講・補講一覧表!I$6:I$47,開講日程一覧!P314)&gt;0,_xlfn.XLOOKUP(開講日程一覧!P314,休講・補講一覧表!I$6:I$47,休講・補講一覧表!G$6:G$47),G314)</f>
        <v>45446</v>
      </c>
      <c r="I314" s="3" t="str">
        <f t="shared" si="12"/>
        <v>月</v>
      </c>
      <c r="J314" s="3" t="str">
        <f>IF(COUNTIF(休講・補講一覧表!I$6:I$47,開講日程一覧!P314)&gt;0,TEXT(G314,"m/d")&amp;"の補講","")</f>
        <v/>
      </c>
      <c r="K314" s="6" t="s">
        <v>542</v>
      </c>
      <c r="L314" s="7">
        <v>6.9444444444444441E-3</v>
      </c>
      <c r="M314" s="7">
        <v>0.125</v>
      </c>
      <c r="P314" s="33" t="str">
        <f t="shared" si="13"/>
        <v>事業承継の基礎_東京・仙台・名古屋・大阪・福岡3</v>
      </c>
      <c r="Q314" s="6" t="str">
        <f>IF(_xlfn.XLOOKUP(D314,履修科目一覧!G$6:G$225,履修科目一覧!E$6:E$225)=0,"",_xlfn.XLOOKUP(D314,履修科目一覧!G$6:G$225,履修科目一覧!E$6:E$225))</f>
        <v/>
      </c>
      <c r="R314" cm="1">
        <f t="array" ref="R314">_xlfn.SWITCH(B314,"集中(導入)",1,"前期",2,"集中(夏期)",3,"後期",4,"集中(春期)",5,"通年",6)</f>
        <v>2</v>
      </c>
      <c r="S314" t="s">
        <v>49</v>
      </c>
      <c r="U314">
        <v>1</v>
      </c>
    </row>
    <row r="315" spans="2:21" x14ac:dyDescent="0.85">
      <c r="B315" s="22" t="s">
        <v>545</v>
      </c>
      <c r="C315" s="6" t="s">
        <v>564</v>
      </c>
      <c r="D315" s="6" t="s">
        <v>308</v>
      </c>
      <c r="E315" s="6" t="s">
        <v>544</v>
      </c>
      <c r="F315" s="6">
        <v>4</v>
      </c>
      <c r="G315" s="52">
        <v>45460</v>
      </c>
      <c r="H315" s="52">
        <f>IF(COUNTIF(休講・補講一覧表!I$6:I$47,開講日程一覧!P315)&gt;0,_xlfn.XLOOKUP(開講日程一覧!P315,休講・補講一覧表!I$6:I$47,休講・補講一覧表!G$6:G$47),G315)</f>
        <v>45460</v>
      </c>
      <c r="I315" s="3" t="str">
        <f t="shared" si="12"/>
        <v>月</v>
      </c>
      <c r="J315" s="3" t="str">
        <f>IF(COUNTIF(休講・補講一覧表!I$6:I$47,開講日程一覧!P315)&gt;0,TEXT(G315,"m/d")&amp;"の補講","")</f>
        <v/>
      </c>
      <c r="K315" s="6" t="s">
        <v>542</v>
      </c>
      <c r="L315" s="7">
        <v>6.9444444444444441E-3</v>
      </c>
      <c r="M315" s="7">
        <v>0.125</v>
      </c>
      <c r="P315" s="33" t="str">
        <f t="shared" si="13"/>
        <v>事業承継の基礎_東京・仙台・名古屋・大阪・福岡4</v>
      </c>
      <c r="Q315" s="6" t="str">
        <f>IF(_xlfn.XLOOKUP(D315,履修科目一覧!G$6:G$225,履修科目一覧!E$6:E$225)=0,"",_xlfn.XLOOKUP(D315,履修科目一覧!G$6:G$225,履修科目一覧!E$6:E$225))</f>
        <v/>
      </c>
      <c r="R315" cm="1">
        <f t="array" ref="R315">_xlfn.SWITCH(B315,"集中(導入)",1,"前期",2,"集中(夏期)",3,"後期",4,"集中(春期)",5,"通年",6)</f>
        <v>2</v>
      </c>
      <c r="S315" t="s">
        <v>49</v>
      </c>
      <c r="U315">
        <v>1</v>
      </c>
    </row>
    <row r="316" spans="2:21" x14ac:dyDescent="0.85">
      <c r="B316" s="22" t="s">
        <v>545</v>
      </c>
      <c r="C316" s="6" t="s">
        <v>564</v>
      </c>
      <c r="D316" s="6" t="s">
        <v>308</v>
      </c>
      <c r="E316" s="6" t="s">
        <v>544</v>
      </c>
      <c r="F316" s="6">
        <v>5</v>
      </c>
      <c r="G316" s="52">
        <v>45474</v>
      </c>
      <c r="H316" s="52">
        <f>IF(COUNTIF(休講・補講一覧表!I$6:I$47,開講日程一覧!P316)&gt;0,_xlfn.XLOOKUP(開講日程一覧!P316,休講・補講一覧表!I$6:I$47,休講・補講一覧表!G$6:G$47),G316)</f>
        <v>45474</v>
      </c>
      <c r="I316" s="3" t="str">
        <f t="shared" si="12"/>
        <v>月</v>
      </c>
      <c r="J316" s="3" t="str">
        <f>IF(COUNTIF(休講・補講一覧表!I$6:I$47,開講日程一覧!P316)&gt;0,TEXT(G316,"m/d")&amp;"の補講","")</f>
        <v/>
      </c>
      <c r="K316" s="6" t="s">
        <v>542</v>
      </c>
      <c r="L316" s="7">
        <v>6.9444444444444441E-3</v>
      </c>
      <c r="M316" s="7">
        <v>0.125</v>
      </c>
      <c r="P316" s="33" t="str">
        <f t="shared" si="13"/>
        <v>事業承継の基礎_東京・仙台・名古屋・大阪・福岡5</v>
      </c>
      <c r="Q316" s="6" t="str">
        <f>IF(_xlfn.XLOOKUP(D316,履修科目一覧!G$6:G$225,履修科目一覧!E$6:E$225)=0,"",_xlfn.XLOOKUP(D316,履修科目一覧!G$6:G$225,履修科目一覧!E$6:E$225))</f>
        <v/>
      </c>
      <c r="R316" cm="1">
        <f t="array" ref="R316">_xlfn.SWITCH(B316,"集中(導入)",1,"前期",2,"集中(夏期)",3,"後期",4,"集中(春期)",5,"通年",6)</f>
        <v>2</v>
      </c>
      <c r="S316" t="s">
        <v>49</v>
      </c>
      <c r="U316">
        <v>1</v>
      </c>
    </row>
    <row r="317" spans="2:21" x14ac:dyDescent="0.85">
      <c r="B317" s="22" t="s">
        <v>545</v>
      </c>
      <c r="C317" s="6" t="s">
        <v>564</v>
      </c>
      <c r="D317" s="6" t="s">
        <v>308</v>
      </c>
      <c r="E317" s="6" t="s">
        <v>544</v>
      </c>
      <c r="F317" s="6">
        <v>6</v>
      </c>
      <c r="G317" s="52">
        <v>45502</v>
      </c>
      <c r="H317" s="52">
        <f>IF(COUNTIF(休講・補講一覧表!I$6:I$47,開講日程一覧!P317)&gt;0,_xlfn.XLOOKUP(開講日程一覧!P317,休講・補講一覧表!I$6:I$47,休講・補講一覧表!G$6:G$47),G317)</f>
        <v>45502</v>
      </c>
      <c r="I317" s="3" t="str">
        <f t="shared" si="12"/>
        <v>月</v>
      </c>
      <c r="J317" s="3" t="str">
        <f>IF(COUNTIF(休講・補講一覧表!I$6:I$47,開講日程一覧!P317)&gt;0,TEXT(G317,"m/d")&amp;"の補講","")</f>
        <v/>
      </c>
      <c r="K317" s="6" t="s">
        <v>542</v>
      </c>
      <c r="L317" s="7">
        <v>6.9444444444444441E-3</v>
      </c>
      <c r="M317" s="7">
        <v>0.125</v>
      </c>
      <c r="P317" s="33" t="str">
        <f t="shared" si="13"/>
        <v>事業承継の基礎_東京・仙台・名古屋・大阪・福岡6</v>
      </c>
      <c r="Q317" s="6" t="str">
        <f>IF(_xlfn.XLOOKUP(D317,履修科目一覧!G$6:G$225,履修科目一覧!E$6:E$225)=0,"",_xlfn.XLOOKUP(D317,履修科目一覧!G$6:G$225,履修科目一覧!E$6:E$225))</f>
        <v/>
      </c>
      <c r="R317" cm="1">
        <f t="array" ref="R317">_xlfn.SWITCH(B317,"集中(導入)",1,"前期",2,"集中(夏期)",3,"後期",4,"集中(春期)",5,"通年",6)</f>
        <v>2</v>
      </c>
      <c r="S317" t="s">
        <v>49</v>
      </c>
      <c r="U317">
        <v>1</v>
      </c>
    </row>
    <row r="318" spans="2:21" x14ac:dyDescent="0.85">
      <c r="B318" s="22" t="s">
        <v>545</v>
      </c>
      <c r="C318" s="6" t="s">
        <v>564</v>
      </c>
      <c r="D318" s="6" t="s">
        <v>308</v>
      </c>
      <c r="E318" s="6" t="s">
        <v>544</v>
      </c>
      <c r="F318" s="6">
        <v>7</v>
      </c>
      <c r="G318" s="52">
        <v>45523</v>
      </c>
      <c r="H318" s="52">
        <f>IF(COUNTIF(休講・補講一覧表!I$6:I$47,開講日程一覧!P318)&gt;0,_xlfn.XLOOKUP(開講日程一覧!P318,休講・補講一覧表!I$6:I$47,休講・補講一覧表!G$6:G$47),G318)</f>
        <v>45523</v>
      </c>
      <c r="I318" s="3" t="str">
        <f t="shared" si="12"/>
        <v>月</v>
      </c>
      <c r="J318" s="3" t="str">
        <f>IF(COUNTIF(休講・補講一覧表!I$6:I$47,開講日程一覧!P318)&gt;0,TEXT(G318,"m/d")&amp;"の補講","")</f>
        <v/>
      </c>
      <c r="K318" s="6" t="s">
        <v>542</v>
      </c>
      <c r="L318" s="7">
        <v>6.9444444444444441E-3</v>
      </c>
      <c r="M318" s="7">
        <v>0.125</v>
      </c>
      <c r="P318" s="33" t="str">
        <f t="shared" si="13"/>
        <v>事業承継の基礎_東京・仙台・名古屋・大阪・福岡7</v>
      </c>
      <c r="Q318" s="6" t="str">
        <f>IF(_xlfn.XLOOKUP(D318,履修科目一覧!G$6:G$225,履修科目一覧!E$6:E$225)=0,"",_xlfn.XLOOKUP(D318,履修科目一覧!G$6:G$225,履修科目一覧!E$6:E$225))</f>
        <v/>
      </c>
      <c r="R318" cm="1">
        <f t="array" ref="R318">_xlfn.SWITCH(B318,"集中(導入)",1,"前期",2,"集中(夏期)",3,"後期",4,"集中(春期)",5,"通年",6)</f>
        <v>2</v>
      </c>
      <c r="S318" t="s">
        <v>49</v>
      </c>
      <c r="U318">
        <v>1</v>
      </c>
    </row>
    <row r="319" spans="2:21" x14ac:dyDescent="0.85">
      <c r="B319" s="22" t="s">
        <v>545</v>
      </c>
      <c r="C319" s="6" t="s">
        <v>564</v>
      </c>
      <c r="D319" s="6" t="s">
        <v>308</v>
      </c>
      <c r="E319" s="6" t="s">
        <v>544</v>
      </c>
      <c r="F319" s="6">
        <v>8</v>
      </c>
      <c r="G319" s="52">
        <v>45530</v>
      </c>
      <c r="H319" s="52">
        <f>IF(COUNTIF(休講・補講一覧表!I$6:I$47,開講日程一覧!P319)&gt;0,_xlfn.XLOOKUP(開講日程一覧!P319,休講・補講一覧表!I$6:I$47,休講・補講一覧表!G$6:G$47),G319)</f>
        <v>45530</v>
      </c>
      <c r="I319" s="3" t="str">
        <f t="shared" si="12"/>
        <v>月</v>
      </c>
      <c r="J319" s="3" t="str">
        <f>IF(COUNTIF(休講・補講一覧表!I$6:I$47,開講日程一覧!P319)&gt;0,TEXT(G319,"m/d")&amp;"の補講","")</f>
        <v/>
      </c>
      <c r="K319" s="6" t="s">
        <v>542</v>
      </c>
      <c r="L319" s="7">
        <v>6.9444444444444441E-3</v>
      </c>
      <c r="M319" s="7">
        <v>0.125</v>
      </c>
      <c r="P319" s="33" t="str">
        <f t="shared" si="13"/>
        <v>事業承継の基礎_東京・仙台・名古屋・大阪・福岡8</v>
      </c>
      <c r="Q319" s="6" t="str">
        <f>IF(_xlfn.XLOOKUP(D319,履修科目一覧!G$6:G$225,履修科目一覧!E$6:E$225)=0,"",_xlfn.XLOOKUP(D319,履修科目一覧!G$6:G$225,履修科目一覧!E$6:E$225))</f>
        <v/>
      </c>
      <c r="R319" cm="1">
        <f t="array" ref="R319">_xlfn.SWITCH(B319,"集中(導入)",1,"前期",2,"集中(夏期)",3,"後期",4,"集中(春期)",5,"通年",6)</f>
        <v>2</v>
      </c>
      <c r="S319" t="s">
        <v>49</v>
      </c>
      <c r="U319">
        <v>1</v>
      </c>
    </row>
    <row r="320" spans="2:21" x14ac:dyDescent="0.85">
      <c r="B320" s="22" t="s">
        <v>550</v>
      </c>
      <c r="C320" s="6" t="s">
        <v>553</v>
      </c>
      <c r="D320" s="6" t="s">
        <v>310</v>
      </c>
      <c r="E320" s="6" t="s">
        <v>544</v>
      </c>
      <c r="F320" s="6">
        <v>1</v>
      </c>
      <c r="G320" s="52">
        <v>45566</v>
      </c>
      <c r="H320" s="52">
        <f>IF(COUNTIF(休講・補講一覧表!I$6:I$47,開講日程一覧!P320)&gt;0,_xlfn.XLOOKUP(開講日程一覧!P320,休講・補講一覧表!I$6:I$47,休講・補講一覧表!G$6:G$47),G320)</f>
        <v>45566</v>
      </c>
      <c r="I320" s="3" t="str">
        <f t="shared" si="12"/>
        <v>火</v>
      </c>
      <c r="J320" s="3" t="str">
        <f>IF(COUNTIF(休講・補講一覧表!I$6:I$47,開講日程一覧!P320)&gt;0,TEXT(G320,"m/d")&amp;"の補講","")</f>
        <v/>
      </c>
      <c r="K320" s="6" t="s">
        <v>552</v>
      </c>
      <c r="L320" s="7">
        <v>0</v>
      </c>
      <c r="M320" s="7">
        <v>6.25E-2</v>
      </c>
      <c r="P320" s="33" t="str">
        <f t="shared" si="13"/>
        <v>自社研究・経営資源分析_東京・仙台・名古屋・大阪・福岡1</v>
      </c>
      <c r="Q320" s="6" t="str">
        <f>IF(_xlfn.XLOOKUP(D320,履修科目一覧!G$6:G$225,履修科目一覧!E$6:E$225)=0,"",_xlfn.XLOOKUP(D320,履修科目一覧!G$6:G$225,履修科目一覧!E$6:E$225))</f>
        <v/>
      </c>
      <c r="R320" cm="1">
        <f t="array" ref="R320">_xlfn.SWITCH(B320,"集中(導入)",1,"前期",2,"集中(夏期)",3,"後期",4,"集中(春期)",5,"通年",6)</f>
        <v>4</v>
      </c>
      <c r="S320" t="s">
        <v>49</v>
      </c>
      <c r="U320">
        <v>1</v>
      </c>
    </row>
    <row r="321" spans="2:21" x14ac:dyDescent="0.85">
      <c r="B321" s="22" t="s">
        <v>550</v>
      </c>
      <c r="C321" s="6" t="s">
        <v>553</v>
      </c>
      <c r="D321" s="6" t="s">
        <v>310</v>
      </c>
      <c r="E321" s="6" t="s">
        <v>544</v>
      </c>
      <c r="F321" s="6">
        <v>2</v>
      </c>
      <c r="G321" s="52">
        <v>45573</v>
      </c>
      <c r="H321" s="52">
        <f>IF(COUNTIF(休講・補講一覧表!I$6:I$47,開講日程一覧!P321)&gt;0,_xlfn.XLOOKUP(開講日程一覧!P321,休講・補講一覧表!I$6:I$47,休講・補講一覧表!G$6:G$47),G321)</f>
        <v>45573</v>
      </c>
      <c r="I321" s="3" t="str">
        <f t="shared" si="12"/>
        <v>火</v>
      </c>
      <c r="J321" s="3" t="str">
        <f>IF(COUNTIF(休講・補講一覧表!I$6:I$47,開講日程一覧!P321)&gt;0,TEXT(G321,"m/d")&amp;"の補講","")</f>
        <v/>
      </c>
      <c r="K321" s="6" t="s">
        <v>542</v>
      </c>
      <c r="L321" s="7">
        <v>6.9444444444444441E-3</v>
      </c>
      <c r="M321" s="7">
        <v>0.125</v>
      </c>
      <c r="P321" s="33" t="str">
        <f t="shared" si="13"/>
        <v>自社研究・経営資源分析_東京・仙台・名古屋・大阪・福岡2</v>
      </c>
      <c r="Q321" s="6" t="str">
        <f>IF(_xlfn.XLOOKUP(D321,履修科目一覧!G$6:G$225,履修科目一覧!E$6:E$225)=0,"",_xlfn.XLOOKUP(D321,履修科目一覧!G$6:G$225,履修科目一覧!E$6:E$225))</f>
        <v/>
      </c>
      <c r="R321" cm="1">
        <f t="array" ref="R321">_xlfn.SWITCH(B321,"集中(導入)",1,"前期",2,"集中(夏期)",3,"後期",4,"集中(春期)",5,"通年",6)</f>
        <v>4</v>
      </c>
      <c r="S321" t="s">
        <v>49</v>
      </c>
      <c r="U321">
        <v>1</v>
      </c>
    </row>
    <row r="322" spans="2:21" x14ac:dyDescent="0.85">
      <c r="B322" s="22" t="s">
        <v>550</v>
      </c>
      <c r="C322" s="6" t="s">
        <v>553</v>
      </c>
      <c r="D322" s="6" t="s">
        <v>310</v>
      </c>
      <c r="E322" s="6" t="s">
        <v>544</v>
      </c>
      <c r="F322" s="6">
        <v>3</v>
      </c>
      <c r="G322" s="52">
        <v>45587</v>
      </c>
      <c r="H322" s="52">
        <f>IF(COUNTIF(休講・補講一覧表!I$6:I$47,開講日程一覧!P322)&gt;0,_xlfn.XLOOKUP(開講日程一覧!P322,休講・補講一覧表!I$6:I$47,休講・補講一覧表!G$6:G$47),G322)</f>
        <v>45587</v>
      </c>
      <c r="I322" s="3" t="str">
        <f t="shared" si="12"/>
        <v>火</v>
      </c>
      <c r="J322" s="3" t="str">
        <f>IF(COUNTIF(休講・補講一覧表!I$6:I$47,開講日程一覧!P322)&gt;0,TEXT(G322,"m/d")&amp;"の補講","")</f>
        <v/>
      </c>
      <c r="K322" s="6" t="s">
        <v>542</v>
      </c>
      <c r="L322" s="7">
        <v>6.9444444444444441E-3</v>
      </c>
      <c r="M322" s="7">
        <v>0.125</v>
      </c>
      <c r="P322" s="33" t="str">
        <f t="shared" si="13"/>
        <v>自社研究・経営資源分析_東京・仙台・名古屋・大阪・福岡3</v>
      </c>
      <c r="Q322" s="6" t="str">
        <f>IF(_xlfn.XLOOKUP(D322,履修科目一覧!G$6:G$225,履修科目一覧!E$6:E$225)=0,"",_xlfn.XLOOKUP(D322,履修科目一覧!G$6:G$225,履修科目一覧!E$6:E$225))</f>
        <v/>
      </c>
      <c r="R322" cm="1">
        <f t="array" ref="R322">_xlfn.SWITCH(B322,"集中(導入)",1,"前期",2,"集中(夏期)",3,"後期",4,"集中(春期)",5,"通年",6)</f>
        <v>4</v>
      </c>
      <c r="S322" t="s">
        <v>49</v>
      </c>
      <c r="U322">
        <v>1</v>
      </c>
    </row>
    <row r="323" spans="2:21" x14ac:dyDescent="0.85">
      <c r="B323" s="22" t="s">
        <v>550</v>
      </c>
      <c r="C323" s="6" t="s">
        <v>553</v>
      </c>
      <c r="D323" s="6" t="s">
        <v>310</v>
      </c>
      <c r="E323" s="6" t="s">
        <v>544</v>
      </c>
      <c r="F323" s="6">
        <v>4</v>
      </c>
      <c r="G323" s="52">
        <v>45601</v>
      </c>
      <c r="H323" s="52">
        <f>IF(COUNTIF(休講・補講一覧表!I$6:I$47,開講日程一覧!P323)&gt;0,_xlfn.XLOOKUP(開講日程一覧!P323,休講・補講一覧表!I$6:I$47,休講・補講一覧表!G$6:G$47),G323)</f>
        <v>45601</v>
      </c>
      <c r="I323" s="3" t="str">
        <f t="shared" si="12"/>
        <v>火</v>
      </c>
      <c r="J323" s="3" t="str">
        <f>IF(COUNTIF(休講・補講一覧表!I$6:I$47,開講日程一覧!P323)&gt;0,TEXT(G323,"m/d")&amp;"の補講","")</f>
        <v/>
      </c>
      <c r="K323" s="6" t="s">
        <v>542</v>
      </c>
      <c r="L323" s="7">
        <v>6.9444444444444441E-3</v>
      </c>
      <c r="M323" s="7">
        <v>0.125</v>
      </c>
      <c r="P323" s="33" t="str">
        <f t="shared" si="13"/>
        <v>自社研究・経営資源分析_東京・仙台・名古屋・大阪・福岡4</v>
      </c>
      <c r="Q323" s="6" t="str">
        <f>IF(_xlfn.XLOOKUP(D323,履修科目一覧!G$6:G$225,履修科目一覧!E$6:E$225)=0,"",_xlfn.XLOOKUP(D323,履修科目一覧!G$6:G$225,履修科目一覧!E$6:E$225))</f>
        <v/>
      </c>
      <c r="R323" cm="1">
        <f t="array" ref="R323">_xlfn.SWITCH(B323,"集中(導入)",1,"前期",2,"集中(夏期)",3,"後期",4,"集中(春期)",5,"通年",6)</f>
        <v>4</v>
      </c>
      <c r="S323" t="s">
        <v>49</v>
      </c>
      <c r="U323">
        <v>1</v>
      </c>
    </row>
    <row r="324" spans="2:21" x14ac:dyDescent="0.85">
      <c r="B324" s="22" t="s">
        <v>550</v>
      </c>
      <c r="C324" s="6" t="s">
        <v>553</v>
      </c>
      <c r="D324" s="6" t="s">
        <v>310</v>
      </c>
      <c r="E324" s="6" t="s">
        <v>544</v>
      </c>
      <c r="F324" s="6">
        <v>5</v>
      </c>
      <c r="G324" s="52">
        <v>45615</v>
      </c>
      <c r="H324" s="52">
        <f>IF(COUNTIF(休講・補講一覧表!I$6:I$47,開講日程一覧!P324)&gt;0,_xlfn.XLOOKUP(開講日程一覧!P324,休講・補講一覧表!I$6:I$47,休講・補講一覧表!G$6:G$47),G324)</f>
        <v>45615</v>
      </c>
      <c r="I324" s="3" t="str">
        <f t="shared" si="12"/>
        <v>火</v>
      </c>
      <c r="J324" s="3" t="str">
        <f>IF(COUNTIF(休講・補講一覧表!I$6:I$47,開講日程一覧!P324)&gt;0,TEXT(G324,"m/d")&amp;"の補講","")</f>
        <v/>
      </c>
      <c r="K324" s="6" t="s">
        <v>542</v>
      </c>
      <c r="L324" s="7">
        <v>6.9444444444444441E-3</v>
      </c>
      <c r="M324" s="7">
        <v>0.125</v>
      </c>
      <c r="P324" s="33" t="str">
        <f t="shared" si="13"/>
        <v>自社研究・経営資源分析_東京・仙台・名古屋・大阪・福岡5</v>
      </c>
      <c r="Q324" s="6" t="str">
        <f>IF(_xlfn.XLOOKUP(D324,履修科目一覧!G$6:G$225,履修科目一覧!E$6:E$225)=0,"",_xlfn.XLOOKUP(D324,履修科目一覧!G$6:G$225,履修科目一覧!E$6:E$225))</f>
        <v/>
      </c>
      <c r="R324" cm="1">
        <f t="array" ref="R324">_xlfn.SWITCH(B324,"集中(導入)",1,"前期",2,"集中(夏期)",3,"後期",4,"集中(春期)",5,"通年",6)</f>
        <v>4</v>
      </c>
      <c r="S324" t="s">
        <v>49</v>
      </c>
      <c r="U324">
        <v>1</v>
      </c>
    </row>
    <row r="325" spans="2:21" x14ac:dyDescent="0.85">
      <c r="B325" s="22" t="s">
        <v>550</v>
      </c>
      <c r="C325" s="6" t="s">
        <v>553</v>
      </c>
      <c r="D325" s="6" t="s">
        <v>310</v>
      </c>
      <c r="E325" s="6" t="s">
        <v>544</v>
      </c>
      <c r="F325" s="6">
        <v>6</v>
      </c>
      <c r="G325" s="52">
        <v>45629</v>
      </c>
      <c r="H325" s="52">
        <f>IF(COUNTIF(休講・補講一覧表!I$6:I$47,開講日程一覧!P325)&gt;0,_xlfn.XLOOKUP(開講日程一覧!P325,休講・補講一覧表!I$6:I$47,休講・補講一覧表!G$6:G$47),G325)</f>
        <v>45629</v>
      </c>
      <c r="I325" s="3" t="str">
        <f t="shared" si="12"/>
        <v>火</v>
      </c>
      <c r="J325" s="3" t="str">
        <f>IF(COUNTIF(休講・補講一覧表!I$6:I$47,開講日程一覧!P325)&gt;0,TEXT(G325,"m/d")&amp;"の補講","")</f>
        <v/>
      </c>
      <c r="K325" s="6" t="s">
        <v>542</v>
      </c>
      <c r="L325" s="7">
        <v>6.9444444444444441E-3</v>
      </c>
      <c r="M325" s="7">
        <v>0.125</v>
      </c>
      <c r="P325" s="33" t="str">
        <f t="shared" si="13"/>
        <v>自社研究・経営資源分析_東京・仙台・名古屋・大阪・福岡6</v>
      </c>
      <c r="Q325" s="6" t="str">
        <f>IF(_xlfn.XLOOKUP(D325,履修科目一覧!G$6:G$225,履修科目一覧!E$6:E$225)=0,"",_xlfn.XLOOKUP(D325,履修科目一覧!G$6:G$225,履修科目一覧!E$6:E$225))</f>
        <v/>
      </c>
      <c r="R325" cm="1">
        <f t="array" ref="R325">_xlfn.SWITCH(B325,"集中(導入)",1,"前期",2,"集中(夏期)",3,"後期",4,"集中(春期)",5,"通年",6)</f>
        <v>4</v>
      </c>
      <c r="S325" t="s">
        <v>49</v>
      </c>
      <c r="U325">
        <v>1</v>
      </c>
    </row>
    <row r="326" spans="2:21" x14ac:dyDescent="0.85">
      <c r="B326" s="22" t="s">
        <v>550</v>
      </c>
      <c r="C326" s="6" t="s">
        <v>553</v>
      </c>
      <c r="D326" s="6" t="s">
        <v>310</v>
      </c>
      <c r="E326" s="6" t="s">
        <v>544</v>
      </c>
      <c r="F326" s="6">
        <v>7</v>
      </c>
      <c r="G326" s="52">
        <v>45643</v>
      </c>
      <c r="H326" s="52">
        <f>IF(COUNTIF(休講・補講一覧表!I$6:I$47,開講日程一覧!P326)&gt;0,_xlfn.XLOOKUP(開講日程一覧!P326,休講・補講一覧表!I$6:I$47,休講・補講一覧表!G$6:G$47),G326)</f>
        <v>45643</v>
      </c>
      <c r="I326" s="3" t="str">
        <f t="shared" si="12"/>
        <v>火</v>
      </c>
      <c r="J326" s="3" t="str">
        <f>IF(COUNTIF(休講・補講一覧表!I$6:I$47,開講日程一覧!P326)&gt;0,TEXT(G326,"m/d")&amp;"の補講","")</f>
        <v/>
      </c>
      <c r="K326" s="6" t="s">
        <v>542</v>
      </c>
      <c r="L326" s="7">
        <v>6.9444444444444441E-3</v>
      </c>
      <c r="M326" s="7">
        <v>0.125</v>
      </c>
      <c r="P326" s="33" t="str">
        <f t="shared" si="13"/>
        <v>自社研究・経営資源分析_東京・仙台・名古屋・大阪・福岡7</v>
      </c>
      <c r="Q326" s="6" t="str">
        <f>IF(_xlfn.XLOOKUP(D326,履修科目一覧!G$6:G$225,履修科目一覧!E$6:E$225)=0,"",_xlfn.XLOOKUP(D326,履修科目一覧!G$6:G$225,履修科目一覧!E$6:E$225))</f>
        <v/>
      </c>
      <c r="R326" cm="1">
        <f t="array" ref="R326">_xlfn.SWITCH(B326,"集中(導入)",1,"前期",2,"集中(夏期)",3,"後期",4,"集中(春期)",5,"通年",6)</f>
        <v>4</v>
      </c>
      <c r="S326" t="s">
        <v>49</v>
      </c>
      <c r="U326">
        <v>1</v>
      </c>
    </row>
    <row r="327" spans="2:21" x14ac:dyDescent="0.85">
      <c r="B327" s="22" t="s">
        <v>550</v>
      </c>
      <c r="C327" s="6" t="s">
        <v>553</v>
      </c>
      <c r="D327" s="6" t="s">
        <v>310</v>
      </c>
      <c r="E327" s="6" t="s">
        <v>544</v>
      </c>
      <c r="F327" s="6">
        <v>8</v>
      </c>
      <c r="G327" s="52">
        <v>45664</v>
      </c>
      <c r="H327" s="52">
        <f>IF(COUNTIF(休講・補講一覧表!I$6:I$47,開講日程一覧!P327)&gt;0,_xlfn.XLOOKUP(開講日程一覧!P327,休講・補講一覧表!I$6:I$47,休講・補講一覧表!G$6:G$47),G327)</f>
        <v>45664</v>
      </c>
      <c r="I327" s="3" t="str">
        <f t="shared" si="12"/>
        <v>火</v>
      </c>
      <c r="J327" s="3" t="str">
        <f>IF(COUNTIF(休講・補講一覧表!I$6:I$47,開講日程一覧!P327)&gt;0,TEXT(G327,"m/d")&amp;"の補講","")</f>
        <v/>
      </c>
      <c r="K327" s="6" t="s">
        <v>542</v>
      </c>
      <c r="L327" s="7">
        <v>6.9444444444444441E-3</v>
      </c>
      <c r="M327" s="7">
        <v>0.125</v>
      </c>
      <c r="P327" s="33" t="str">
        <f t="shared" si="13"/>
        <v>自社研究・経営資源分析_東京・仙台・名古屋・大阪・福岡8</v>
      </c>
      <c r="Q327" s="6" t="str">
        <f>IF(_xlfn.XLOOKUP(D327,履修科目一覧!G$6:G$225,履修科目一覧!E$6:E$225)=0,"",_xlfn.XLOOKUP(D327,履修科目一覧!G$6:G$225,履修科目一覧!E$6:E$225))</f>
        <v/>
      </c>
      <c r="R327" cm="1">
        <f t="array" ref="R327">_xlfn.SWITCH(B327,"集中(導入)",1,"前期",2,"集中(夏期)",3,"後期",4,"集中(春期)",5,"通年",6)</f>
        <v>4</v>
      </c>
      <c r="S327" t="s">
        <v>49</v>
      </c>
      <c r="U327">
        <v>1</v>
      </c>
    </row>
    <row r="328" spans="2:21" x14ac:dyDescent="0.85">
      <c r="B328" s="22" t="s">
        <v>550</v>
      </c>
      <c r="C328" s="6" t="s">
        <v>560</v>
      </c>
      <c r="D328" s="6" t="s">
        <v>312</v>
      </c>
      <c r="E328" s="6" t="s">
        <v>544</v>
      </c>
      <c r="F328" s="6">
        <v>1</v>
      </c>
      <c r="G328" s="52">
        <v>45565</v>
      </c>
      <c r="H328" s="52">
        <f>IF(COUNTIF(休講・補講一覧表!I$6:I$47,開講日程一覧!P328)&gt;0,_xlfn.XLOOKUP(開講日程一覧!P328,休講・補講一覧表!I$6:I$47,休講・補講一覧表!G$6:G$47),G328)</f>
        <v>45565</v>
      </c>
      <c r="I328" s="3" t="str">
        <f t="shared" si="12"/>
        <v>月</v>
      </c>
      <c r="J328" s="3" t="str">
        <f>IF(COUNTIF(休講・補講一覧表!I$6:I$47,開講日程一覧!P328)&gt;0,TEXT(G328,"m/d")&amp;"の補講","")</f>
        <v/>
      </c>
      <c r="K328" s="6" t="s">
        <v>556</v>
      </c>
      <c r="L328" s="7">
        <v>0</v>
      </c>
      <c r="M328" s="7">
        <v>6.25E-2</v>
      </c>
      <c r="P328" s="33" t="str">
        <f t="shared" si="13"/>
        <v>第二創業・第三創業_東京・仙台・名古屋・大阪・福岡1</v>
      </c>
      <c r="Q328" s="6" t="str">
        <f>IF(_xlfn.XLOOKUP(D328,履修科目一覧!G$6:G$225,履修科目一覧!E$6:E$225)=0,"",_xlfn.XLOOKUP(D328,履修科目一覧!G$6:G$225,履修科目一覧!E$6:E$225))</f>
        <v/>
      </c>
      <c r="R328" cm="1">
        <f t="array" ref="R328">_xlfn.SWITCH(B328,"集中(導入)",1,"前期",2,"集中(夏期)",3,"後期",4,"集中(春期)",5,"通年",6)</f>
        <v>4</v>
      </c>
      <c r="S328" t="s">
        <v>49</v>
      </c>
      <c r="U328">
        <v>1</v>
      </c>
    </row>
    <row r="329" spans="2:21" x14ac:dyDescent="0.85">
      <c r="B329" s="22" t="s">
        <v>550</v>
      </c>
      <c r="C329" s="6" t="s">
        <v>560</v>
      </c>
      <c r="D329" s="6" t="s">
        <v>312</v>
      </c>
      <c r="E329" s="6" t="s">
        <v>544</v>
      </c>
      <c r="F329" s="6">
        <v>2</v>
      </c>
      <c r="G329" s="52">
        <v>45593</v>
      </c>
      <c r="H329" s="52">
        <f>IF(COUNTIF(休講・補講一覧表!I$6:I$47,開講日程一覧!P329)&gt;0,_xlfn.XLOOKUP(開講日程一覧!P329,休講・補講一覧表!I$6:I$47,休講・補講一覧表!G$6:G$47),G329)</f>
        <v>45593</v>
      </c>
      <c r="I329" s="3" t="str">
        <f t="shared" si="12"/>
        <v>月</v>
      </c>
      <c r="J329" s="3" t="str">
        <f>IF(COUNTIF(休講・補講一覧表!I$6:I$47,開講日程一覧!P329)&gt;0,TEXT(G329,"m/d")&amp;"の補講","")</f>
        <v/>
      </c>
      <c r="K329" s="6" t="s">
        <v>542</v>
      </c>
      <c r="L329" s="7">
        <v>6.9444444444444441E-3</v>
      </c>
      <c r="M329" s="7">
        <v>0.125</v>
      </c>
      <c r="P329" s="33" t="str">
        <f t="shared" si="13"/>
        <v>第二創業・第三創業_東京・仙台・名古屋・大阪・福岡2</v>
      </c>
      <c r="Q329" s="6" t="str">
        <f>IF(_xlfn.XLOOKUP(D329,履修科目一覧!G$6:G$225,履修科目一覧!E$6:E$225)=0,"",_xlfn.XLOOKUP(D329,履修科目一覧!G$6:G$225,履修科目一覧!E$6:E$225))</f>
        <v/>
      </c>
      <c r="R329" cm="1">
        <f t="array" ref="R329">_xlfn.SWITCH(B329,"集中(導入)",1,"前期",2,"集中(夏期)",3,"後期",4,"集中(春期)",5,"通年",6)</f>
        <v>4</v>
      </c>
      <c r="S329" t="s">
        <v>49</v>
      </c>
      <c r="U329">
        <v>1</v>
      </c>
    </row>
    <row r="330" spans="2:21" x14ac:dyDescent="0.85">
      <c r="B330" s="22" t="s">
        <v>550</v>
      </c>
      <c r="C330" s="6" t="s">
        <v>560</v>
      </c>
      <c r="D330" s="6" t="s">
        <v>312</v>
      </c>
      <c r="E330" s="6" t="s">
        <v>544</v>
      </c>
      <c r="F330" s="6">
        <v>3</v>
      </c>
      <c r="G330" s="52">
        <v>45607</v>
      </c>
      <c r="H330" s="52">
        <f>IF(COUNTIF(休講・補講一覧表!I$6:I$47,開講日程一覧!P330)&gt;0,_xlfn.XLOOKUP(開講日程一覧!P330,休講・補講一覧表!I$6:I$47,休講・補講一覧表!G$6:G$47),G330)</f>
        <v>45607</v>
      </c>
      <c r="I330" s="3" t="str">
        <f t="shared" si="12"/>
        <v>月</v>
      </c>
      <c r="J330" s="3" t="str">
        <f>IF(COUNTIF(休講・補講一覧表!I$6:I$47,開講日程一覧!P330)&gt;0,TEXT(G330,"m/d")&amp;"の補講","")</f>
        <v/>
      </c>
      <c r="K330" s="6" t="s">
        <v>542</v>
      </c>
      <c r="L330" s="7">
        <v>6.9444444444444441E-3</v>
      </c>
      <c r="M330" s="7">
        <v>0.125</v>
      </c>
      <c r="P330" s="33" t="str">
        <f t="shared" si="13"/>
        <v>第二創業・第三創業_東京・仙台・名古屋・大阪・福岡3</v>
      </c>
      <c r="Q330" s="6" t="str">
        <f>IF(_xlfn.XLOOKUP(D330,履修科目一覧!G$6:G$225,履修科目一覧!E$6:E$225)=0,"",_xlfn.XLOOKUP(D330,履修科目一覧!G$6:G$225,履修科目一覧!E$6:E$225))</f>
        <v/>
      </c>
      <c r="R330" cm="1">
        <f t="array" ref="R330">_xlfn.SWITCH(B330,"集中(導入)",1,"前期",2,"集中(夏期)",3,"後期",4,"集中(春期)",5,"通年",6)</f>
        <v>4</v>
      </c>
      <c r="S330" t="s">
        <v>49</v>
      </c>
      <c r="U330">
        <v>1</v>
      </c>
    </row>
    <row r="331" spans="2:21" x14ac:dyDescent="0.85">
      <c r="B331" s="22" t="s">
        <v>550</v>
      </c>
      <c r="C331" s="6" t="s">
        <v>560</v>
      </c>
      <c r="D331" s="6" t="s">
        <v>312</v>
      </c>
      <c r="E331" s="6" t="s">
        <v>544</v>
      </c>
      <c r="F331" s="6">
        <v>4</v>
      </c>
      <c r="G331" s="52">
        <v>45621</v>
      </c>
      <c r="H331" s="52">
        <f>IF(COUNTIF(休講・補講一覧表!I$6:I$47,開講日程一覧!P331)&gt;0,_xlfn.XLOOKUP(開講日程一覧!P331,休講・補講一覧表!I$6:I$47,休講・補講一覧表!G$6:G$47),G331)</f>
        <v>45621</v>
      </c>
      <c r="I331" s="3" t="str">
        <f t="shared" si="12"/>
        <v>月</v>
      </c>
      <c r="J331" s="3" t="str">
        <f>IF(COUNTIF(休講・補講一覧表!I$6:I$47,開講日程一覧!P331)&gt;0,TEXT(G331,"m/d")&amp;"の補講","")</f>
        <v/>
      </c>
      <c r="K331" s="6" t="s">
        <v>542</v>
      </c>
      <c r="L331" s="7">
        <v>6.9444444444444441E-3</v>
      </c>
      <c r="M331" s="7">
        <v>0.125</v>
      </c>
      <c r="P331" s="33" t="str">
        <f t="shared" si="13"/>
        <v>第二創業・第三創業_東京・仙台・名古屋・大阪・福岡4</v>
      </c>
      <c r="Q331" s="6" t="str">
        <f>IF(_xlfn.XLOOKUP(D331,履修科目一覧!G$6:G$225,履修科目一覧!E$6:E$225)=0,"",_xlfn.XLOOKUP(D331,履修科目一覧!G$6:G$225,履修科目一覧!E$6:E$225))</f>
        <v/>
      </c>
      <c r="R331" cm="1">
        <f t="array" ref="R331">_xlfn.SWITCH(B331,"集中(導入)",1,"前期",2,"集中(夏期)",3,"後期",4,"集中(春期)",5,"通年",6)</f>
        <v>4</v>
      </c>
      <c r="S331" t="s">
        <v>49</v>
      </c>
      <c r="U331">
        <v>1</v>
      </c>
    </row>
    <row r="332" spans="2:21" x14ac:dyDescent="0.85">
      <c r="B332" s="22" t="s">
        <v>550</v>
      </c>
      <c r="C332" s="6" t="s">
        <v>560</v>
      </c>
      <c r="D332" s="6" t="s">
        <v>312</v>
      </c>
      <c r="E332" s="6" t="s">
        <v>544</v>
      </c>
      <c r="F332" s="6">
        <v>5</v>
      </c>
      <c r="G332" s="52">
        <v>45635</v>
      </c>
      <c r="H332" s="52">
        <f>IF(COUNTIF(休講・補講一覧表!I$6:I$47,開講日程一覧!P332)&gt;0,_xlfn.XLOOKUP(開講日程一覧!P332,休講・補講一覧表!I$6:I$47,休講・補講一覧表!G$6:G$47),G332)</f>
        <v>45635</v>
      </c>
      <c r="I332" s="3" t="str">
        <f t="shared" si="12"/>
        <v>月</v>
      </c>
      <c r="J332" s="3" t="str">
        <f>IF(COUNTIF(休講・補講一覧表!I$6:I$47,開講日程一覧!P332)&gt;0,TEXT(G332,"m/d")&amp;"の補講","")</f>
        <v/>
      </c>
      <c r="K332" s="6" t="s">
        <v>542</v>
      </c>
      <c r="L332" s="7">
        <v>6.9444444444444441E-3</v>
      </c>
      <c r="M332" s="7">
        <v>0.125</v>
      </c>
      <c r="P332" s="33" t="str">
        <f t="shared" si="13"/>
        <v>第二創業・第三創業_東京・仙台・名古屋・大阪・福岡5</v>
      </c>
      <c r="Q332" s="6" t="str">
        <f>IF(_xlfn.XLOOKUP(D332,履修科目一覧!G$6:G$225,履修科目一覧!E$6:E$225)=0,"",_xlfn.XLOOKUP(D332,履修科目一覧!G$6:G$225,履修科目一覧!E$6:E$225))</f>
        <v/>
      </c>
      <c r="R332" cm="1">
        <f t="array" ref="R332">_xlfn.SWITCH(B332,"集中(導入)",1,"前期",2,"集中(夏期)",3,"後期",4,"集中(春期)",5,"通年",6)</f>
        <v>4</v>
      </c>
      <c r="S332" t="s">
        <v>49</v>
      </c>
      <c r="U332">
        <v>1</v>
      </c>
    </row>
    <row r="333" spans="2:21" x14ac:dyDescent="0.85">
      <c r="B333" s="22" t="s">
        <v>550</v>
      </c>
      <c r="C333" s="6" t="s">
        <v>560</v>
      </c>
      <c r="D333" s="6" t="s">
        <v>312</v>
      </c>
      <c r="E333" s="6" t="s">
        <v>544</v>
      </c>
      <c r="F333" s="6">
        <v>6</v>
      </c>
      <c r="G333" s="52">
        <v>45649</v>
      </c>
      <c r="H333" s="52">
        <f>IF(COUNTIF(休講・補講一覧表!I$6:I$47,開講日程一覧!P333)&gt;0,_xlfn.XLOOKUP(開講日程一覧!P333,休講・補講一覧表!I$6:I$47,休講・補講一覧表!G$6:G$47),G333)</f>
        <v>45649</v>
      </c>
      <c r="I333" s="3" t="str">
        <f t="shared" si="12"/>
        <v>月</v>
      </c>
      <c r="J333" s="3" t="str">
        <f>IF(COUNTIF(休講・補講一覧表!I$6:I$47,開講日程一覧!P333)&gt;0,TEXT(G333,"m/d")&amp;"の補講","")</f>
        <v/>
      </c>
      <c r="K333" s="6" t="s">
        <v>542</v>
      </c>
      <c r="L333" s="7">
        <v>6.9444444444444441E-3</v>
      </c>
      <c r="M333" s="7">
        <v>0.125</v>
      </c>
      <c r="P333" s="33" t="str">
        <f t="shared" si="13"/>
        <v>第二創業・第三創業_東京・仙台・名古屋・大阪・福岡6</v>
      </c>
      <c r="Q333" s="6" t="str">
        <f>IF(_xlfn.XLOOKUP(D333,履修科目一覧!G$6:G$225,履修科目一覧!E$6:E$225)=0,"",_xlfn.XLOOKUP(D333,履修科目一覧!G$6:G$225,履修科目一覧!E$6:E$225))</f>
        <v/>
      </c>
      <c r="R333" cm="1">
        <f t="array" ref="R333">_xlfn.SWITCH(B333,"集中(導入)",1,"前期",2,"集中(夏期)",3,"後期",4,"集中(春期)",5,"通年",6)</f>
        <v>4</v>
      </c>
      <c r="S333" t="s">
        <v>49</v>
      </c>
      <c r="U333">
        <v>1</v>
      </c>
    </row>
    <row r="334" spans="2:21" x14ac:dyDescent="0.85">
      <c r="B334" s="22" t="s">
        <v>550</v>
      </c>
      <c r="C334" s="6" t="s">
        <v>560</v>
      </c>
      <c r="D334" s="6" t="s">
        <v>312</v>
      </c>
      <c r="E334" s="6" t="s">
        <v>544</v>
      </c>
      <c r="F334" s="6">
        <v>7</v>
      </c>
      <c r="G334" s="52">
        <v>45684</v>
      </c>
      <c r="H334" s="52">
        <f>IF(COUNTIF(休講・補講一覧表!I$6:I$47,開講日程一覧!P334)&gt;0,_xlfn.XLOOKUP(開講日程一覧!P334,休講・補講一覧表!I$6:I$47,休講・補講一覧表!G$6:G$47),G334)</f>
        <v>45684</v>
      </c>
      <c r="I334" s="3" t="str">
        <f t="shared" si="12"/>
        <v>月</v>
      </c>
      <c r="J334" s="3" t="str">
        <f>IF(COUNTIF(休講・補講一覧表!I$6:I$47,開講日程一覧!P334)&gt;0,TEXT(G334,"m/d")&amp;"の補講","")</f>
        <v/>
      </c>
      <c r="K334" s="6" t="s">
        <v>542</v>
      </c>
      <c r="L334" s="7">
        <v>6.9444444444444441E-3</v>
      </c>
      <c r="M334" s="7">
        <v>0.125</v>
      </c>
      <c r="P334" s="33" t="str">
        <f t="shared" si="13"/>
        <v>第二創業・第三創業_東京・仙台・名古屋・大阪・福岡7</v>
      </c>
      <c r="Q334" s="6" t="str">
        <f>IF(_xlfn.XLOOKUP(D334,履修科目一覧!G$6:G$225,履修科目一覧!E$6:E$225)=0,"",_xlfn.XLOOKUP(D334,履修科目一覧!G$6:G$225,履修科目一覧!E$6:E$225))</f>
        <v/>
      </c>
      <c r="R334" cm="1">
        <f t="array" ref="R334">_xlfn.SWITCH(B334,"集中(導入)",1,"前期",2,"集中(夏期)",3,"後期",4,"集中(春期)",5,"通年",6)</f>
        <v>4</v>
      </c>
      <c r="S334" t="s">
        <v>49</v>
      </c>
      <c r="U334">
        <v>1</v>
      </c>
    </row>
    <row r="335" spans="2:21" x14ac:dyDescent="0.85">
      <c r="B335" s="22" t="s">
        <v>550</v>
      </c>
      <c r="C335" s="6" t="s">
        <v>560</v>
      </c>
      <c r="D335" s="6" t="s">
        <v>312</v>
      </c>
      <c r="E335" s="6" t="s">
        <v>544</v>
      </c>
      <c r="F335" s="6">
        <v>8</v>
      </c>
      <c r="G335" s="52">
        <v>45691</v>
      </c>
      <c r="H335" s="52">
        <f>IF(COUNTIF(休講・補講一覧表!I$6:I$47,開講日程一覧!P335)&gt;0,_xlfn.XLOOKUP(開講日程一覧!P335,休講・補講一覧表!I$6:I$47,休講・補講一覧表!G$6:G$47),G335)</f>
        <v>45691</v>
      </c>
      <c r="I335" s="3" t="str">
        <f t="shared" si="12"/>
        <v>月</v>
      </c>
      <c r="J335" s="3" t="str">
        <f>IF(COUNTIF(休講・補講一覧表!I$6:I$47,開講日程一覧!P335)&gt;0,TEXT(G335,"m/d")&amp;"の補講","")</f>
        <v/>
      </c>
      <c r="K335" s="6" t="s">
        <v>542</v>
      </c>
      <c r="L335" s="7">
        <v>6.9444444444444441E-3</v>
      </c>
      <c r="M335" s="7">
        <v>0.125</v>
      </c>
      <c r="P335" s="33" t="str">
        <f t="shared" si="13"/>
        <v>第二創業・第三創業_東京・仙台・名古屋・大阪・福岡8</v>
      </c>
      <c r="Q335" s="6" t="str">
        <f>IF(_xlfn.XLOOKUP(D335,履修科目一覧!G$6:G$225,履修科目一覧!E$6:E$225)=0,"",_xlfn.XLOOKUP(D335,履修科目一覧!G$6:G$225,履修科目一覧!E$6:E$225))</f>
        <v/>
      </c>
      <c r="R335" cm="1">
        <f t="array" ref="R335">_xlfn.SWITCH(B335,"集中(導入)",1,"前期",2,"集中(夏期)",3,"後期",4,"集中(春期)",5,"通年",6)</f>
        <v>4</v>
      </c>
      <c r="S335" t="s">
        <v>49</v>
      </c>
      <c r="U335">
        <v>1</v>
      </c>
    </row>
    <row r="336" spans="2:21" x14ac:dyDescent="0.85">
      <c r="B336" s="22" t="s">
        <v>545</v>
      </c>
      <c r="C336" s="6" t="s">
        <v>553</v>
      </c>
      <c r="D336" s="6" t="s">
        <v>314</v>
      </c>
      <c r="E336" s="6" t="s">
        <v>544</v>
      </c>
      <c r="F336" s="6">
        <v>1</v>
      </c>
      <c r="G336" s="52">
        <v>45405</v>
      </c>
      <c r="H336" s="52">
        <f>IF(COUNTIF(休講・補講一覧表!I$6:I$47,開講日程一覧!P336)&gt;0,_xlfn.XLOOKUP(開講日程一覧!P336,休講・補講一覧表!I$6:I$47,休講・補講一覧表!G$6:G$47),G336)</f>
        <v>45405</v>
      </c>
      <c r="I336" s="3" t="str">
        <f t="shared" si="12"/>
        <v>火</v>
      </c>
      <c r="J336" s="3" t="str">
        <f>IF(COUNTIF(休講・補講一覧表!I$6:I$47,開講日程一覧!P336)&gt;0,TEXT(G336,"m/d")&amp;"の補講","")</f>
        <v/>
      </c>
      <c r="K336" s="6" t="s">
        <v>552</v>
      </c>
      <c r="L336" s="7">
        <v>0</v>
      </c>
      <c r="M336" s="7">
        <v>6.25E-2</v>
      </c>
      <c r="P336" s="33" t="str">
        <f t="shared" si="13"/>
        <v>事業承継における組織・人材戦略とリーダーシップ_東京・仙台・名古屋・大阪・福岡1</v>
      </c>
      <c r="Q336" s="6" t="str">
        <f>IF(_xlfn.XLOOKUP(D336,履修科目一覧!G$6:G$225,履修科目一覧!E$6:E$225)=0,"",_xlfn.XLOOKUP(D336,履修科目一覧!G$6:G$225,履修科目一覧!E$6:E$225))</f>
        <v/>
      </c>
      <c r="R336" cm="1">
        <f t="array" ref="R336">_xlfn.SWITCH(B336,"集中(導入)",1,"前期",2,"集中(夏期)",3,"後期",4,"集中(春期)",5,"通年",6)</f>
        <v>2</v>
      </c>
      <c r="S336" t="s">
        <v>49</v>
      </c>
      <c r="U336">
        <v>1</v>
      </c>
    </row>
    <row r="337" spans="2:21" x14ac:dyDescent="0.85">
      <c r="B337" s="22" t="s">
        <v>545</v>
      </c>
      <c r="C337" s="6" t="s">
        <v>553</v>
      </c>
      <c r="D337" s="6" t="s">
        <v>314</v>
      </c>
      <c r="E337" s="6" t="s">
        <v>544</v>
      </c>
      <c r="F337" s="6">
        <v>2</v>
      </c>
      <c r="G337" s="52">
        <v>45419</v>
      </c>
      <c r="H337" s="52">
        <f>IF(COUNTIF(休講・補講一覧表!I$6:I$47,開講日程一覧!P337)&gt;0,_xlfn.XLOOKUP(開講日程一覧!P337,休講・補講一覧表!I$6:I$47,休講・補講一覧表!G$6:G$47),G337)</f>
        <v>45419</v>
      </c>
      <c r="I337" s="3" t="str">
        <f t="shared" si="12"/>
        <v>火</v>
      </c>
      <c r="J337" s="3" t="str">
        <f>IF(COUNTIF(休講・補講一覧表!I$6:I$47,開講日程一覧!P337)&gt;0,TEXT(G337,"m/d")&amp;"の補講","")</f>
        <v/>
      </c>
      <c r="K337" s="6" t="s">
        <v>542</v>
      </c>
      <c r="L337" s="7">
        <v>6.9444444444444441E-3</v>
      </c>
      <c r="M337" s="7">
        <v>0.125</v>
      </c>
      <c r="P337" s="33" t="str">
        <f t="shared" si="13"/>
        <v>事業承継における組織・人材戦略とリーダーシップ_東京・仙台・名古屋・大阪・福岡2</v>
      </c>
      <c r="Q337" s="6" t="str">
        <f>IF(_xlfn.XLOOKUP(D337,履修科目一覧!G$6:G$225,履修科目一覧!E$6:E$225)=0,"",_xlfn.XLOOKUP(D337,履修科目一覧!G$6:G$225,履修科目一覧!E$6:E$225))</f>
        <v/>
      </c>
      <c r="R337" cm="1">
        <f t="array" ref="R337">_xlfn.SWITCH(B337,"集中(導入)",1,"前期",2,"集中(夏期)",3,"後期",4,"集中(春期)",5,"通年",6)</f>
        <v>2</v>
      </c>
      <c r="S337" t="s">
        <v>49</v>
      </c>
      <c r="U337">
        <v>1</v>
      </c>
    </row>
    <row r="338" spans="2:21" x14ac:dyDescent="0.85">
      <c r="B338" s="22" t="s">
        <v>545</v>
      </c>
      <c r="C338" s="6" t="s">
        <v>553</v>
      </c>
      <c r="D338" s="6" t="s">
        <v>314</v>
      </c>
      <c r="E338" s="6" t="s">
        <v>544</v>
      </c>
      <c r="F338" s="6">
        <v>3</v>
      </c>
      <c r="G338" s="52">
        <v>45433</v>
      </c>
      <c r="H338" s="52">
        <f>IF(COUNTIF(休講・補講一覧表!I$6:I$47,開講日程一覧!P338)&gt;0,_xlfn.XLOOKUP(開講日程一覧!P338,休講・補講一覧表!I$6:I$47,休講・補講一覧表!G$6:G$47),G338)</f>
        <v>45433</v>
      </c>
      <c r="I338" s="3" t="str">
        <f t="shared" si="12"/>
        <v>火</v>
      </c>
      <c r="J338" s="3" t="str">
        <f>IF(COUNTIF(休講・補講一覧表!I$6:I$47,開講日程一覧!P338)&gt;0,TEXT(G338,"m/d")&amp;"の補講","")</f>
        <v/>
      </c>
      <c r="K338" s="6" t="s">
        <v>542</v>
      </c>
      <c r="L338" s="7">
        <v>6.9444444444444441E-3</v>
      </c>
      <c r="M338" s="7">
        <v>0.125</v>
      </c>
      <c r="P338" s="33" t="str">
        <f t="shared" si="13"/>
        <v>事業承継における組織・人材戦略とリーダーシップ_東京・仙台・名古屋・大阪・福岡3</v>
      </c>
      <c r="Q338" s="6" t="str">
        <f>IF(_xlfn.XLOOKUP(D338,履修科目一覧!G$6:G$225,履修科目一覧!E$6:E$225)=0,"",_xlfn.XLOOKUP(D338,履修科目一覧!G$6:G$225,履修科目一覧!E$6:E$225))</f>
        <v/>
      </c>
      <c r="R338" cm="1">
        <f t="array" ref="R338">_xlfn.SWITCH(B338,"集中(導入)",1,"前期",2,"集中(夏期)",3,"後期",4,"集中(春期)",5,"通年",6)</f>
        <v>2</v>
      </c>
      <c r="S338" t="s">
        <v>49</v>
      </c>
      <c r="U338">
        <v>1</v>
      </c>
    </row>
    <row r="339" spans="2:21" x14ac:dyDescent="0.85">
      <c r="B339" s="22" t="s">
        <v>545</v>
      </c>
      <c r="C339" s="6" t="s">
        <v>553</v>
      </c>
      <c r="D339" s="6" t="s">
        <v>314</v>
      </c>
      <c r="E339" s="6" t="s">
        <v>544</v>
      </c>
      <c r="F339" s="6">
        <v>4</v>
      </c>
      <c r="G339" s="52">
        <v>45447</v>
      </c>
      <c r="H339" s="52">
        <f>IF(COUNTIF(休講・補講一覧表!I$6:I$47,開講日程一覧!P339)&gt;0,_xlfn.XLOOKUP(開講日程一覧!P339,休講・補講一覧表!I$6:I$47,休講・補講一覧表!G$6:G$47),G339)</f>
        <v>45447</v>
      </c>
      <c r="I339" s="3" t="str">
        <f t="shared" si="12"/>
        <v>火</v>
      </c>
      <c r="J339" s="3" t="str">
        <f>IF(COUNTIF(休講・補講一覧表!I$6:I$47,開講日程一覧!P339)&gt;0,TEXT(G339,"m/d")&amp;"の補講","")</f>
        <v/>
      </c>
      <c r="K339" s="6" t="s">
        <v>542</v>
      </c>
      <c r="L339" s="7">
        <v>6.9444444444444441E-3</v>
      </c>
      <c r="M339" s="7">
        <v>0.125</v>
      </c>
      <c r="P339" s="33" t="str">
        <f t="shared" si="13"/>
        <v>事業承継における組織・人材戦略とリーダーシップ_東京・仙台・名古屋・大阪・福岡4</v>
      </c>
      <c r="Q339" s="6" t="str">
        <f>IF(_xlfn.XLOOKUP(D339,履修科目一覧!G$6:G$225,履修科目一覧!E$6:E$225)=0,"",_xlfn.XLOOKUP(D339,履修科目一覧!G$6:G$225,履修科目一覧!E$6:E$225))</f>
        <v/>
      </c>
      <c r="R339" cm="1">
        <f t="array" ref="R339">_xlfn.SWITCH(B339,"集中(導入)",1,"前期",2,"集中(夏期)",3,"後期",4,"集中(春期)",5,"通年",6)</f>
        <v>2</v>
      </c>
      <c r="S339" t="s">
        <v>49</v>
      </c>
      <c r="U339">
        <v>1</v>
      </c>
    </row>
    <row r="340" spans="2:21" x14ac:dyDescent="0.85">
      <c r="B340" s="22" t="s">
        <v>545</v>
      </c>
      <c r="C340" s="6" t="s">
        <v>553</v>
      </c>
      <c r="D340" s="6" t="s">
        <v>314</v>
      </c>
      <c r="E340" s="6" t="s">
        <v>544</v>
      </c>
      <c r="F340" s="6">
        <v>5</v>
      </c>
      <c r="G340" s="52">
        <v>45461</v>
      </c>
      <c r="H340" s="52">
        <f>IF(COUNTIF(休講・補講一覧表!I$6:I$47,開講日程一覧!P340)&gt;0,_xlfn.XLOOKUP(開講日程一覧!P340,休講・補講一覧表!I$6:I$47,休講・補講一覧表!G$6:G$47),G340)</f>
        <v>45517</v>
      </c>
      <c r="I340" s="3" t="str">
        <f t="shared" si="12"/>
        <v>火</v>
      </c>
      <c r="J340" s="3" t="str">
        <f>IF(COUNTIF(休講・補講一覧表!I$6:I$47,開講日程一覧!P340)&gt;0,TEXT(G340,"m/d")&amp;"の補講","")</f>
        <v>6/18の補講</v>
      </c>
      <c r="K340" s="6" t="s">
        <v>542</v>
      </c>
      <c r="L340" s="7">
        <v>6.9444444444444441E-3</v>
      </c>
      <c r="M340" s="7">
        <v>0.125</v>
      </c>
      <c r="P340" s="33" t="str">
        <f t="shared" si="13"/>
        <v>事業承継における組織・人材戦略とリーダーシップ_東京・仙台・名古屋・大阪・福岡5</v>
      </c>
      <c r="Q340" s="6" t="str">
        <f>IF(_xlfn.XLOOKUP(D340,履修科目一覧!G$6:G$225,履修科目一覧!E$6:E$225)=0,"",_xlfn.XLOOKUP(D340,履修科目一覧!G$6:G$225,履修科目一覧!E$6:E$225))</f>
        <v/>
      </c>
      <c r="R340" cm="1">
        <f t="array" ref="R340">_xlfn.SWITCH(B340,"集中(導入)",1,"前期",2,"集中(夏期)",3,"後期",4,"集中(春期)",5,"通年",6)</f>
        <v>2</v>
      </c>
      <c r="S340" t="s">
        <v>49</v>
      </c>
      <c r="U340">
        <v>1</v>
      </c>
    </row>
    <row r="341" spans="2:21" x14ac:dyDescent="0.85">
      <c r="B341" s="22" t="s">
        <v>545</v>
      </c>
      <c r="C341" s="6" t="s">
        <v>553</v>
      </c>
      <c r="D341" s="6" t="s">
        <v>314</v>
      </c>
      <c r="E341" s="6" t="s">
        <v>544</v>
      </c>
      <c r="F341" s="6">
        <v>6</v>
      </c>
      <c r="G341" s="52">
        <v>45475</v>
      </c>
      <c r="H341" s="52">
        <f>IF(COUNTIF(休講・補講一覧表!I$6:I$47,開講日程一覧!P341)&gt;0,_xlfn.XLOOKUP(開講日程一覧!P341,休講・補講一覧表!I$6:I$47,休講・補講一覧表!G$6:G$47),G341)</f>
        <v>45475</v>
      </c>
      <c r="I341" s="3" t="str">
        <f t="shared" ref="I341:I404" si="14">TEXT(H341,"aaa")</f>
        <v>火</v>
      </c>
      <c r="J341" s="3" t="str">
        <f>IF(COUNTIF(休講・補講一覧表!I$6:I$47,開講日程一覧!P341)&gt;0,TEXT(G341,"m/d")&amp;"の補講","")</f>
        <v/>
      </c>
      <c r="K341" s="6" t="s">
        <v>542</v>
      </c>
      <c r="L341" s="7">
        <v>6.9444444444444441E-3</v>
      </c>
      <c r="M341" s="7">
        <v>0.125</v>
      </c>
      <c r="P341" s="33" t="str">
        <f t="shared" ref="P341:P404" si="15">D341&amp;F341</f>
        <v>事業承継における組織・人材戦略とリーダーシップ_東京・仙台・名古屋・大阪・福岡6</v>
      </c>
      <c r="Q341" s="6" t="str">
        <f>IF(_xlfn.XLOOKUP(D341,履修科目一覧!G$6:G$225,履修科目一覧!E$6:E$225)=0,"",_xlfn.XLOOKUP(D341,履修科目一覧!G$6:G$225,履修科目一覧!E$6:E$225))</f>
        <v/>
      </c>
      <c r="R341" cm="1">
        <f t="array" ref="R341">_xlfn.SWITCH(B341,"集中(導入)",1,"前期",2,"集中(夏期)",3,"後期",4,"集中(春期)",5,"通年",6)</f>
        <v>2</v>
      </c>
      <c r="S341" t="s">
        <v>49</v>
      </c>
      <c r="U341">
        <v>1</v>
      </c>
    </row>
    <row r="342" spans="2:21" x14ac:dyDescent="0.85">
      <c r="B342" s="22" t="s">
        <v>545</v>
      </c>
      <c r="C342" s="6" t="s">
        <v>553</v>
      </c>
      <c r="D342" s="6" t="s">
        <v>314</v>
      </c>
      <c r="E342" s="6" t="s">
        <v>544</v>
      </c>
      <c r="F342" s="6">
        <v>7</v>
      </c>
      <c r="G342" s="52">
        <v>45489</v>
      </c>
      <c r="H342" s="52">
        <f>IF(COUNTIF(休講・補講一覧表!I$6:I$47,開講日程一覧!P342)&gt;0,_xlfn.XLOOKUP(開講日程一覧!P342,休講・補講一覧表!I$6:I$47,休講・補講一覧表!G$6:G$47),G342)</f>
        <v>45489</v>
      </c>
      <c r="I342" s="3" t="str">
        <f t="shared" si="14"/>
        <v>火</v>
      </c>
      <c r="J342" s="3" t="str">
        <f>IF(COUNTIF(休講・補講一覧表!I$6:I$47,開講日程一覧!P342)&gt;0,TEXT(G342,"m/d")&amp;"の補講","")</f>
        <v/>
      </c>
      <c r="K342" s="6" t="s">
        <v>542</v>
      </c>
      <c r="L342" s="7">
        <v>6.9444444444444441E-3</v>
      </c>
      <c r="M342" s="7">
        <v>0.125</v>
      </c>
      <c r="P342" s="33" t="str">
        <f t="shared" si="15"/>
        <v>事業承継における組織・人材戦略とリーダーシップ_東京・仙台・名古屋・大阪・福岡7</v>
      </c>
      <c r="Q342" s="6" t="str">
        <f>IF(_xlfn.XLOOKUP(D342,履修科目一覧!G$6:G$225,履修科目一覧!E$6:E$225)=0,"",_xlfn.XLOOKUP(D342,履修科目一覧!G$6:G$225,履修科目一覧!E$6:E$225))</f>
        <v/>
      </c>
      <c r="R342" cm="1">
        <f t="array" ref="R342">_xlfn.SWITCH(B342,"集中(導入)",1,"前期",2,"集中(夏期)",3,"後期",4,"集中(春期)",5,"通年",6)</f>
        <v>2</v>
      </c>
      <c r="S342" t="s">
        <v>49</v>
      </c>
      <c r="U342">
        <v>1</v>
      </c>
    </row>
    <row r="343" spans="2:21" x14ac:dyDescent="0.85">
      <c r="B343" s="22" t="s">
        <v>545</v>
      </c>
      <c r="C343" s="6" t="s">
        <v>553</v>
      </c>
      <c r="D343" s="6" t="s">
        <v>314</v>
      </c>
      <c r="E343" s="6" t="s">
        <v>544</v>
      </c>
      <c r="F343" s="6">
        <v>8</v>
      </c>
      <c r="G343" s="52">
        <v>45503</v>
      </c>
      <c r="H343" s="52">
        <f>IF(COUNTIF(休講・補講一覧表!I$6:I$47,開講日程一覧!P343)&gt;0,_xlfn.XLOOKUP(開講日程一覧!P343,休講・補講一覧表!I$6:I$47,休講・補講一覧表!G$6:G$47),G343)</f>
        <v>45503</v>
      </c>
      <c r="I343" s="3" t="str">
        <f t="shared" si="14"/>
        <v>火</v>
      </c>
      <c r="J343" s="3" t="str">
        <f>IF(COUNTIF(休講・補講一覧表!I$6:I$47,開講日程一覧!P343)&gt;0,TEXT(G343,"m/d")&amp;"の補講","")</f>
        <v/>
      </c>
      <c r="K343" s="6" t="s">
        <v>542</v>
      </c>
      <c r="L343" s="7">
        <v>6.9444444444444441E-3</v>
      </c>
      <c r="M343" s="7">
        <v>0.125</v>
      </c>
      <c r="P343" s="33" t="str">
        <f t="shared" si="15"/>
        <v>事業承継における組織・人材戦略とリーダーシップ_東京・仙台・名古屋・大阪・福岡8</v>
      </c>
      <c r="Q343" s="6" t="str">
        <f>IF(_xlfn.XLOOKUP(D343,履修科目一覧!G$6:G$225,履修科目一覧!E$6:E$225)=0,"",_xlfn.XLOOKUP(D343,履修科目一覧!G$6:G$225,履修科目一覧!E$6:E$225))</f>
        <v/>
      </c>
      <c r="R343" cm="1">
        <f t="array" ref="R343">_xlfn.SWITCH(B343,"集中(導入)",1,"前期",2,"集中(夏期)",3,"後期",4,"集中(春期)",5,"通年",6)</f>
        <v>2</v>
      </c>
      <c r="S343" t="s">
        <v>49</v>
      </c>
      <c r="U343">
        <v>1</v>
      </c>
    </row>
    <row r="344" spans="2:21" x14ac:dyDescent="0.85">
      <c r="B344" s="22" t="s">
        <v>545</v>
      </c>
      <c r="C344" s="6" t="s">
        <v>564</v>
      </c>
      <c r="D344" s="6" t="s">
        <v>316</v>
      </c>
      <c r="E344" s="6" t="s">
        <v>547</v>
      </c>
      <c r="F344" s="6">
        <v>1</v>
      </c>
      <c r="G344" s="52">
        <v>45404</v>
      </c>
      <c r="H344" s="52">
        <f>IF(COUNTIF(休講・補講一覧表!I$6:I$47,開講日程一覧!P344)&gt;0,_xlfn.XLOOKUP(開講日程一覧!P344,休講・補講一覧表!I$6:I$47,休講・補講一覧表!G$6:G$47),G344)</f>
        <v>45404</v>
      </c>
      <c r="I344" s="3" t="str">
        <f t="shared" si="14"/>
        <v>月</v>
      </c>
      <c r="J344" s="3" t="str">
        <f>IF(COUNTIF(休講・補講一覧表!I$6:I$47,開講日程一覧!P344)&gt;0,TEXT(G344,"m/d")&amp;"の補講","")</f>
        <v/>
      </c>
      <c r="K344" s="6" t="s">
        <v>552</v>
      </c>
      <c r="L344" s="7">
        <v>0</v>
      </c>
      <c r="M344" s="7">
        <v>6.25E-2</v>
      </c>
      <c r="P344" s="33" t="str">
        <f t="shared" si="15"/>
        <v>事業デザイン演習Ⅰ（1年次） 前期_東京①1</v>
      </c>
      <c r="Q344" s="6" t="str">
        <f>IF(_xlfn.XLOOKUP(D344,履修科目一覧!G$6:G$225,履修科目一覧!E$6:E$225)=0,"",_xlfn.XLOOKUP(D344,履修科目一覧!G$6:G$225,履修科目一覧!E$6:E$225))</f>
        <v/>
      </c>
      <c r="R344" cm="1">
        <f t="array" ref="R344">_xlfn.SWITCH(B344,"集中(導入)",1,"前期",2,"集中(夏期)",3,"後期",4,"集中(春期)",5,"通年",6)</f>
        <v>2</v>
      </c>
      <c r="S344" t="s">
        <v>49</v>
      </c>
      <c r="U344">
        <v>1</v>
      </c>
    </row>
    <row r="345" spans="2:21" x14ac:dyDescent="0.85">
      <c r="B345" s="22" t="s">
        <v>545</v>
      </c>
      <c r="C345" s="6" t="s">
        <v>564</v>
      </c>
      <c r="D345" s="6" t="s">
        <v>316</v>
      </c>
      <c r="E345" s="6" t="s">
        <v>547</v>
      </c>
      <c r="F345" s="6">
        <v>2</v>
      </c>
      <c r="G345" s="52">
        <v>45432</v>
      </c>
      <c r="H345" s="52">
        <f>IF(COUNTIF(休講・補講一覧表!I$6:I$47,開講日程一覧!P345)&gt;0,_xlfn.XLOOKUP(開講日程一覧!P345,休講・補講一覧表!I$6:I$47,休講・補講一覧表!G$6:G$47),G345)</f>
        <v>45432</v>
      </c>
      <c r="I345" s="3" t="str">
        <f t="shared" si="14"/>
        <v>月</v>
      </c>
      <c r="J345" s="3" t="str">
        <f>IF(COUNTIF(休講・補講一覧表!I$6:I$47,開講日程一覧!P345)&gt;0,TEXT(G345,"m/d")&amp;"の補講","")</f>
        <v/>
      </c>
      <c r="K345" s="6" t="s">
        <v>542</v>
      </c>
      <c r="L345" s="7">
        <v>6.9444444444444441E-3</v>
      </c>
      <c r="M345" s="7">
        <v>0.125</v>
      </c>
      <c r="P345" s="33" t="str">
        <f t="shared" si="15"/>
        <v>事業デザイン演習Ⅰ（1年次） 前期_東京①2</v>
      </c>
      <c r="Q345" s="6" t="str">
        <f>IF(_xlfn.XLOOKUP(D345,履修科目一覧!G$6:G$225,履修科目一覧!E$6:E$225)=0,"",_xlfn.XLOOKUP(D345,履修科目一覧!G$6:G$225,履修科目一覧!E$6:E$225))</f>
        <v/>
      </c>
      <c r="R345" cm="1">
        <f t="array" ref="R345">_xlfn.SWITCH(B345,"集中(導入)",1,"前期",2,"集中(夏期)",3,"後期",4,"集中(春期)",5,"通年",6)</f>
        <v>2</v>
      </c>
      <c r="S345" t="s">
        <v>49</v>
      </c>
      <c r="U345">
        <v>1</v>
      </c>
    </row>
    <row r="346" spans="2:21" x14ac:dyDescent="0.85">
      <c r="B346" s="22" t="s">
        <v>545</v>
      </c>
      <c r="C346" s="6" t="s">
        <v>564</v>
      </c>
      <c r="D346" s="6" t="s">
        <v>316</v>
      </c>
      <c r="E346" s="6" t="s">
        <v>547</v>
      </c>
      <c r="F346" s="6">
        <v>3</v>
      </c>
      <c r="G346" s="52">
        <v>45446</v>
      </c>
      <c r="H346" s="52">
        <f>IF(COUNTIF(休講・補講一覧表!I$6:I$47,開講日程一覧!P346)&gt;0,_xlfn.XLOOKUP(開講日程一覧!P346,休講・補講一覧表!I$6:I$47,休講・補講一覧表!G$6:G$47),G346)</f>
        <v>45446</v>
      </c>
      <c r="I346" s="3" t="str">
        <f t="shared" si="14"/>
        <v>月</v>
      </c>
      <c r="J346" s="3" t="str">
        <f>IF(COUNTIF(休講・補講一覧表!I$6:I$47,開講日程一覧!P346)&gt;0,TEXT(G346,"m/d")&amp;"の補講","")</f>
        <v/>
      </c>
      <c r="K346" s="6" t="s">
        <v>542</v>
      </c>
      <c r="L346" s="7">
        <v>6.9444444444444441E-3</v>
      </c>
      <c r="M346" s="7">
        <v>0.125</v>
      </c>
      <c r="P346" s="33" t="str">
        <f t="shared" si="15"/>
        <v>事業デザイン演習Ⅰ（1年次） 前期_東京①3</v>
      </c>
      <c r="Q346" s="6" t="str">
        <f>IF(_xlfn.XLOOKUP(D346,履修科目一覧!G$6:G$225,履修科目一覧!E$6:E$225)=0,"",_xlfn.XLOOKUP(D346,履修科目一覧!G$6:G$225,履修科目一覧!E$6:E$225))</f>
        <v/>
      </c>
      <c r="R346" cm="1">
        <f t="array" ref="R346">_xlfn.SWITCH(B346,"集中(導入)",1,"前期",2,"集中(夏期)",3,"後期",4,"集中(春期)",5,"通年",6)</f>
        <v>2</v>
      </c>
      <c r="S346" t="s">
        <v>49</v>
      </c>
      <c r="U346">
        <v>1</v>
      </c>
    </row>
    <row r="347" spans="2:21" x14ac:dyDescent="0.85">
      <c r="B347" s="22" t="s">
        <v>545</v>
      </c>
      <c r="C347" s="6" t="s">
        <v>564</v>
      </c>
      <c r="D347" s="6" t="s">
        <v>316</v>
      </c>
      <c r="E347" s="6" t="s">
        <v>547</v>
      </c>
      <c r="F347" s="6">
        <v>4</v>
      </c>
      <c r="G347" s="52">
        <v>45460</v>
      </c>
      <c r="H347" s="52">
        <f>IF(COUNTIF(休講・補講一覧表!I$6:I$47,開講日程一覧!P347)&gt;0,_xlfn.XLOOKUP(開講日程一覧!P347,休講・補講一覧表!I$6:I$47,休講・補講一覧表!G$6:G$47),G347)</f>
        <v>45460</v>
      </c>
      <c r="I347" s="3" t="str">
        <f t="shared" si="14"/>
        <v>月</v>
      </c>
      <c r="J347" s="3" t="str">
        <f>IF(COUNTIF(休講・補講一覧表!I$6:I$47,開講日程一覧!P347)&gt;0,TEXT(G347,"m/d")&amp;"の補講","")</f>
        <v/>
      </c>
      <c r="K347" s="6" t="s">
        <v>542</v>
      </c>
      <c r="L347" s="7">
        <v>6.9444444444444441E-3</v>
      </c>
      <c r="M347" s="7">
        <v>0.125</v>
      </c>
      <c r="P347" s="33" t="str">
        <f t="shared" si="15"/>
        <v>事業デザイン演習Ⅰ（1年次） 前期_東京①4</v>
      </c>
      <c r="Q347" s="6" t="str">
        <f>IF(_xlfn.XLOOKUP(D347,履修科目一覧!G$6:G$225,履修科目一覧!E$6:E$225)=0,"",_xlfn.XLOOKUP(D347,履修科目一覧!G$6:G$225,履修科目一覧!E$6:E$225))</f>
        <v/>
      </c>
      <c r="R347" cm="1">
        <f t="array" ref="R347">_xlfn.SWITCH(B347,"集中(導入)",1,"前期",2,"集中(夏期)",3,"後期",4,"集中(春期)",5,"通年",6)</f>
        <v>2</v>
      </c>
      <c r="S347" t="s">
        <v>49</v>
      </c>
      <c r="U347">
        <v>1</v>
      </c>
    </row>
    <row r="348" spans="2:21" x14ac:dyDescent="0.85">
      <c r="B348" s="22" t="s">
        <v>545</v>
      </c>
      <c r="C348" s="6" t="s">
        <v>564</v>
      </c>
      <c r="D348" s="6" t="s">
        <v>316</v>
      </c>
      <c r="E348" s="6" t="s">
        <v>547</v>
      </c>
      <c r="F348" s="6">
        <v>5</v>
      </c>
      <c r="G348" s="52">
        <v>45474</v>
      </c>
      <c r="H348" s="52">
        <f>IF(COUNTIF(休講・補講一覧表!I$6:I$47,開講日程一覧!P348)&gt;0,_xlfn.XLOOKUP(開講日程一覧!P348,休講・補講一覧表!I$6:I$47,休講・補講一覧表!G$6:G$47),G348)</f>
        <v>45474</v>
      </c>
      <c r="I348" s="3" t="str">
        <f t="shared" si="14"/>
        <v>月</v>
      </c>
      <c r="J348" s="3" t="str">
        <f>IF(COUNTIF(休講・補講一覧表!I$6:I$47,開講日程一覧!P348)&gt;0,TEXT(G348,"m/d")&amp;"の補講","")</f>
        <v/>
      </c>
      <c r="K348" s="6" t="s">
        <v>542</v>
      </c>
      <c r="L348" s="7">
        <v>6.9444444444444441E-3</v>
      </c>
      <c r="M348" s="7">
        <v>0.125</v>
      </c>
      <c r="P348" s="33" t="str">
        <f t="shared" si="15"/>
        <v>事業デザイン演習Ⅰ（1年次） 前期_東京①5</v>
      </c>
      <c r="Q348" s="6" t="str">
        <f>IF(_xlfn.XLOOKUP(D348,履修科目一覧!G$6:G$225,履修科目一覧!E$6:E$225)=0,"",_xlfn.XLOOKUP(D348,履修科目一覧!G$6:G$225,履修科目一覧!E$6:E$225))</f>
        <v/>
      </c>
      <c r="R348" cm="1">
        <f t="array" ref="R348">_xlfn.SWITCH(B348,"集中(導入)",1,"前期",2,"集中(夏期)",3,"後期",4,"集中(春期)",5,"通年",6)</f>
        <v>2</v>
      </c>
      <c r="S348" t="s">
        <v>49</v>
      </c>
      <c r="U348">
        <v>1</v>
      </c>
    </row>
    <row r="349" spans="2:21" x14ac:dyDescent="0.85">
      <c r="B349" s="22" t="s">
        <v>545</v>
      </c>
      <c r="C349" s="6" t="s">
        <v>564</v>
      </c>
      <c r="D349" s="6" t="s">
        <v>316</v>
      </c>
      <c r="E349" s="6" t="s">
        <v>547</v>
      </c>
      <c r="F349" s="6">
        <v>6</v>
      </c>
      <c r="G349" s="52">
        <v>45502</v>
      </c>
      <c r="H349" s="52">
        <f>IF(COUNTIF(休講・補講一覧表!I$6:I$47,開講日程一覧!P349)&gt;0,_xlfn.XLOOKUP(開講日程一覧!P349,休講・補講一覧表!I$6:I$47,休講・補講一覧表!G$6:G$47),G349)</f>
        <v>45502</v>
      </c>
      <c r="I349" s="3" t="str">
        <f t="shared" si="14"/>
        <v>月</v>
      </c>
      <c r="J349" s="3" t="str">
        <f>IF(COUNTIF(休講・補講一覧表!I$6:I$47,開講日程一覧!P349)&gt;0,TEXT(G349,"m/d")&amp;"の補講","")</f>
        <v/>
      </c>
      <c r="K349" s="6" t="s">
        <v>542</v>
      </c>
      <c r="L349" s="7">
        <v>6.9444444444444441E-3</v>
      </c>
      <c r="M349" s="7">
        <v>0.125</v>
      </c>
      <c r="P349" s="33" t="str">
        <f t="shared" si="15"/>
        <v>事業デザイン演習Ⅰ（1年次） 前期_東京①6</v>
      </c>
      <c r="Q349" s="6" t="str">
        <f>IF(_xlfn.XLOOKUP(D349,履修科目一覧!G$6:G$225,履修科目一覧!E$6:E$225)=0,"",_xlfn.XLOOKUP(D349,履修科目一覧!G$6:G$225,履修科目一覧!E$6:E$225))</f>
        <v/>
      </c>
      <c r="R349" cm="1">
        <f t="array" ref="R349">_xlfn.SWITCH(B349,"集中(導入)",1,"前期",2,"集中(夏期)",3,"後期",4,"集中(春期)",5,"通年",6)</f>
        <v>2</v>
      </c>
      <c r="S349" t="s">
        <v>49</v>
      </c>
      <c r="U349">
        <v>1</v>
      </c>
    </row>
    <row r="350" spans="2:21" x14ac:dyDescent="0.85">
      <c r="B350" s="22" t="s">
        <v>545</v>
      </c>
      <c r="C350" s="6" t="s">
        <v>564</v>
      </c>
      <c r="D350" s="6" t="s">
        <v>316</v>
      </c>
      <c r="E350" s="6" t="s">
        <v>547</v>
      </c>
      <c r="F350" s="6">
        <v>7</v>
      </c>
      <c r="G350" s="52">
        <v>45523</v>
      </c>
      <c r="H350" s="52">
        <f>IF(COUNTIF(休講・補講一覧表!I$6:I$47,開講日程一覧!P350)&gt;0,_xlfn.XLOOKUP(開講日程一覧!P350,休講・補講一覧表!I$6:I$47,休講・補講一覧表!G$6:G$47),G350)</f>
        <v>45523</v>
      </c>
      <c r="I350" s="3" t="str">
        <f t="shared" si="14"/>
        <v>月</v>
      </c>
      <c r="J350" s="3" t="str">
        <f>IF(COUNTIF(休講・補講一覧表!I$6:I$47,開講日程一覧!P350)&gt;0,TEXT(G350,"m/d")&amp;"の補講","")</f>
        <v/>
      </c>
      <c r="K350" s="6" t="s">
        <v>542</v>
      </c>
      <c r="L350" s="7">
        <v>6.9444444444444441E-3</v>
      </c>
      <c r="M350" s="7">
        <v>0.125</v>
      </c>
      <c r="P350" s="33" t="str">
        <f t="shared" si="15"/>
        <v>事業デザイン演習Ⅰ（1年次） 前期_東京①7</v>
      </c>
      <c r="Q350" s="6" t="str">
        <f>IF(_xlfn.XLOOKUP(D350,履修科目一覧!G$6:G$225,履修科目一覧!E$6:E$225)=0,"",_xlfn.XLOOKUP(D350,履修科目一覧!G$6:G$225,履修科目一覧!E$6:E$225))</f>
        <v/>
      </c>
      <c r="R350" cm="1">
        <f t="array" ref="R350">_xlfn.SWITCH(B350,"集中(導入)",1,"前期",2,"集中(夏期)",3,"後期",4,"集中(春期)",5,"通年",6)</f>
        <v>2</v>
      </c>
      <c r="S350" t="s">
        <v>49</v>
      </c>
      <c r="U350">
        <v>1</v>
      </c>
    </row>
    <row r="351" spans="2:21" x14ac:dyDescent="0.85">
      <c r="B351" s="22" t="s">
        <v>545</v>
      </c>
      <c r="C351" s="6" t="s">
        <v>564</v>
      </c>
      <c r="D351" s="6" t="s">
        <v>316</v>
      </c>
      <c r="E351" s="6" t="s">
        <v>547</v>
      </c>
      <c r="F351" s="6">
        <v>8</v>
      </c>
      <c r="G351" s="52">
        <v>45530</v>
      </c>
      <c r="H351" s="52">
        <f>IF(COUNTIF(休講・補講一覧表!I$6:I$47,開講日程一覧!P351)&gt;0,_xlfn.XLOOKUP(開講日程一覧!P351,休講・補講一覧表!I$6:I$47,休講・補講一覧表!G$6:G$47),G351)</f>
        <v>45530</v>
      </c>
      <c r="I351" s="3" t="str">
        <f t="shared" si="14"/>
        <v>月</v>
      </c>
      <c r="J351" s="3" t="str">
        <f>IF(COUNTIF(休講・補講一覧表!I$6:I$47,開講日程一覧!P351)&gt;0,TEXT(G351,"m/d")&amp;"の補講","")</f>
        <v/>
      </c>
      <c r="K351" s="6" t="s">
        <v>542</v>
      </c>
      <c r="L351" s="7">
        <v>6.9444444444444441E-3</v>
      </c>
      <c r="M351" s="7">
        <v>0.125</v>
      </c>
      <c r="P351" s="33" t="str">
        <f t="shared" si="15"/>
        <v>事業デザイン演習Ⅰ（1年次） 前期_東京①8</v>
      </c>
      <c r="Q351" s="6" t="str">
        <f>IF(_xlfn.XLOOKUP(D351,履修科目一覧!G$6:G$225,履修科目一覧!E$6:E$225)=0,"",_xlfn.XLOOKUP(D351,履修科目一覧!G$6:G$225,履修科目一覧!E$6:E$225))</f>
        <v/>
      </c>
      <c r="R351" cm="1">
        <f t="array" ref="R351">_xlfn.SWITCH(B351,"集中(導入)",1,"前期",2,"集中(夏期)",3,"後期",4,"集中(春期)",5,"通年",6)</f>
        <v>2</v>
      </c>
      <c r="S351" t="s">
        <v>49</v>
      </c>
      <c r="U351">
        <v>1</v>
      </c>
    </row>
    <row r="352" spans="2:21" x14ac:dyDescent="0.85">
      <c r="B352" s="22" t="s">
        <v>545</v>
      </c>
      <c r="C352" s="6" t="s">
        <v>553</v>
      </c>
      <c r="D352" s="6" t="s">
        <v>326</v>
      </c>
      <c r="E352" s="6" t="s">
        <v>547</v>
      </c>
      <c r="F352" s="6">
        <v>1</v>
      </c>
      <c r="G352" s="52">
        <v>45405</v>
      </c>
      <c r="H352" s="52">
        <f>IF(COUNTIF(休講・補講一覧表!I$6:I$47,開講日程一覧!P352)&gt;0,_xlfn.XLOOKUP(開講日程一覧!P352,休講・補講一覧表!I$6:I$47,休講・補講一覧表!G$6:G$47),G352)</f>
        <v>45405</v>
      </c>
      <c r="I352" s="3" t="str">
        <f t="shared" si="14"/>
        <v>火</v>
      </c>
      <c r="J352" s="3" t="str">
        <f>IF(COUNTIF(休講・補講一覧表!I$6:I$47,開講日程一覧!P352)&gt;0,TEXT(G352,"m/d")&amp;"の補講","")</f>
        <v/>
      </c>
      <c r="K352" s="6" t="s">
        <v>552</v>
      </c>
      <c r="L352" s="7">
        <v>0</v>
      </c>
      <c r="M352" s="7">
        <v>6.25E-2</v>
      </c>
      <c r="P352" s="33" t="str">
        <f t="shared" si="15"/>
        <v>事業デザイン演習Ⅰ（1年次） 前期_東京②1</v>
      </c>
      <c r="Q352" s="6" t="str">
        <f>IF(_xlfn.XLOOKUP(D352,履修科目一覧!G$6:G$225,履修科目一覧!E$6:E$225)=0,"",_xlfn.XLOOKUP(D352,履修科目一覧!G$6:G$225,履修科目一覧!E$6:E$225))</f>
        <v/>
      </c>
      <c r="R352" cm="1">
        <f t="array" ref="R352">_xlfn.SWITCH(B352,"集中(導入)",1,"前期",2,"集中(夏期)",3,"後期",4,"集中(春期)",5,"通年",6)</f>
        <v>2</v>
      </c>
      <c r="S352" t="s">
        <v>49</v>
      </c>
      <c r="U352">
        <v>1</v>
      </c>
    </row>
    <row r="353" spans="2:21" x14ac:dyDescent="0.85">
      <c r="B353" s="22" t="s">
        <v>545</v>
      </c>
      <c r="C353" s="6" t="s">
        <v>553</v>
      </c>
      <c r="D353" s="6" t="s">
        <v>326</v>
      </c>
      <c r="E353" s="6" t="s">
        <v>547</v>
      </c>
      <c r="F353" s="6">
        <v>2</v>
      </c>
      <c r="G353" s="52">
        <v>45419</v>
      </c>
      <c r="H353" s="52">
        <f>IF(COUNTIF(休講・補講一覧表!I$6:I$47,開講日程一覧!P353)&gt;0,_xlfn.XLOOKUP(開講日程一覧!P353,休講・補講一覧表!I$6:I$47,休講・補講一覧表!G$6:G$47),G353)</f>
        <v>45419</v>
      </c>
      <c r="I353" s="3" t="str">
        <f t="shared" si="14"/>
        <v>火</v>
      </c>
      <c r="J353" s="3" t="str">
        <f>IF(COUNTIF(休講・補講一覧表!I$6:I$47,開講日程一覧!P353)&gt;0,TEXT(G353,"m/d")&amp;"の補講","")</f>
        <v/>
      </c>
      <c r="K353" s="6" t="s">
        <v>542</v>
      </c>
      <c r="L353" s="7">
        <v>6.9444444444444441E-3</v>
      </c>
      <c r="M353" s="7">
        <v>0.125</v>
      </c>
      <c r="P353" s="33" t="str">
        <f t="shared" si="15"/>
        <v>事業デザイン演習Ⅰ（1年次） 前期_東京②2</v>
      </c>
      <c r="Q353" s="6" t="str">
        <f>IF(_xlfn.XLOOKUP(D353,履修科目一覧!G$6:G$225,履修科目一覧!E$6:E$225)=0,"",_xlfn.XLOOKUP(D353,履修科目一覧!G$6:G$225,履修科目一覧!E$6:E$225))</f>
        <v/>
      </c>
      <c r="R353" cm="1">
        <f t="array" ref="R353">_xlfn.SWITCH(B353,"集中(導入)",1,"前期",2,"集中(夏期)",3,"後期",4,"集中(春期)",5,"通年",6)</f>
        <v>2</v>
      </c>
      <c r="S353" t="s">
        <v>49</v>
      </c>
      <c r="U353">
        <v>1</v>
      </c>
    </row>
    <row r="354" spans="2:21" x14ac:dyDescent="0.85">
      <c r="B354" s="22" t="s">
        <v>545</v>
      </c>
      <c r="C354" s="6" t="s">
        <v>553</v>
      </c>
      <c r="D354" s="6" t="s">
        <v>326</v>
      </c>
      <c r="E354" s="6" t="s">
        <v>547</v>
      </c>
      <c r="F354" s="6">
        <v>3</v>
      </c>
      <c r="G354" s="52">
        <v>45433</v>
      </c>
      <c r="H354" s="52">
        <f>IF(COUNTIF(休講・補講一覧表!I$6:I$47,開講日程一覧!P354)&gt;0,_xlfn.XLOOKUP(開講日程一覧!P354,休講・補講一覧表!I$6:I$47,休講・補講一覧表!G$6:G$47),G354)</f>
        <v>45433</v>
      </c>
      <c r="I354" s="3" t="str">
        <f t="shared" si="14"/>
        <v>火</v>
      </c>
      <c r="J354" s="3" t="str">
        <f>IF(COUNTIF(休講・補講一覧表!I$6:I$47,開講日程一覧!P354)&gt;0,TEXT(G354,"m/d")&amp;"の補講","")</f>
        <v/>
      </c>
      <c r="K354" s="6" t="s">
        <v>542</v>
      </c>
      <c r="L354" s="7">
        <v>6.9444444444444441E-3</v>
      </c>
      <c r="M354" s="7">
        <v>0.125</v>
      </c>
      <c r="P354" s="33" t="str">
        <f t="shared" si="15"/>
        <v>事業デザイン演習Ⅰ（1年次） 前期_東京②3</v>
      </c>
      <c r="Q354" s="6" t="str">
        <f>IF(_xlfn.XLOOKUP(D354,履修科目一覧!G$6:G$225,履修科目一覧!E$6:E$225)=0,"",_xlfn.XLOOKUP(D354,履修科目一覧!G$6:G$225,履修科目一覧!E$6:E$225))</f>
        <v/>
      </c>
      <c r="R354" cm="1">
        <f t="array" ref="R354">_xlfn.SWITCH(B354,"集中(導入)",1,"前期",2,"集中(夏期)",3,"後期",4,"集中(春期)",5,"通年",6)</f>
        <v>2</v>
      </c>
      <c r="S354" t="s">
        <v>49</v>
      </c>
      <c r="U354">
        <v>1</v>
      </c>
    </row>
    <row r="355" spans="2:21" x14ac:dyDescent="0.85">
      <c r="B355" s="22" t="s">
        <v>545</v>
      </c>
      <c r="C355" s="6" t="s">
        <v>553</v>
      </c>
      <c r="D355" s="6" t="s">
        <v>326</v>
      </c>
      <c r="E355" s="6" t="s">
        <v>547</v>
      </c>
      <c r="F355" s="6">
        <v>4</v>
      </c>
      <c r="G355" s="52">
        <v>45447</v>
      </c>
      <c r="H355" s="52">
        <f>IF(COUNTIF(休講・補講一覧表!I$6:I$47,開講日程一覧!P355)&gt;0,_xlfn.XLOOKUP(開講日程一覧!P355,休講・補講一覧表!I$6:I$47,休講・補講一覧表!G$6:G$47),G355)</f>
        <v>45447</v>
      </c>
      <c r="I355" s="3" t="str">
        <f t="shared" si="14"/>
        <v>火</v>
      </c>
      <c r="J355" s="3" t="str">
        <f>IF(COUNTIF(休講・補講一覧表!I$6:I$47,開講日程一覧!P355)&gt;0,TEXT(G355,"m/d")&amp;"の補講","")</f>
        <v/>
      </c>
      <c r="K355" s="6" t="s">
        <v>542</v>
      </c>
      <c r="L355" s="7">
        <v>6.9444444444444441E-3</v>
      </c>
      <c r="M355" s="7">
        <v>0.125</v>
      </c>
      <c r="P355" s="33" t="str">
        <f t="shared" si="15"/>
        <v>事業デザイン演習Ⅰ（1年次） 前期_東京②4</v>
      </c>
      <c r="Q355" s="6" t="str">
        <f>IF(_xlfn.XLOOKUP(D355,履修科目一覧!G$6:G$225,履修科目一覧!E$6:E$225)=0,"",_xlfn.XLOOKUP(D355,履修科目一覧!G$6:G$225,履修科目一覧!E$6:E$225))</f>
        <v/>
      </c>
      <c r="R355" cm="1">
        <f t="array" ref="R355">_xlfn.SWITCH(B355,"集中(導入)",1,"前期",2,"集中(夏期)",3,"後期",4,"集中(春期)",5,"通年",6)</f>
        <v>2</v>
      </c>
      <c r="S355" t="s">
        <v>49</v>
      </c>
      <c r="U355">
        <v>1</v>
      </c>
    </row>
    <row r="356" spans="2:21" x14ac:dyDescent="0.85">
      <c r="B356" s="22" t="s">
        <v>545</v>
      </c>
      <c r="C356" s="6" t="s">
        <v>553</v>
      </c>
      <c r="D356" s="6" t="s">
        <v>326</v>
      </c>
      <c r="E356" s="6" t="s">
        <v>547</v>
      </c>
      <c r="F356" s="6">
        <v>5</v>
      </c>
      <c r="G356" s="52">
        <v>45461</v>
      </c>
      <c r="H356" s="52">
        <f>IF(COUNTIF(休講・補講一覧表!I$6:I$47,開講日程一覧!P356)&gt;0,_xlfn.XLOOKUP(開講日程一覧!P356,休講・補講一覧表!I$6:I$47,休講・補講一覧表!G$6:G$47),G356)</f>
        <v>45461</v>
      </c>
      <c r="I356" s="3" t="str">
        <f t="shared" si="14"/>
        <v>火</v>
      </c>
      <c r="J356" s="3" t="str">
        <f>IF(COUNTIF(休講・補講一覧表!I$6:I$47,開講日程一覧!P356)&gt;0,TEXT(G356,"m/d")&amp;"の補講","")</f>
        <v/>
      </c>
      <c r="K356" s="6" t="s">
        <v>542</v>
      </c>
      <c r="L356" s="7">
        <v>6.9444444444444441E-3</v>
      </c>
      <c r="M356" s="7">
        <v>0.125</v>
      </c>
      <c r="P356" s="33" t="str">
        <f t="shared" si="15"/>
        <v>事業デザイン演習Ⅰ（1年次） 前期_東京②5</v>
      </c>
      <c r="Q356" s="6" t="str">
        <f>IF(_xlfn.XLOOKUP(D356,履修科目一覧!G$6:G$225,履修科目一覧!E$6:E$225)=0,"",_xlfn.XLOOKUP(D356,履修科目一覧!G$6:G$225,履修科目一覧!E$6:E$225))</f>
        <v/>
      </c>
      <c r="R356" cm="1">
        <f t="array" ref="R356">_xlfn.SWITCH(B356,"集中(導入)",1,"前期",2,"集中(夏期)",3,"後期",4,"集中(春期)",5,"通年",6)</f>
        <v>2</v>
      </c>
      <c r="S356" t="s">
        <v>49</v>
      </c>
      <c r="U356">
        <v>1</v>
      </c>
    </row>
    <row r="357" spans="2:21" x14ac:dyDescent="0.85">
      <c r="B357" s="22" t="s">
        <v>545</v>
      </c>
      <c r="C357" s="6" t="s">
        <v>553</v>
      </c>
      <c r="D357" s="6" t="s">
        <v>326</v>
      </c>
      <c r="E357" s="6" t="s">
        <v>547</v>
      </c>
      <c r="F357" s="6">
        <v>6</v>
      </c>
      <c r="G357" s="52">
        <v>45475</v>
      </c>
      <c r="H357" s="52">
        <f>IF(COUNTIF(休講・補講一覧表!I$6:I$47,開講日程一覧!P357)&gt;0,_xlfn.XLOOKUP(開講日程一覧!P357,休講・補講一覧表!I$6:I$47,休講・補講一覧表!G$6:G$47),G357)</f>
        <v>45475</v>
      </c>
      <c r="I357" s="3" t="str">
        <f t="shared" si="14"/>
        <v>火</v>
      </c>
      <c r="J357" s="3" t="str">
        <f>IF(COUNTIF(休講・補講一覧表!I$6:I$47,開講日程一覧!P357)&gt;0,TEXT(G357,"m/d")&amp;"の補講","")</f>
        <v/>
      </c>
      <c r="K357" s="6" t="s">
        <v>542</v>
      </c>
      <c r="L357" s="7">
        <v>6.9444444444444441E-3</v>
      </c>
      <c r="M357" s="7">
        <v>0.125</v>
      </c>
      <c r="P357" s="33" t="str">
        <f t="shared" si="15"/>
        <v>事業デザイン演習Ⅰ（1年次） 前期_東京②6</v>
      </c>
      <c r="Q357" s="6" t="str">
        <f>IF(_xlfn.XLOOKUP(D357,履修科目一覧!G$6:G$225,履修科目一覧!E$6:E$225)=0,"",_xlfn.XLOOKUP(D357,履修科目一覧!G$6:G$225,履修科目一覧!E$6:E$225))</f>
        <v/>
      </c>
      <c r="R357" cm="1">
        <f t="array" ref="R357">_xlfn.SWITCH(B357,"集中(導入)",1,"前期",2,"集中(夏期)",3,"後期",4,"集中(春期)",5,"通年",6)</f>
        <v>2</v>
      </c>
      <c r="S357" t="s">
        <v>49</v>
      </c>
      <c r="U357">
        <v>1</v>
      </c>
    </row>
    <row r="358" spans="2:21" x14ac:dyDescent="0.85">
      <c r="B358" s="22" t="s">
        <v>545</v>
      </c>
      <c r="C358" s="6" t="s">
        <v>553</v>
      </c>
      <c r="D358" s="6" t="s">
        <v>326</v>
      </c>
      <c r="E358" s="6" t="s">
        <v>547</v>
      </c>
      <c r="F358" s="6">
        <v>7</v>
      </c>
      <c r="G358" s="52">
        <v>45489</v>
      </c>
      <c r="H358" s="52">
        <f>IF(COUNTIF(休講・補講一覧表!I$6:I$47,開講日程一覧!P358)&gt;0,_xlfn.XLOOKUP(開講日程一覧!P358,休講・補講一覧表!I$6:I$47,休講・補講一覧表!G$6:G$47),G358)</f>
        <v>45489</v>
      </c>
      <c r="I358" s="3" t="str">
        <f t="shared" si="14"/>
        <v>火</v>
      </c>
      <c r="J358" s="3" t="str">
        <f>IF(COUNTIF(休講・補講一覧表!I$6:I$47,開講日程一覧!P358)&gt;0,TEXT(G358,"m/d")&amp;"の補講","")</f>
        <v/>
      </c>
      <c r="K358" s="6" t="s">
        <v>542</v>
      </c>
      <c r="L358" s="7">
        <v>6.9444444444444441E-3</v>
      </c>
      <c r="M358" s="7">
        <v>0.125</v>
      </c>
      <c r="P358" s="33" t="str">
        <f t="shared" si="15"/>
        <v>事業デザイン演習Ⅰ（1年次） 前期_東京②7</v>
      </c>
      <c r="Q358" s="6" t="str">
        <f>IF(_xlfn.XLOOKUP(D358,履修科目一覧!G$6:G$225,履修科目一覧!E$6:E$225)=0,"",_xlfn.XLOOKUP(D358,履修科目一覧!G$6:G$225,履修科目一覧!E$6:E$225))</f>
        <v/>
      </c>
      <c r="R358" cm="1">
        <f t="array" ref="R358">_xlfn.SWITCH(B358,"集中(導入)",1,"前期",2,"集中(夏期)",3,"後期",4,"集中(春期)",5,"通年",6)</f>
        <v>2</v>
      </c>
      <c r="S358" t="s">
        <v>49</v>
      </c>
      <c r="U358">
        <v>1</v>
      </c>
    </row>
    <row r="359" spans="2:21" x14ac:dyDescent="0.85">
      <c r="B359" s="22" t="s">
        <v>545</v>
      </c>
      <c r="C359" s="6" t="s">
        <v>553</v>
      </c>
      <c r="D359" s="6" t="s">
        <v>326</v>
      </c>
      <c r="E359" s="6" t="s">
        <v>547</v>
      </c>
      <c r="F359" s="6">
        <v>8</v>
      </c>
      <c r="G359" s="52">
        <v>45503</v>
      </c>
      <c r="H359" s="52">
        <f>IF(COUNTIF(休講・補講一覧表!I$6:I$47,開講日程一覧!P359)&gt;0,_xlfn.XLOOKUP(開講日程一覧!P359,休講・補講一覧表!I$6:I$47,休講・補講一覧表!G$6:G$47),G359)</f>
        <v>45503</v>
      </c>
      <c r="I359" s="3" t="str">
        <f t="shared" si="14"/>
        <v>火</v>
      </c>
      <c r="J359" s="3" t="str">
        <f>IF(COUNTIF(休講・補講一覧表!I$6:I$47,開講日程一覧!P359)&gt;0,TEXT(G359,"m/d")&amp;"の補講","")</f>
        <v/>
      </c>
      <c r="K359" s="6" t="s">
        <v>542</v>
      </c>
      <c r="L359" s="7">
        <v>6.9444444444444441E-3</v>
      </c>
      <c r="M359" s="7">
        <v>0.125</v>
      </c>
      <c r="P359" s="33" t="str">
        <f t="shared" si="15"/>
        <v>事業デザイン演習Ⅰ（1年次） 前期_東京②8</v>
      </c>
      <c r="Q359" s="6" t="str">
        <f>IF(_xlfn.XLOOKUP(D359,履修科目一覧!G$6:G$225,履修科目一覧!E$6:E$225)=0,"",_xlfn.XLOOKUP(D359,履修科目一覧!G$6:G$225,履修科目一覧!E$6:E$225))</f>
        <v/>
      </c>
      <c r="R359" cm="1">
        <f t="array" ref="R359">_xlfn.SWITCH(B359,"集中(導入)",1,"前期",2,"集中(夏期)",3,"後期",4,"集中(春期)",5,"通年",6)</f>
        <v>2</v>
      </c>
      <c r="S359" t="s">
        <v>49</v>
      </c>
      <c r="U359">
        <v>1</v>
      </c>
    </row>
    <row r="360" spans="2:21" x14ac:dyDescent="0.85">
      <c r="B360" s="22" t="s">
        <v>545</v>
      </c>
      <c r="C360" s="6" t="s">
        <v>558</v>
      </c>
      <c r="D360" s="6" t="s">
        <v>336</v>
      </c>
      <c r="E360" s="6" t="s">
        <v>547</v>
      </c>
      <c r="F360" s="6">
        <v>1</v>
      </c>
      <c r="G360" s="52">
        <v>45409</v>
      </c>
      <c r="H360" s="52">
        <f>IF(COUNTIF(休講・補講一覧表!I$6:I$47,開講日程一覧!P360)&gt;0,_xlfn.XLOOKUP(開講日程一覧!P360,休講・補講一覧表!I$6:I$47,休講・補講一覧表!G$6:G$47),G360)</f>
        <v>45409</v>
      </c>
      <c r="I360" s="3" t="str">
        <f t="shared" si="14"/>
        <v>土</v>
      </c>
      <c r="J360" s="3" t="str">
        <f>IF(COUNTIF(休講・補講一覧表!I$6:I$47,開講日程一覧!P360)&gt;0,TEXT(G360,"m/d")&amp;"の補講","")</f>
        <v/>
      </c>
      <c r="K360" s="6" t="s">
        <v>559</v>
      </c>
      <c r="L360" s="7">
        <v>0</v>
      </c>
      <c r="M360" s="7">
        <v>6.25E-2</v>
      </c>
      <c r="P360" s="33" t="str">
        <f t="shared" si="15"/>
        <v>事業デザイン演習Ⅰ（1年次） 前期_東京③1</v>
      </c>
      <c r="Q360" s="6" t="str">
        <f>IF(_xlfn.XLOOKUP(D360,履修科目一覧!G$6:G$225,履修科目一覧!E$6:E$225)=0,"",_xlfn.XLOOKUP(D360,履修科目一覧!G$6:G$225,履修科目一覧!E$6:E$225))</f>
        <v/>
      </c>
      <c r="R360" cm="1">
        <f t="array" ref="R360">_xlfn.SWITCH(B360,"集中(導入)",1,"前期",2,"集中(夏期)",3,"後期",4,"集中(春期)",5,"通年",6)</f>
        <v>2</v>
      </c>
      <c r="S360" t="s">
        <v>49</v>
      </c>
      <c r="U360">
        <v>1</v>
      </c>
    </row>
    <row r="361" spans="2:21" x14ac:dyDescent="0.85">
      <c r="B361" s="22" t="s">
        <v>545</v>
      </c>
      <c r="C361" s="6" t="s">
        <v>558</v>
      </c>
      <c r="D361" s="6" t="s">
        <v>336</v>
      </c>
      <c r="E361" s="6" t="s">
        <v>547</v>
      </c>
      <c r="F361" s="6">
        <v>2</v>
      </c>
      <c r="G361" s="52">
        <v>45423</v>
      </c>
      <c r="H361" s="52">
        <f>IF(COUNTIF(休講・補講一覧表!I$6:I$47,開講日程一覧!P361)&gt;0,_xlfn.XLOOKUP(開講日程一覧!P361,休講・補講一覧表!I$6:I$47,休講・補講一覧表!G$6:G$47),G361)</f>
        <v>45423</v>
      </c>
      <c r="I361" s="3" t="str">
        <f t="shared" si="14"/>
        <v>土</v>
      </c>
      <c r="J361" s="3" t="str">
        <f>IF(COUNTIF(休講・補講一覧表!I$6:I$47,開講日程一覧!P361)&gt;0,TEXT(G361,"m/d")&amp;"の補講","")</f>
        <v/>
      </c>
      <c r="K361" s="6" t="s">
        <v>549</v>
      </c>
      <c r="L361" s="7">
        <v>4.1666666666666664E-2</v>
      </c>
      <c r="M361" s="7">
        <v>0.125</v>
      </c>
      <c r="P361" s="33" t="str">
        <f t="shared" si="15"/>
        <v>事業デザイン演習Ⅰ（1年次） 前期_東京③2</v>
      </c>
      <c r="Q361" s="6" t="str">
        <f>IF(_xlfn.XLOOKUP(D361,履修科目一覧!G$6:G$225,履修科目一覧!E$6:E$225)=0,"",_xlfn.XLOOKUP(D361,履修科目一覧!G$6:G$225,履修科目一覧!E$6:E$225))</f>
        <v/>
      </c>
      <c r="R361" cm="1">
        <f t="array" ref="R361">_xlfn.SWITCH(B361,"集中(導入)",1,"前期",2,"集中(夏期)",3,"後期",4,"集中(春期)",5,"通年",6)</f>
        <v>2</v>
      </c>
      <c r="S361" t="s">
        <v>49</v>
      </c>
      <c r="U361">
        <v>1</v>
      </c>
    </row>
    <row r="362" spans="2:21" x14ac:dyDescent="0.85">
      <c r="B362" s="22" t="s">
        <v>545</v>
      </c>
      <c r="C362" s="6" t="s">
        <v>558</v>
      </c>
      <c r="D362" s="6" t="s">
        <v>336</v>
      </c>
      <c r="E362" s="6" t="s">
        <v>547</v>
      </c>
      <c r="F362" s="6">
        <v>3</v>
      </c>
      <c r="G362" s="52">
        <v>45437</v>
      </c>
      <c r="H362" s="52">
        <f>IF(COUNTIF(休講・補講一覧表!I$6:I$47,開講日程一覧!P362)&gt;0,_xlfn.XLOOKUP(開講日程一覧!P362,休講・補講一覧表!I$6:I$47,休講・補講一覧表!G$6:G$47),G362)</f>
        <v>45437</v>
      </c>
      <c r="I362" s="3" t="str">
        <f t="shared" si="14"/>
        <v>土</v>
      </c>
      <c r="J362" s="3" t="str">
        <f>IF(COUNTIF(休講・補講一覧表!I$6:I$47,開講日程一覧!P362)&gt;0,TEXT(G362,"m/d")&amp;"の補講","")</f>
        <v/>
      </c>
      <c r="K362" s="6" t="s">
        <v>549</v>
      </c>
      <c r="L362" s="7">
        <v>4.1666666666666664E-2</v>
      </c>
      <c r="M362" s="7">
        <v>0.125</v>
      </c>
      <c r="P362" s="33" t="str">
        <f t="shared" si="15"/>
        <v>事業デザイン演習Ⅰ（1年次） 前期_東京③3</v>
      </c>
      <c r="Q362" s="6" t="str">
        <f>IF(_xlfn.XLOOKUP(D362,履修科目一覧!G$6:G$225,履修科目一覧!E$6:E$225)=0,"",_xlfn.XLOOKUP(D362,履修科目一覧!G$6:G$225,履修科目一覧!E$6:E$225))</f>
        <v/>
      </c>
      <c r="R362" cm="1">
        <f t="array" ref="R362">_xlfn.SWITCH(B362,"集中(導入)",1,"前期",2,"集中(夏期)",3,"後期",4,"集中(春期)",5,"通年",6)</f>
        <v>2</v>
      </c>
      <c r="S362" t="s">
        <v>49</v>
      </c>
      <c r="U362">
        <v>1</v>
      </c>
    </row>
    <row r="363" spans="2:21" x14ac:dyDescent="0.85">
      <c r="B363" s="22" t="s">
        <v>545</v>
      </c>
      <c r="C363" s="6" t="s">
        <v>558</v>
      </c>
      <c r="D363" s="6" t="s">
        <v>336</v>
      </c>
      <c r="E363" s="6" t="s">
        <v>547</v>
      </c>
      <c r="F363" s="6">
        <v>4</v>
      </c>
      <c r="G363" s="52">
        <v>45451</v>
      </c>
      <c r="H363" s="52">
        <f>IF(COUNTIF(休講・補講一覧表!I$6:I$47,開講日程一覧!P363)&gt;0,_xlfn.XLOOKUP(開講日程一覧!P363,休講・補講一覧表!I$6:I$47,休講・補講一覧表!G$6:G$47),G363)</f>
        <v>45451</v>
      </c>
      <c r="I363" s="3" t="str">
        <f t="shared" si="14"/>
        <v>土</v>
      </c>
      <c r="J363" s="3" t="str">
        <f>IF(COUNTIF(休講・補講一覧表!I$6:I$47,開講日程一覧!P363)&gt;0,TEXT(G363,"m/d")&amp;"の補講","")</f>
        <v/>
      </c>
      <c r="K363" s="6" t="s">
        <v>549</v>
      </c>
      <c r="L363" s="7">
        <v>4.1666666666666664E-2</v>
      </c>
      <c r="M363" s="7">
        <v>0.125</v>
      </c>
      <c r="P363" s="33" t="str">
        <f t="shared" si="15"/>
        <v>事業デザイン演習Ⅰ（1年次） 前期_東京③4</v>
      </c>
      <c r="Q363" s="6" t="str">
        <f>IF(_xlfn.XLOOKUP(D363,履修科目一覧!G$6:G$225,履修科目一覧!E$6:E$225)=0,"",_xlfn.XLOOKUP(D363,履修科目一覧!G$6:G$225,履修科目一覧!E$6:E$225))</f>
        <v/>
      </c>
      <c r="R363" cm="1">
        <f t="array" ref="R363">_xlfn.SWITCH(B363,"集中(導入)",1,"前期",2,"集中(夏期)",3,"後期",4,"集中(春期)",5,"通年",6)</f>
        <v>2</v>
      </c>
      <c r="S363" t="s">
        <v>49</v>
      </c>
      <c r="U363">
        <v>1</v>
      </c>
    </row>
    <row r="364" spans="2:21" x14ac:dyDescent="0.85">
      <c r="B364" s="22" t="s">
        <v>545</v>
      </c>
      <c r="C364" s="6" t="s">
        <v>558</v>
      </c>
      <c r="D364" s="6" t="s">
        <v>336</v>
      </c>
      <c r="E364" s="6" t="s">
        <v>547</v>
      </c>
      <c r="F364" s="6">
        <v>5</v>
      </c>
      <c r="G364" s="52">
        <v>45465</v>
      </c>
      <c r="H364" s="52">
        <f>IF(COUNTIF(休講・補講一覧表!I$6:I$47,開講日程一覧!P364)&gt;0,_xlfn.XLOOKUP(開講日程一覧!P364,休講・補講一覧表!I$6:I$47,休講・補講一覧表!G$6:G$47),G364)</f>
        <v>45465</v>
      </c>
      <c r="I364" s="3" t="str">
        <f t="shared" si="14"/>
        <v>土</v>
      </c>
      <c r="J364" s="3" t="str">
        <f>IF(COUNTIF(休講・補講一覧表!I$6:I$47,開講日程一覧!P364)&gt;0,TEXT(G364,"m/d")&amp;"の補講","")</f>
        <v/>
      </c>
      <c r="K364" s="6" t="s">
        <v>549</v>
      </c>
      <c r="L364" s="7">
        <v>4.1666666666666664E-2</v>
      </c>
      <c r="M364" s="7">
        <v>0.125</v>
      </c>
      <c r="P364" s="33" t="str">
        <f t="shared" si="15"/>
        <v>事業デザイン演習Ⅰ（1年次） 前期_東京③5</v>
      </c>
      <c r="Q364" s="6" t="str">
        <f>IF(_xlfn.XLOOKUP(D364,履修科目一覧!G$6:G$225,履修科目一覧!E$6:E$225)=0,"",_xlfn.XLOOKUP(D364,履修科目一覧!G$6:G$225,履修科目一覧!E$6:E$225))</f>
        <v/>
      </c>
      <c r="R364" cm="1">
        <f t="array" ref="R364">_xlfn.SWITCH(B364,"集中(導入)",1,"前期",2,"集中(夏期)",3,"後期",4,"集中(春期)",5,"通年",6)</f>
        <v>2</v>
      </c>
      <c r="S364" t="s">
        <v>49</v>
      </c>
      <c r="U364">
        <v>1</v>
      </c>
    </row>
    <row r="365" spans="2:21" x14ac:dyDescent="0.85">
      <c r="B365" s="22" t="s">
        <v>545</v>
      </c>
      <c r="C365" s="6" t="s">
        <v>558</v>
      </c>
      <c r="D365" s="6" t="s">
        <v>336</v>
      </c>
      <c r="E365" s="6" t="s">
        <v>547</v>
      </c>
      <c r="F365" s="6">
        <v>6</v>
      </c>
      <c r="G365" s="52">
        <v>45479</v>
      </c>
      <c r="H365" s="52">
        <f>IF(COUNTIF(休講・補講一覧表!I$6:I$47,開講日程一覧!P365)&gt;0,_xlfn.XLOOKUP(開講日程一覧!P365,休講・補講一覧表!I$6:I$47,休講・補講一覧表!G$6:G$47),G365)</f>
        <v>45479</v>
      </c>
      <c r="I365" s="3" t="str">
        <f t="shared" si="14"/>
        <v>土</v>
      </c>
      <c r="J365" s="3" t="str">
        <f>IF(COUNTIF(休講・補講一覧表!I$6:I$47,開講日程一覧!P365)&gt;0,TEXT(G365,"m/d")&amp;"の補講","")</f>
        <v/>
      </c>
      <c r="K365" s="6" t="s">
        <v>549</v>
      </c>
      <c r="L365" s="7">
        <v>4.1666666666666664E-2</v>
      </c>
      <c r="M365" s="7">
        <v>0.125</v>
      </c>
      <c r="P365" s="33" t="str">
        <f t="shared" si="15"/>
        <v>事業デザイン演習Ⅰ（1年次） 前期_東京③6</v>
      </c>
      <c r="Q365" s="6" t="str">
        <f>IF(_xlfn.XLOOKUP(D365,履修科目一覧!G$6:G$225,履修科目一覧!E$6:E$225)=0,"",_xlfn.XLOOKUP(D365,履修科目一覧!G$6:G$225,履修科目一覧!E$6:E$225))</f>
        <v/>
      </c>
      <c r="R365" cm="1">
        <f t="array" ref="R365">_xlfn.SWITCH(B365,"集中(導入)",1,"前期",2,"集中(夏期)",3,"後期",4,"集中(春期)",5,"通年",6)</f>
        <v>2</v>
      </c>
      <c r="S365" t="s">
        <v>49</v>
      </c>
      <c r="U365">
        <v>1</v>
      </c>
    </row>
    <row r="366" spans="2:21" x14ac:dyDescent="0.85">
      <c r="B366" s="22" t="s">
        <v>545</v>
      </c>
      <c r="C366" s="6" t="s">
        <v>558</v>
      </c>
      <c r="D366" s="6" t="s">
        <v>336</v>
      </c>
      <c r="E366" s="6" t="s">
        <v>547</v>
      </c>
      <c r="F366" s="6">
        <v>7</v>
      </c>
      <c r="G366" s="52">
        <v>45493</v>
      </c>
      <c r="H366" s="52">
        <f>IF(COUNTIF(休講・補講一覧表!I$6:I$47,開講日程一覧!P366)&gt;0,_xlfn.XLOOKUP(開講日程一覧!P366,休講・補講一覧表!I$6:I$47,休講・補講一覧表!G$6:G$47),G366)</f>
        <v>45493</v>
      </c>
      <c r="I366" s="3" t="str">
        <f t="shared" si="14"/>
        <v>土</v>
      </c>
      <c r="J366" s="3" t="str">
        <f>IF(COUNTIF(休講・補講一覧表!I$6:I$47,開講日程一覧!P366)&gt;0,TEXT(G366,"m/d")&amp;"の補講","")</f>
        <v/>
      </c>
      <c r="K366" s="6" t="s">
        <v>549</v>
      </c>
      <c r="L366" s="7">
        <v>4.1666666666666664E-2</v>
      </c>
      <c r="M366" s="7">
        <v>0.125</v>
      </c>
      <c r="P366" s="33" t="str">
        <f t="shared" si="15"/>
        <v>事業デザイン演習Ⅰ（1年次） 前期_東京③7</v>
      </c>
      <c r="Q366" s="6" t="str">
        <f>IF(_xlfn.XLOOKUP(D366,履修科目一覧!G$6:G$225,履修科目一覧!E$6:E$225)=0,"",_xlfn.XLOOKUP(D366,履修科目一覧!G$6:G$225,履修科目一覧!E$6:E$225))</f>
        <v/>
      </c>
      <c r="R366" cm="1">
        <f t="array" ref="R366">_xlfn.SWITCH(B366,"集中(導入)",1,"前期",2,"集中(夏期)",3,"後期",4,"集中(春期)",5,"通年",6)</f>
        <v>2</v>
      </c>
      <c r="S366" t="s">
        <v>49</v>
      </c>
      <c r="U366">
        <v>1</v>
      </c>
    </row>
    <row r="367" spans="2:21" x14ac:dyDescent="0.85">
      <c r="B367" s="22" t="s">
        <v>545</v>
      </c>
      <c r="C367" s="6" t="s">
        <v>558</v>
      </c>
      <c r="D367" s="6" t="s">
        <v>336</v>
      </c>
      <c r="E367" s="6" t="s">
        <v>547</v>
      </c>
      <c r="F367" s="6">
        <v>8</v>
      </c>
      <c r="G367" s="52">
        <v>45507</v>
      </c>
      <c r="H367" s="52">
        <f>IF(COUNTIF(休講・補講一覧表!I$6:I$47,開講日程一覧!P367)&gt;0,_xlfn.XLOOKUP(開講日程一覧!P367,休講・補講一覧表!I$6:I$47,休講・補講一覧表!G$6:G$47),G367)</f>
        <v>45507</v>
      </c>
      <c r="I367" s="3" t="str">
        <f t="shared" si="14"/>
        <v>土</v>
      </c>
      <c r="J367" s="3" t="str">
        <f>IF(COUNTIF(休講・補講一覧表!I$6:I$47,開講日程一覧!P367)&gt;0,TEXT(G367,"m/d")&amp;"の補講","")</f>
        <v/>
      </c>
      <c r="K367" s="6" t="s">
        <v>549</v>
      </c>
      <c r="L367" s="7">
        <v>4.1666666666666664E-2</v>
      </c>
      <c r="M367" s="7">
        <v>0.125</v>
      </c>
      <c r="P367" s="33" t="str">
        <f t="shared" si="15"/>
        <v>事業デザイン演習Ⅰ（1年次） 前期_東京③8</v>
      </c>
      <c r="Q367" s="6" t="str">
        <f>IF(_xlfn.XLOOKUP(D367,履修科目一覧!G$6:G$225,履修科目一覧!E$6:E$225)=0,"",_xlfn.XLOOKUP(D367,履修科目一覧!G$6:G$225,履修科目一覧!E$6:E$225))</f>
        <v/>
      </c>
      <c r="R367" cm="1">
        <f t="array" ref="R367">_xlfn.SWITCH(B367,"集中(導入)",1,"前期",2,"集中(夏期)",3,"後期",4,"集中(春期)",5,"通年",6)</f>
        <v>2</v>
      </c>
      <c r="S367" t="s">
        <v>49</v>
      </c>
      <c r="U367">
        <v>1</v>
      </c>
    </row>
    <row r="368" spans="2:21" x14ac:dyDescent="0.85">
      <c r="B368" s="22" t="s">
        <v>545</v>
      </c>
      <c r="C368" s="6" t="s">
        <v>546</v>
      </c>
      <c r="D368" s="6" t="s">
        <v>340</v>
      </c>
      <c r="E368" s="6" t="s">
        <v>547</v>
      </c>
      <c r="F368" s="6">
        <v>1</v>
      </c>
      <c r="G368" s="52">
        <v>45409</v>
      </c>
      <c r="H368" s="52">
        <f>IF(COUNTIF(休講・補講一覧表!I$6:I$47,開講日程一覧!P368)&gt;0,_xlfn.XLOOKUP(開講日程一覧!P368,休講・補講一覧表!I$6:I$47,休講・補講一覧表!G$6:G$47),G368)</f>
        <v>45409</v>
      </c>
      <c r="I368" s="3" t="str">
        <f t="shared" si="14"/>
        <v>土</v>
      </c>
      <c r="J368" s="3" t="str">
        <f>IF(COUNTIF(休講・補講一覧表!I$6:I$47,開講日程一覧!P368)&gt;0,TEXT(G368,"m/d")&amp;"の補講","")</f>
        <v/>
      </c>
      <c r="K368" s="6" t="s">
        <v>548</v>
      </c>
      <c r="L368" s="7">
        <v>0</v>
      </c>
      <c r="M368" s="7">
        <v>6.25E-2</v>
      </c>
      <c r="P368" s="33" t="str">
        <f t="shared" si="15"/>
        <v>事業デザイン演習Ⅰ（1年次） 前期_東京④1</v>
      </c>
      <c r="Q368" s="6" t="str">
        <f>IF(_xlfn.XLOOKUP(D368,履修科目一覧!G$6:G$225,履修科目一覧!E$6:E$225)=0,"",_xlfn.XLOOKUP(D368,履修科目一覧!G$6:G$225,履修科目一覧!E$6:E$225))</f>
        <v/>
      </c>
      <c r="R368" cm="1">
        <f t="array" ref="R368">_xlfn.SWITCH(B368,"集中(導入)",1,"前期",2,"集中(夏期)",3,"後期",4,"集中(春期)",5,"通年",6)</f>
        <v>2</v>
      </c>
      <c r="S368" t="s">
        <v>49</v>
      </c>
      <c r="U368">
        <v>1</v>
      </c>
    </row>
    <row r="369" spans="2:21" x14ac:dyDescent="0.85">
      <c r="B369" s="22" t="s">
        <v>545</v>
      </c>
      <c r="C369" s="6" t="s">
        <v>546</v>
      </c>
      <c r="D369" s="6" t="s">
        <v>340</v>
      </c>
      <c r="E369" s="6" t="s">
        <v>547</v>
      </c>
      <c r="F369" s="6">
        <v>2</v>
      </c>
      <c r="G369" s="52">
        <v>45430</v>
      </c>
      <c r="H369" s="52">
        <f>IF(COUNTIF(休講・補講一覧表!I$6:I$47,開講日程一覧!P369)&gt;0,_xlfn.XLOOKUP(開講日程一覧!P369,休講・補講一覧表!I$6:I$47,休講・補講一覧表!G$6:G$47),G369)</f>
        <v>45430</v>
      </c>
      <c r="I369" s="3" t="str">
        <f t="shared" si="14"/>
        <v>土</v>
      </c>
      <c r="J369" s="3" t="str">
        <f>IF(COUNTIF(休講・補講一覧表!I$6:I$47,開講日程一覧!P369)&gt;0,TEXT(G369,"m/d")&amp;"の補講","")</f>
        <v/>
      </c>
      <c r="K369" s="6" t="s">
        <v>549</v>
      </c>
      <c r="L369" s="7">
        <v>4.1666666666666664E-2</v>
      </c>
      <c r="M369" s="7">
        <v>0.125</v>
      </c>
      <c r="P369" s="33" t="str">
        <f t="shared" si="15"/>
        <v>事業デザイン演習Ⅰ（1年次） 前期_東京④2</v>
      </c>
      <c r="Q369" s="6" t="str">
        <f>IF(_xlfn.XLOOKUP(D369,履修科目一覧!G$6:G$225,履修科目一覧!E$6:E$225)=0,"",_xlfn.XLOOKUP(D369,履修科目一覧!G$6:G$225,履修科目一覧!E$6:E$225))</f>
        <v/>
      </c>
      <c r="R369" cm="1">
        <f t="array" ref="R369">_xlfn.SWITCH(B369,"集中(導入)",1,"前期",2,"集中(夏期)",3,"後期",4,"集中(春期)",5,"通年",6)</f>
        <v>2</v>
      </c>
      <c r="S369" t="s">
        <v>49</v>
      </c>
      <c r="U369">
        <v>1</v>
      </c>
    </row>
    <row r="370" spans="2:21" x14ac:dyDescent="0.85">
      <c r="B370" s="22" t="s">
        <v>545</v>
      </c>
      <c r="C370" s="6" t="s">
        <v>546</v>
      </c>
      <c r="D370" s="6" t="s">
        <v>340</v>
      </c>
      <c r="E370" s="6" t="s">
        <v>547</v>
      </c>
      <c r="F370" s="6">
        <v>3</v>
      </c>
      <c r="G370" s="52">
        <v>45444</v>
      </c>
      <c r="H370" s="52">
        <f>IF(COUNTIF(休講・補講一覧表!I$6:I$47,開講日程一覧!P370)&gt;0,_xlfn.XLOOKUP(開講日程一覧!P370,休講・補講一覧表!I$6:I$47,休講・補講一覧表!G$6:G$47),G370)</f>
        <v>45444</v>
      </c>
      <c r="I370" s="3" t="str">
        <f t="shared" si="14"/>
        <v>土</v>
      </c>
      <c r="J370" s="3" t="str">
        <f>IF(COUNTIF(休講・補講一覧表!I$6:I$47,開講日程一覧!P370)&gt;0,TEXT(G370,"m/d")&amp;"の補講","")</f>
        <v/>
      </c>
      <c r="K370" s="6" t="s">
        <v>549</v>
      </c>
      <c r="L370" s="7">
        <v>4.1666666666666664E-2</v>
      </c>
      <c r="M370" s="7">
        <v>0.125</v>
      </c>
      <c r="P370" s="33" t="str">
        <f t="shared" si="15"/>
        <v>事業デザイン演習Ⅰ（1年次） 前期_東京④3</v>
      </c>
      <c r="Q370" s="6" t="str">
        <f>IF(_xlfn.XLOOKUP(D370,履修科目一覧!G$6:G$225,履修科目一覧!E$6:E$225)=0,"",_xlfn.XLOOKUP(D370,履修科目一覧!G$6:G$225,履修科目一覧!E$6:E$225))</f>
        <v/>
      </c>
      <c r="R370" cm="1">
        <f t="array" ref="R370">_xlfn.SWITCH(B370,"集中(導入)",1,"前期",2,"集中(夏期)",3,"後期",4,"集中(春期)",5,"通年",6)</f>
        <v>2</v>
      </c>
      <c r="S370" t="s">
        <v>49</v>
      </c>
      <c r="U370">
        <v>1</v>
      </c>
    </row>
    <row r="371" spans="2:21" x14ac:dyDescent="0.85">
      <c r="B371" s="22" t="s">
        <v>545</v>
      </c>
      <c r="C371" s="6" t="s">
        <v>546</v>
      </c>
      <c r="D371" s="6" t="s">
        <v>340</v>
      </c>
      <c r="E371" s="6" t="s">
        <v>547</v>
      </c>
      <c r="F371" s="6">
        <v>4</v>
      </c>
      <c r="G371" s="52">
        <v>45458</v>
      </c>
      <c r="H371" s="52">
        <f>IF(COUNTIF(休講・補講一覧表!I$6:I$47,開講日程一覧!P371)&gt;0,_xlfn.XLOOKUP(開講日程一覧!P371,休講・補講一覧表!I$6:I$47,休講・補講一覧表!G$6:G$47),G371)</f>
        <v>45458</v>
      </c>
      <c r="I371" s="3" t="str">
        <f t="shared" si="14"/>
        <v>土</v>
      </c>
      <c r="J371" s="3" t="str">
        <f>IF(COUNTIF(休講・補講一覧表!I$6:I$47,開講日程一覧!P371)&gt;0,TEXT(G371,"m/d")&amp;"の補講","")</f>
        <v/>
      </c>
      <c r="K371" s="6" t="s">
        <v>549</v>
      </c>
      <c r="L371" s="7">
        <v>4.1666666666666664E-2</v>
      </c>
      <c r="M371" s="7">
        <v>0.125</v>
      </c>
      <c r="P371" s="33" t="str">
        <f t="shared" si="15"/>
        <v>事業デザイン演習Ⅰ（1年次） 前期_東京④4</v>
      </c>
      <c r="Q371" s="6" t="str">
        <f>IF(_xlfn.XLOOKUP(D371,履修科目一覧!G$6:G$225,履修科目一覧!E$6:E$225)=0,"",_xlfn.XLOOKUP(D371,履修科目一覧!G$6:G$225,履修科目一覧!E$6:E$225))</f>
        <v/>
      </c>
      <c r="R371" cm="1">
        <f t="array" ref="R371">_xlfn.SWITCH(B371,"集中(導入)",1,"前期",2,"集中(夏期)",3,"後期",4,"集中(春期)",5,"通年",6)</f>
        <v>2</v>
      </c>
      <c r="S371" t="s">
        <v>49</v>
      </c>
      <c r="U371">
        <v>1</v>
      </c>
    </row>
    <row r="372" spans="2:21" x14ac:dyDescent="0.85">
      <c r="B372" s="22" t="s">
        <v>545</v>
      </c>
      <c r="C372" s="6" t="s">
        <v>546</v>
      </c>
      <c r="D372" s="6" t="s">
        <v>340</v>
      </c>
      <c r="E372" s="6" t="s">
        <v>547</v>
      </c>
      <c r="F372" s="6">
        <v>5</v>
      </c>
      <c r="G372" s="52">
        <v>45472</v>
      </c>
      <c r="H372" s="52">
        <f>IF(COUNTIF(休講・補講一覧表!I$6:I$47,開講日程一覧!P372)&gt;0,_xlfn.XLOOKUP(開講日程一覧!P372,休講・補講一覧表!I$6:I$47,休講・補講一覧表!G$6:G$47),G372)</f>
        <v>45472</v>
      </c>
      <c r="I372" s="3" t="str">
        <f t="shared" si="14"/>
        <v>土</v>
      </c>
      <c r="J372" s="3" t="str">
        <f>IF(COUNTIF(休講・補講一覧表!I$6:I$47,開講日程一覧!P372)&gt;0,TEXT(G372,"m/d")&amp;"の補講","")</f>
        <v/>
      </c>
      <c r="K372" s="6" t="s">
        <v>549</v>
      </c>
      <c r="L372" s="7">
        <v>4.1666666666666664E-2</v>
      </c>
      <c r="M372" s="7">
        <v>0.125</v>
      </c>
      <c r="P372" s="33" t="str">
        <f t="shared" si="15"/>
        <v>事業デザイン演習Ⅰ（1年次） 前期_東京④5</v>
      </c>
      <c r="Q372" s="6" t="str">
        <f>IF(_xlfn.XLOOKUP(D372,履修科目一覧!G$6:G$225,履修科目一覧!E$6:E$225)=0,"",_xlfn.XLOOKUP(D372,履修科目一覧!G$6:G$225,履修科目一覧!E$6:E$225))</f>
        <v/>
      </c>
      <c r="R372" cm="1">
        <f t="array" ref="R372">_xlfn.SWITCH(B372,"集中(導入)",1,"前期",2,"集中(夏期)",3,"後期",4,"集中(春期)",5,"通年",6)</f>
        <v>2</v>
      </c>
      <c r="S372" t="s">
        <v>49</v>
      </c>
      <c r="U372">
        <v>1</v>
      </c>
    </row>
    <row r="373" spans="2:21" x14ac:dyDescent="0.85">
      <c r="B373" s="22" t="s">
        <v>545</v>
      </c>
      <c r="C373" s="6" t="s">
        <v>546</v>
      </c>
      <c r="D373" s="6" t="s">
        <v>340</v>
      </c>
      <c r="E373" s="6" t="s">
        <v>547</v>
      </c>
      <c r="F373" s="6">
        <v>6</v>
      </c>
      <c r="G373" s="52">
        <v>45486</v>
      </c>
      <c r="H373" s="52">
        <f>IF(COUNTIF(休講・補講一覧表!I$6:I$47,開講日程一覧!P373)&gt;0,_xlfn.XLOOKUP(開講日程一覧!P373,休講・補講一覧表!I$6:I$47,休講・補講一覧表!G$6:G$47),G373)</f>
        <v>45486</v>
      </c>
      <c r="I373" s="3" t="str">
        <f t="shared" si="14"/>
        <v>土</v>
      </c>
      <c r="J373" s="3" t="str">
        <f>IF(COUNTIF(休講・補講一覧表!I$6:I$47,開講日程一覧!P373)&gt;0,TEXT(G373,"m/d")&amp;"の補講","")</f>
        <v/>
      </c>
      <c r="K373" s="6" t="s">
        <v>549</v>
      </c>
      <c r="L373" s="7">
        <v>4.1666666666666664E-2</v>
      </c>
      <c r="M373" s="7">
        <v>0.125</v>
      </c>
      <c r="P373" s="33" t="str">
        <f t="shared" si="15"/>
        <v>事業デザイン演習Ⅰ（1年次） 前期_東京④6</v>
      </c>
      <c r="Q373" s="6" t="str">
        <f>IF(_xlfn.XLOOKUP(D373,履修科目一覧!G$6:G$225,履修科目一覧!E$6:E$225)=0,"",_xlfn.XLOOKUP(D373,履修科目一覧!G$6:G$225,履修科目一覧!E$6:E$225))</f>
        <v/>
      </c>
      <c r="R373" cm="1">
        <f t="array" ref="R373">_xlfn.SWITCH(B373,"集中(導入)",1,"前期",2,"集中(夏期)",3,"後期",4,"集中(春期)",5,"通年",6)</f>
        <v>2</v>
      </c>
      <c r="S373" t="s">
        <v>49</v>
      </c>
      <c r="U373">
        <v>1</v>
      </c>
    </row>
    <row r="374" spans="2:21" x14ac:dyDescent="0.85">
      <c r="B374" s="22" t="s">
        <v>545</v>
      </c>
      <c r="C374" s="6" t="s">
        <v>546</v>
      </c>
      <c r="D374" s="6" t="s">
        <v>340</v>
      </c>
      <c r="E374" s="6" t="s">
        <v>547</v>
      </c>
      <c r="F374" s="6">
        <v>7</v>
      </c>
      <c r="G374" s="52">
        <v>45500</v>
      </c>
      <c r="H374" s="52">
        <f>IF(COUNTIF(休講・補講一覧表!I$6:I$47,開講日程一覧!P374)&gt;0,_xlfn.XLOOKUP(開講日程一覧!P374,休講・補講一覧表!I$6:I$47,休講・補講一覧表!G$6:G$47),G374)</f>
        <v>45500</v>
      </c>
      <c r="I374" s="3" t="str">
        <f t="shared" si="14"/>
        <v>土</v>
      </c>
      <c r="J374" s="3" t="str">
        <f>IF(COUNTIF(休講・補講一覧表!I$6:I$47,開講日程一覧!P374)&gt;0,TEXT(G374,"m/d")&amp;"の補講","")</f>
        <v/>
      </c>
      <c r="K374" s="6" t="s">
        <v>549</v>
      </c>
      <c r="L374" s="7">
        <v>4.1666666666666664E-2</v>
      </c>
      <c r="M374" s="7">
        <v>0.125</v>
      </c>
      <c r="P374" s="33" t="str">
        <f t="shared" si="15"/>
        <v>事業デザイン演習Ⅰ（1年次） 前期_東京④7</v>
      </c>
      <c r="Q374" s="6" t="str">
        <f>IF(_xlfn.XLOOKUP(D374,履修科目一覧!G$6:G$225,履修科目一覧!E$6:E$225)=0,"",_xlfn.XLOOKUP(D374,履修科目一覧!G$6:G$225,履修科目一覧!E$6:E$225))</f>
        <v/>
      </c>
      <c r="R374" cm="1">
        <f t="array" ref="R374">_xlfn.SWITCH(B374,"集中(導入)",1,"前期",2,"集中(夏期)",3,"後期",4,"集中(春期)",5,"通年",6)</f>
        <v>2</v>
      </c>
      <c r="S374" t="s">
        <v>49</v>
      </c>
      <c r="U374">
        <v>1</v>
      </c>
    </row>
    <row r="375" spans="2:21" x14ac:dyDescent="0.85">
      <c r="B375" s="22" t="s">
        <v>545</v>
      </c>
      <c r="C375" s="6" t="s">
        <v>546</v>
      </c>
      <c r="D375" s="6" t="s">
        <v>340</v>
      </c>
      <c r="E375" s="6" t="s">
        <v>547</v>
      </c>
      <c r="F375" s="6">
        <v>8</v>
      </c>
      <c r="G375" s="52">
        <v>45514</v>
      </c>
      <c r="H375" s="52">
        <f>IF(COUNTIF(休講・補講一覧表!I$6:I$47,開講日程一覧!P375)&gt;0,_xlfn.XLOOKUP(開講日程一覧!P375,休講・補講一覧表!I$6:I$47,休講・補講一覧表!G$6:G$47),G375)</f>
        <v>45514</v>
      </c>
      <c r="I375" s="3" t="str">
        <f t="shared" si="14"/>
        <v>土</v>
      </c>
      <c r="J375" s="3" t="str">
        <f>IF(COUNTIF(休講・補講一覧表!I$6:I$47,開講日程一覧!P375)&gt;0,TEXT(G375,"m/d")&amp;"の補講","")</f>
        <v/>
      </c>
      <c r="K375" s="6" t="s">
        <v>549</v>
      </c>
      <c r="L375" s="7">
        <v>4.1666666666666664E-2</v>
      </c>
      <c r="M375" s="7">
        <v>0.125</v>
      </c>
      <c r="P375" s="33" t="str">
        <f t="shared" si="15"/>
        <v>事業デザイン演習Ⅰ（1年次） 前期_東京④8</v>
      </c>
      <c r="Q375" s="6" t="str">
        <f>IF(_xlfn.XLOOKUP(D375,履修科目一覧!G$6:G$225,履修科目一覧!E$6:E$225)=0,"",_xlfn.XLOOKUP(D375,履修科目一覧!G$6:G$225,履修科目一覧!E$6:E$225))</f>
        <v/>
      </c>
      <c r="R375" cm="1">
        <f t="array" ref="R375">_xlfn.SWITCH(B375,"集中(導入)",1,"前期",2,"集中(夏期)",3,"後期",4,"集中(春期)",5,"通年",6)</f>
        <v>2</v>
      </c>
      <c r="S375" t="s">
        <v>49</v>
      </c>
      <c r="U375">
        <v>1</v>
      </c>
    </row>
    <row r="376" spans="2:21" x14ac:dyDescent="0.85">
      <c r="B376" s="22" t="s">
        <v>550</v>
      </c>
      <c r="C376" s="6" t="s">
        <v>558</v>
      </c>
      <c r="D376" s="6" t="s">
        <v>342</v>
      </c>
      <c r="E376" s="6" t="s">
        <v>547</v>
      </c>
      <c r="F376" s="6">
        <v>1</v>
      </c>
      <c r="G376" s="52">
        <v>45563</v>
      </c>
      <c r="H376" s="52">
        <f>IF(COUNTIF(休講・補講一覧表!I$6:I$47,開講日程一覧!P376)&gt;0,_xlfn.XLOOKUP(開講日程一覧!P376,休講・補講一覧表!I$6:I$47,休講・補講一覧表!G$6:G$47),G376)</f>
        <v>45563</v>
      </c>
      <c r="I376" s="3" t="str">
        <f t="shared" si="14"/>
        <v>土</v>
      </c>
      <c r="J376" s="3" t="str">
        <f>IF(COUNTIF(休講・補講一覧表!I$6:I$47,開講日程一覧!P376)&gt;0,TEXT(G376,"m/d")&amp;"の補講","")</f>
        <v/>
      </c>
      <c r="K376" s="6" t="s">
        <v>559</v>
      </c>
      <c r="L376" s="7">
        <v>0</v>
      </c>
      <c r="M376" s="7">
        <v>6.25E-2</v>
      </c>
      <c r="P376" s="33" t="str">
        <f t="shared" si="15"/>
        <v>事業デザイン演習Ⅱ（1年次） 後期_東京①1</v>
      </c>
      <c r="Q376" s="6" t="str">
        <f>IF(_xlfn.XLOOKUP(D376,履修科目一覧!G$6:G$225,履修科目一覧!E$6:E$225)=0,"",_xlfn.XLOOKUP(D376,履修科目一覧!G$6:G$225,履修科目一覧!E$6:E$225))</f>
        <v/>
      </c>
      <c r="R376" cm="1">
        <f t="array" ref="R376">_xlfn.SWITCH(B376,"集中(導入)",1,"前期",2,"集中(夏期)",3,"後期",4,"集中(春期)",5,"通年",6)</f>
        <v>4</v>
      </c>
      <c r="S376" t="s">
        <v>49</v>
      </c>
      <c r="U376">
        <v>1</v>
      </c>
    </row>
    <row r="377" spans="2:21" x14ac:dyDescent="0.85">
      <c r="B377" s="22" t="s">
        <v>550</v>
      </c>
      <c r="C377" s="6" t="s">
        <v>558</v>
      </c>
      <c r="D377" s="6" t="s">
        <v>342</v>
      </c>
      <c r="E377" s="6" t="s">
        <v>547</v>
      </c>
      <c r="F377" s="6">
        <v>2</v>
      </c>
      <c r="G377" s="52">
        <v>45577</v>
      </c>
      <c r="H377" s="52">
        <f>IF(COUNTIF(休講・補講一覧表!I$6:I$47,開講日程一覧!P377)&gt;0,_xlfn.XLOOKUP(開講日程一覧!P377,休講・補講一覧表!I$6:I$47,休講・補講一覧表!G$6:G$47),G377)</f>
        <v>45577</v>
      </c>
      <c r="I377" s="3" t="str">
        <f t="shared" si="14"/>
        <v>土</v>
      </c>
      <c r="J377" s="3" t="str">
        <f>IF(COUNTIF(休講・補講一覧表!I$6:I$47,開講日程一覧!P377)&gt;0,TEXT(G377,"m/d")&amp;"の補講","")</f>
        <v/>
      </c>
      <c r="K377" s="6" t="s">
        <v>549</v>
      </c>
      <c r="L377" s="7">
        <v>4.1666666666666664E-2</v>
      </c>
      <c r="M377" s="7">
        <v>0.125</v>
      </c>
      <c r="P377" s="33" t="str">
        <f t="shared" si="15"/>
        <v>事業デザイン演習Ⅱ（1年次） 後期_東京①2</v>
      </c>
      <c r="Q377" s="6" t="str">
        <f>IF(_xlfn.XLOOKUP(D377,履修科目一覧!G$6:G$225,履修科目一覧!E$6:E$225)=0,"",_xlfn.XLOOKUP(D377,履修科目一覧!G$6:G$225,履修科目一覧!E$6:E$225))</f>
        <v/>
      </c>
      <c r="R377" cm="1">
        <f t="array" ref="R377">_xlfn.SWITCH(B377,"集中(導入)",1,"前期",2,"集中(夏期)",3,"後期",4,"集中(春期)",5,"通年",6)</f>
        <v>4</v>
      </c>
      <c r="S377" t="s">
        <v>49</v>
      </c>
      <c r="U377">
        <v>1</v>
      </c>
    </row>
    <row r="378" spans="2:21" x14ac:dyDescent="0.85">
      <c r="B378" s="22" t="s">
        <v>550</v>
      </c>
      <c r="C378" s="6" t="s">
        <v>558</v>
      </c>
      <c r="D378" s="6" t="s">
        <v>342</v>
      </c>
      <c r="E378" s="6" t="s">
        <v>547</v>
      </c>
      <c r="F378" s="6">
        <v>3</v>
      </c>
      <c r="G378" s="52">
        <v>45591</v>
      </c>
      <c r="H378" s="52">
        <f>IF(COUNTIF(休講・補講一覧表!I$6:I$47,開講日程一覧!P378)&gt;0,_xlfn.XLOOKUP(開講日程一覧!P378,休講・補講一覧表!I$6:I$47,休講・補講一覧表!G$6:G$47),G378)</f>
        <v>45591</v>
      </c>
      <c r="I378" s="3" t="str">
        <f t="shared" si="14"/>
        <v>土</v>
      </c>
      <c r="J378" s="3" t="str">
        <f>IF(COUNTIF(休講・補講一覧表!I$6:I$47,開講日程一覧!P378)&gt;0,TEXT(G378,"m/d")&amp;"の補講","")</f>
        <v/>
      </c>
      <c r="K378" s="6" t="s">
        <v>549</v>
      </c>
      <c r="L378" s="7">
        <v>4.1666666666666664E-2</v>
      </c>
      <c r="M378" s="7">
        <v>0.125</v>
      </c>
      <c r="P378" s="33" t="str">
        <f t="shared" si="15"/>
        <v>事業デザイン演習Ⅱ（1年次） 後期_東京①3</v>
      </c>
      <c r="Q378" s="6" t="str">
        <f>IF(_xlfn.XLOOKUP(D378,履修科目一覧!G$6:G$225,履修科目一覧!E$6:E$225)=0,"",_xlfn.XLOOKUP(D378,履修科目一覧!G$6:G$225,履修科目一覧!E$6:E$225))</f>
        <v/>
      </c>
      <c r="R378" cm="1">
        <f t="array" ref="R378">_xlfn.SWITCH(B378,"集中(導入)",1,"前期",2,"集中(夏期)",3,"後期",4,"集中(春期)",5,"通年",6)</f>
        <v>4</v>
      </c>
      <c r="S378" t="s">
        <v>49</v>
      </c>
      <c r="U378">
        <v>1</v>
      </c>
    </row>
    <row r="379" spans="2:21" x14ac:dyDescent="0.85">
      <c r="B379" s="22" t="s">
        <v>550</v>
      </c>
      <c r="C379" s="6" t="s">
        <v>558</v>
      </c>
      <c r="D379" s="6" t="s">
        <v>342</v>
      </c>
      <c r="E379" s="6" t="s">
        <v>547</v>
      </c>
      <c r="F379" s="6">
        <v>4</v>
      </c>
      <c r="G379" s="52">
        <v>45605</v>
      </c>
      <c r="H379" s="52">
        <f>IF(COUNTIF(休講・補講一覧表!I$6:I$47,開講日程一覧!P379)&gt;0,_xlfn.XLOOKUP(開講日程一覧!P379,休講・補講一覧表!I$6:I$47,休講・補講一覧表!G$6:G$47),G379)</f>
        <v>45605</v>
      </c>
      <c r="I379" s="3" t="str">
        <f t="shared" si="14"/>
        <v>土</v>
      </c>
      <c r="J379" s="3" t="str">
        <f>IF(COUNTIF(休講・補講一覧表!I$6:I$47,開講日程一覧!P379)&gt;0,TEXT(G379,"m/d")&amp;"の補講","")</f>
        <v/>
      </c>
      <c r="K379" s="6" t="s">
        <v>549</v>
      </c>
      <c r="L379" s="7">
        <v>4.1666666666666664E-2</v>
      </c>
      <c r="M379" s="7">
        <v>0.125</v>
      </c>
      <c r="P379" s="33" t="str">
        <f t="shared" si="15"/>
        <v>事業デザイン演習Ⅱ（1年次） 後期_東京①4</v>
      </c>
      <c r="Q379" s="6" t="str">
        <f>IF(_xlfn.XLOOKUP(D379,履修科目一覧!G$6:G$225,履修科目一覧!E$6:E$225)=0,"",_xlfn.XLOOKUP(D379,履修科目一覧!G$6:G$225,履修科目一覧!E$6:E$225))</f>
        <v/>
      </c>
      <c r="R379" cm="1">
        <f t="array" ref="R379">_xlfn.SWITCH(B379,"集中(導入)",1,"前期",2,"集中(夏期)",3,"後期",4,"集中(春期)",5,"通年",6)</f>
        <v>4</v>
      </c>
      <c r="S379" t="s">
        <v>49</v>
      </c>
      <c r="U379">
        <v>1</v>
      </c>
    </row>
    <row r="380" spans="2:21" x14ac:dyDescent="0.85">
      <c r="B380" s="22" t="s">
        <v>550</v>
      </c>
      <c r="C380" s="6" t="s">
        <v>558</v>
      </c>
      <c r="D380" s="6" t="s">
        <v>342</v>
      </c>
      <c r="E380" s="6" t="s">
        <v>547</v>
      </c>
      <c r="F380" s="6">
        <v>5</v>
      </c>
      <c r="G380" s="52">
        <v>45633</v>
      </c>
      <c r="H380" s="52">
        <f>IF(COUNTIF(休講・補講一覧表!I$6:I$47,開講日程一覧!P380)&gt;0,_xlfn.XLOOKUP(開講日程一覧!P380,休講・補講一覧表!I$6:I$47,休講・補講一覧表!G$6:G$47),G380)</f>
        <v>45633</v>
      </c>
      <c r="I380" s="3" t="str">
        <f t="shared" si="14"/>
        <v>土</v>
      </c>
      <c r="J380" s="3" t="str">
        <f>IF(COUNTIF(休講・補講一覧表!I$6:I$47,開講日程一覧!P380)&gt;0,TEXT(G380,"m/d")&amp;"の補講","")</f>
        <v/>
      </c>
      <c r="K380" s="6" t="s">
        <v>549</v>
      </c>
      <c r="L380" s="7">
        <v>4.1666666666666664E-2</v>
      </c>
      <c r="M380" s="7">
        <v>0.125</v>
      </c>
      <c r="P380" s="33" t="str">
        <f t="shared" si="15"/>
        <v>事業デザイン演習Ⅱ（1年次） 後期_東京①5</v>
      </c>
      <c r="Q380" s="6" t="str">
        <f>IF(_xlfn.XLOOKUP(D380,履修科目一覧!G$6:G$225,履修科目一覧!E$6:E$225)=0,"",_xlfn.XLOOKUP(D380,履修科目一覧!G$6:G$225,履修科目一覧!E$6:E$225))</f>
        <v/>
      </c>
      <c r="R380" cm="1">
        <f t="array" ref="R380">_xlfn.SWITCH(B380,"集中(導入)",1,"前期",2,"集中(夏期)",3,"後期",4,"集中(春期)",5,"通年",6)</f>
        <v>4</v>
      </c>
      <c r="S380" t="s">
        <v>49</v>
      </c>
      <c r="U380">
        <v>1</v>
      </c>
    </row>
    <row r="381" spans="2:21" x14ac:dyDescent="0.85">
      <c r="B381" s="22" t="s">
        <v>550</v>
      </c>
      <c r="C381" s="6" t="s">
        <v>558</v>
      </c>
      <c r="D381" s="6" t="s">
        <v>342</v>
      </c>
      <c r="E381" s="6" t="s">
        <v>547</v>
      </c>
      <c r="F381" s="6">
        <v>6</v>
      </c>
      <c r="G381" s="52">
        <v>45647</v>
      </c>
      <c r="H381" s="52">
        <f>IF(COUNTIF(休講・補講一覧表!I$6:I$47,開講日程一覧!P381)&gt;0,_xlfn.XLOOKUP(開講日程一覧!P381,休講・補講一覧表!I$6:I$47,休講・補講一覧表!G$6:G$47),G381)</f>
        <v>45647</v>
      </c>
      <c r="I381" s="3" t="str">
        <f t="shared" si="14"/>
        <v>土</v>
      </c>
      <c r="J381" s="3" t="str">
        <f>IF(COUNTIF(休講・補講一覧表!I$6:I$47,開講日程一覧!P381)&gt;0,TEXT(G381,"m/d")&amp;"の補講","")</f>
        <v/>
      </c>
      <c r="K381" s="6" t="s">
        <v>549</v>
      </c>
      <c r="L381" s="7">
        <v>4.1666666666666664E-2</v>
      </c>
      <c r="M381" s="7">
        <v>0.125</v>
      </c>
      <c r="P381" s="33" t="str">
        <f t="shared" si="15"/>
        <v>事業デザイン演習Ⅱ（1年次） 後期_東京①6</v>
      </c>
      <c r="Q381" s="6" t="str">
        <f>IF(_xlfn.XLOOKUP(D381,履修科目一覧!G$6:G$225,履修科目一覧!E$6:E$225)=0,"",_xlfn.XLOOKUP(D381,履修科目一覧!G$6:G$225,履修科目一覧!E$6:E$225))</f>
        <v/>
      </c>
      <c r="R381" cm="1">
        <f t="array" ref="R381">_xlfn.SWITCH(B381,"集中(導入)",1,"前期",2,"集中(夏期)",3,"後期",4,"集中(春期)",5,"通年",6)</f>
        <v>4</v>
      </c>
      <c r="S381" t="s">
        <v>49</v>
      </c>
      <c r="U381">
        <v>1</v>
      </c>
    </row>
    <row r="382" spans="2:21" x14ac:dyDescent="0.85">
      <c r="B382" s="22" t="s">
        <v>550</v>
      </c>
      <c r="C382" s="6" t="s">
        <v>558</v>
      </c>
      <c r="D382" s="6" t="s">
        <v>342</v>
      </c>
      <c r="E382" s="6" t="s">
        <v>547</v>
      </c>
      <c r="F382" s="6">
        <v>7</v>
      </c>
      <c r="G382" s="52">
        <v>45668</v>
      </c>
      <c r="H382" s="52">
        <f>IF(COUNTIF(休講・補講一覧表!I$6:I$47,開講日程一覧!P382)&gt;0,_xlfn.XLOOKUP(開講日程一覧!P382,休講・補講一覧表!I$6:I$47,休講・補講一覧表!G$6:G$47),G382)</f>
        <v>45668</v>
      </c>
      <c r="I382" s="3" t="str">
        <f t="shared" si="14"/>
        <v>土</v>
      </c>
      <c r="J382" s="3" t="str">
        <f>IF(COUNTIF(休講・補講一覧表!I$6:I$47,開講日程一覧!P382)&gt;0,TEXT(G382,"m/d")&amp;"の補講","")</f>
        <v/>
      </c>
      <c r="K382" s="6" t="s">
        <v>549</v>
      </c>
      <c r="L382" s="7">
        <v>4.1666666666666664E-2</v>
      </c>
      <c r="M382" s="7">
        <v>0.125</v>
      </c>
      <c r="P382" s="33" t="str">
        <f t="shared" si="15"/>
        <v>事業デザイン演習Ⅱ（1年次） 後期_東京①7</v>
      </c>
      <c r="Q382" s="6" t="str">
        <f>IF(_xlfn.XLOOKUP(D382,履修科目一覧!G$6:G$225,履修科目一覧!E$6:E$225)=0,"",_xlfn.XLOOKUP(D382,履修科目一覧!G$6:G$225,履修科目一覧!E$6:E$225))</f>
        <v/>
      </c>
      <c r="R382" cm="1">
        <f t="array" ref="R382">_xlfn.SWITCH(B382,"集中(導入)",1,"前期",2,"集中(夏期)",3,"後期",4,"集中(春期)",5,"通年",6)</f>
        <v>4</v>
      </c>
      <c r="S382" t="s">
        <v>49</v>
      </c>
      <c r="U382">
        <v>1</v>
      </c>
    </row>
    <row r="383" spans="2:21" x14ac:dyDescent="0.85">
      <c r="B383" s="22" t="s">
        <v>550</v>
      </c>
      <c r="C383" s="6" t="s">
        <v>558</v>
      </c>
      <c r="D383" s="6" t="s">
        <v>342</v>
      </c>
      <c r="E383" s="6" t="s">
        <v>547</v>
      </c>
      <c r="F383" s="6">
        <v>8</v>
      </c>
      <c r="G383" s="52">
        <v>45682</v>
      </c>
      <c r="H383" s="52">
        <f>IF(COUNTIF(休講・補講一覧表!I$6:I$47,開講日程一覧!P383)&gt;0,_xlfn.XLOOKUP(開講日程一覧!P383,休講・補講一覧表!I$6:I$47,休講・補講一覧表!G$6:G$47),G383)</f>
        <v>45682</v>
      </c>
      <c r="I383" s="3" t="str">
        <f t="shared" si="14"/>
        <v>土</v>
      </c>
      <c r="J383" s="3" t="str">
        <f>IF(COUNTIF(休講・補講一覧表!I$6:I$47,開講日程一覧!P383)&gt;0,TEXT(G383,"m/d")&amp;"の補講","")</f>
        <v/>
      </c>
      <c r="K383" s="6" t="s">
        <v>549</v>
      </c>
      <c r="L383" s="7">
        <v>4.1666666666666664E-2</v>
      </c>
      <c r="M383" s="7">
        <v>0.125</v>
      </c>
      <c r="P383" s="33" t="str">
        <f t="shared" si="15"/>
        <v>事業デザイン演習Ⅱ（1年次） 後期_東京①8</v>
      </c>
      <c r="Q383" s="6" t="str">
        <f>IF(_xlfn.XLOOKUP(D383,履修科目一覧!G$6:G$225,履修科目一覧!E$6:E$225)=0,"",_xlfn.XLOOKUP(D383,履修科目一覧!G$6:G$225,履修科目一覧!E$6:E$225))</f>
        <v/>
      </c>
      <c r="R383" cm="1">
        <f t="array" ref="R383">_xlfn.SWITCH(B383,"集中(導入)",1,"前期",2,"集中(夏期)",3,"後期",4,"集中(春期)",5,"通年",6)</f>
        <v>4</v>
      </c>
      <c r="S383" t="s">
        <v>49</v>
      </c>
      <c r="U383">
        <v>1</v>
      </c>
    </row>
    <row r="384" spans="2:21" x14ac:dyDescent="0.85">
      <c r="B384" s="22" t="s">
        <v>550</v>
      </c>
      <c r="C384" s="6" t="s">
        <v>557</v>
      </c>
      <c r="D384" s="6" t="s">
        <v>352</v>
      </c>
      <c r="E384" s="6" t="s">
        <v>547</v>
      </c>
      <c r="F384" s="6">
        <v>1</v>
      </c>
      <c r="G384" s="52">
        <v>45568</v>
      </c>
      <c r="H384" s="52">
        <f>IF(COUNTIF(休講・補講一覧表!I$6:I$47,開講日程一覧!P384)&gt;0,_xlfn.XLOOKUP(開講日程一覧!P384,休講・補講一覧表!I$6:I$47,休講・補講一覧表!G$6:G$47),G384)</f>
        <v>45568</v>
      </c>
      <c r="I384" s="3" t="str">
        <f t="shared" si="14"/>
        <v>木</v>
      </c>
      <c r="J384" s="3" t="str">
        <f>IF(COUNTIF(休講・補講一覧表!I$6:I$47,開講日程一覧!P384)&gt;0,TEXT(G384,"m/d")&amp;"の補講","")</f>
        <v/>
      </c>
      <c r="K384" s="6" t="s">
        <v>556</v>
      </c>
      <c r="L384" s="7">
        <v>0</v>
      </c>
      <c r="M384" s="7">
        <v>6.25E-2</v>
      </c>
      <c r="P384" s="33" t="str">
        <f t="shared" si="15"/>
        <v>事業デザイン演習Ⅱ（1年次） 後期_東京②1</v>
      </c>
      <c r="Q384" s="6" t="str">
        <f>IF(_xlfn.XLOOKUP(D384,履修科目一覧!G$6:G$225,履修科目一覧!E$6:E$225)=0,"",_xlfn.XLOOKUP(D384,履修科目一覧!G$6:G$225,履修科目一覧!E$6:E$225))</f>
        <v/>
      </c>
      <c r="R384" cm="1">
        <f t="array" ref="R384">_xlfn.SWITCH(B384,"集中(導入)",1,"前期",2,"集中(夏期)",3,"後期",4,"集中(春期)",5,"通年",6)</f>
        <v>4</v>
      </c>
      <c r="S384" t="s">
        <v>49</v>
      </c>
      <c r="U384">
        <v>1</v>
      </c>
    </row>
    <row r="385" spans="2:21" x14ac:dyDescent="0.85">
      <c r="B385" s="22" t="s">
        <v>550</v>
      </c>
      <c r="C385" s="6" t="s">
        <v>557</v>
      </c>
      <c r="D385" s="6" t="s">
        <v>352</v>
      </c>
      <c r="E385" s="6" t="s">
        <v>547</v>
      </c>
      <c r="F385" s="6">
        <v>2</v>
      </c>
      <c r="G385" s="52">
        <v>45582</v>
      </c>
      <c r="H385" s="52">
        <f>IF(COUNTIF(休講・補講一覧表!I$6:I$47,開講日程一覧!P385)&gt;0,_xlfn.XLOOKUP(開講日程一覧!P385,休講・補講一覧表!I$6:I$47,休講・補講一覧表!G$6:G$47),G385)</f>
        <v>45582</v>
      </c>
      <c r="I385" s="3" t="str">
        <f t="shared" si="14"/>
        <v>木</v>
      </c>
      <c r="J385" s="3" t="str">
        <f>IF(COUNTIF(休講・補講一覧表!I$6:I$47,開講日程一覧!P385)&gt;0,TEXT(G385,"m/d")&amp;"の補講","")</f>
        <v/>
      </c>
      <c r="K385" s="6" t="s">
        <v>542</v>
      </c>
      <c r="L385" s="7">
        <v>6.9444444444444441E-3</v>
      </c>
      <c r="M385" s="7">
        <v>0.125</v>
      </c>
      <c r="P385" s="33" t="str">
        <f t="shared" si="15"/>
        <v>事業デザイン演習Ⅱ（1年次） 後期_東京②2</v>
      </c>
      <c r="Q385" s="6" t="str">
        <f>IF(_xlfn.XLOOKUP(D385,履修科目一覧!G$6:G$225,履修科目一覧!E$6:E$225)=0,"",_xlfn.XLOOKUP(D385,履修科目一覧!G$6:G$225,履修科目一覧!E$6:E$225))</f>
        <v/>
      </c>
      <c r="R385" cm="1">
        <f t="array" ref="R385">_xlfn.SWITCH(B385,"集中(導入)",1,"前期",2,"集中(夏期)",3,"後期",4,"集中(春期)",5,"通年",6)</f>
        <v>4</v>
      </c>
      <c r="S385" t="s">
        <v>49</v>
      </c>
      <c r="U385">
        <v>1</v>
      </c>
    </row>
    <row r="386" spans="2:21" x14ac:dyDescent="0.85">
      <c r="B386" s="22" t="s">
        <v>550</v>
      </c>
      <c r="C386" s="6" t="s">
        <v>557</v>
      </c>
      <c r="D386" s="6" t="s">
        <v>352</v>
      </c>
      <c r="E386" s="6" t="s">
        <v>547</v>
      </c>
      <c r="F386" s="6">
        <v>3</v>
      </c>
      <c r="G386" s="52">
        <v>45596</v>
      </c>
      <c r="H386" s="52">
        <f>IF(COUNTIF(休講・補講一覧表!I$6:I$47,開講日程一覧!P386)&gt;0,_xlfn.XLOOKUP(開講日程一覧!P386,休講・補講一覧表!I$6:I$47,休講・補講一覧表!G$6:G$47),G386)</f>
        <v>45596</v>
      </c>
      <c r="I386" s="3" t="str">
        <f t="shared" si="14"/>
        <v>木</v>
      </c>
      <c r="J386" s="3" t="str">
        <f>IF(COUNTIF(休講・補講一覧表!I$6:I$47,開講日程一覧!P386)&gt;0,TEXT(G386,"m/d")&amp;"の補講","")</f>
        <v/>
      </c>
      <c r="K386" s="6" t="s">
        <v>542</v>
      </c>
      <c r="L386" s="7">
        <v>6.9444444444444441E-3</v>
      </c>
      <c r="M386" s="7">
        <v>0.125</v>
      </c>
      <c r="P386" s="33" t="str">
        <f t="shared" si="15"/>
        <v>事業デザイン演習Ⅱ（1年次） 後期_東京②3</v>
      </c>
      <c r="Q386" s="6" t="str">
        <f>IF(_xlfn.XLOOKUP(D386,履修科目一覧!G$6:G$225,履修科目一覧!E$6:E$225)=0,"",_xlfn.XLOOKUP(D386,履修科目一覧!G$6:G$225,履修科目一覧!E$6:E$225))</f>
        <v/>
      </c>
      <c r="R386" cm="1">
        <f t="array" ref="R386">_xlfn.SWITCH(B386,"集中(導入)",1,"前期",2,"集中(夏期)",3,"後期",4,"集中(春期)",5,"通年",6)</f>
        <v>4</v>
      </c>
      <c r="S386" t="s">
        <v>49</v>
      </c>
      <c r="U386">
        <v>1</v>
      </c>
    </row>
    <row r="387" spans="2:21" x14ac:dyDescent="0.85">
      <c r="B387" s="22" t="s">
        <v>550</v>
      </c>
      <c r="C387" s="6" t="s">
        <v>557</v>
      </c>
      <c r="D387" s="6" t="s">
        <v>352</v>
      </c>
      <c r="E387" s="6" t="s">
        <v>547</v>
      </c>
      <c r="F387" s="6">
        <v>4</v>
      </c>
      <c r="G387" s="52">
        <v>45610</v>
      </c>
      <c r="H387" s="52">
        <f>IF(COUNTIF(休講・補講一覧表!I$6:I$47,開講日程一覧!P387)&gt;0,_xlfn.XLOOKUP(開講日程一覧!P387,休講・補講一覧表!I$6:I$47,休講・補講一覧表!G$6:G$47),G387)</f>
        <v>45610</v>
      </c>
      <c r="I387" s="3" t="str">
        <f t="shared" si="14"/>
        <v>木</v>
      </c>
      <c r="J387" s="3" t="str">
        <f>IF(COUNTIF(休講・補講一覧表!I$6:I$47,開講日程一覧!P387)&gt;0,TEXT(G387,"m/d")&amp;"の補講","")</f>
        <v/>
      </c>
      <c r="K387" s="6" t="s">
        <v>542</v>
      </c>
      <c r="L387" s="7">
        <v>6.9444444444444441E-3</v>
      </c>
      <c r="M387" s="7">
        <v>0.125</v>
      </c>
      <c r="P387" s="33" t="str">
        <f t="shared" si="15"/>
        <v>事業デザイン演習Ⅱ（1年次） 後期_東京②4</v>
      </c>
      <c r="Q387" s="6" t="str">
        <f>IF(_xlfn.XLOOKUP(D387,履修科目一覧!G$6:G$225,履修科目一覧!E$6:E$225)=0,"",_xlfn.XLOOKUP(D387,履修科目一覧!G$6:G$225,履修科目一覧!E$6:E$225))</f>
        <v/>
      </c>
      <c r="R387" cm="1">
        <f t="array" ref="R387">_xlfn.SWITCH(B387,"集中(導入)",1,"前期",2,"集中(夏期)",3,"後期",4,"集中(春期)",5,"通年",6)</f>
        <v>4</v>
      </c>
      <c r="S387" t="s">
        <v>49</v>
      </c>
      <c r="U387">
        <v>1</v>
      </c>
    </row>
    <row r="388" spans="2:21" x14ac:dyDescent="0.85">
      <c r="B388" s="22" t="s">
        <v>550</v>
      </c>
      <c r="C388" s="6" t="s">
        <v>557</v>
      </c>
      <c r="D388" s="6" t="s">
        <v>352</v>
      </c>
      <c r="E388" s="6" t="s">
        <v>547</v>
      </c>
      <c r="F388" s="6">
        <v>5</v>
      </c>
      <c r="G388" s="52">
        <v>45624</v>
      </c>
      <c r="H388" s="52">
        <f>IF(COUNTIF(休講・補講一覧表!I$6:I$47,開講日程一覧!P388)&gt;0,_xlfn.XLOOKUP(開講日程一覧!P388,休講・補講一覧表!I$6:I$47,休講・補講一覧表!G$6:G$47),G388)</f>
        <v>45624</v>
      </c>
      <c r="I388" s="3" t="str">
        <f t="shared" si="14"/>
        <v>木</v>
      </c>
      <c r="J388" s="3" t="str">
        <f>IF(COUNTIF(休講・補講一覧表!I$6:I$47,開講日程一覧!P388)&gt;0,TEXT(G388,"m/d")&amp;"の補講","")</f>
        <v/>
      </c>
      <c r="K388" s="6" t="s">
        <v>542</v>
      </c>
      <c r="L388" s="7">
        <v>6.9444444444444441E-3</v>
      </c>
      <c r="M388" s="7">
        <v>0.125</v>
      </c>
      <c r="P388" s="33" t="str">
        <f t="shared" si="15"/>
        <v>事業デザイン演習Ⅱ（1年次） 後期_東京②5</v>
      </c>
      <c r="Q388" s="6" t="str">
        <f>IF(_xlfn.XLOOKUP(D388,履修科目一覧!G$6:G$225,履修科目一覧!E$6:E$225)=0,"",_xlfn.XLOOKUP(D388,履修科目一覧!G$6:G$225,履修科目一覧!E$6:E$225))</f>
        <v/>
      </c>
      <c r="R388" cm="1">
        <f t="array" ref="R388">_xlfn.SWITCH(B388,"集中(導入)",1,"前期",2,"集中(夏期)",3,"後期",4,"集中(春期)",5,"通年",6)</f>
        <v>4</v>
      </c>
      <c r="S388" t="s">
        <v>49</v>
      </c>
      <c r="U388">
        <v>1</v>
      </c>
    </row>
    <row r="389" spans="2:21" x14ac:dyDescent="0.85">
      <c r="B389" s="22" t="s">
        <v>550</v>
      </c>
      <c r="C389" s="6" t="s">
        <v>557</v>
      </c>
      <c r="D389" s="6" t="s">
        <v>352</v>
      </c>
      <c r="E389" s="6" t="s">
        <v>547</v>
      </c>
      <c r="F389" s="6">
        <v>6</v>
      </c>
      <c r="G389" s="52">
        <v>45638</v>
      </c>
      <c r="H389" s="52">
        <f>IF(COUNTIF(休講・補講一覧表!I$6:I$47,開講日程一覧!P389)&gt;0,_xlfn.XLOOKUP(開講日程一覧!P389,休講・補講一覧表!I$6:I$47,休講・補講一覧表!G$6:G$47),G389)</f>
        <v>45638</v>
      </c>
      <c r="I389" s="3" t="str">
        <f t="shared" si="14"/>
        <v>木</v>
      </c>
      <c r="J389" s="3" t="str">
        <f>IF(COUNTIF(休講・補講一覧表!I$6:I$47,開講日程一覧!P389)&gt;0,TEXT(G389,"m/d")&amp;"の補講","")</f>
        <v/>
      </c>
      <c r="K389" s="6" t="s">
        <v>542</v>
      </c>
      <c r="L389" s="7">
        <v>6.9444444444444441E-3</v>
      </c>
      <c r="M389" s="7">
        <v>0.125</v>
      </c>
      <c r="P389" s="33" t="str">
        <f t="shared" si="15"/>
        <v>事業デザイン演習Ⅱ（1年次） 後期_東京②6</v>
      </c>
      <c r="Q389" s="6" t="str">
        <f>IF(_xlfn.XLOOKUP(D389,履修科目一覧!G$6:G$225,履修科目一覧!E$6:E$225)=0,"",_xlfn.XLOOKUP(D389,履修科目一覧!G$6:G$225,履修科目一覧!E$6:E$225))</f>
        <v/>
      </c>
      <c r="R389" cm="1">
        <f t="array" ref="R389">_xlfn.SWITCH(B389,"集中(導入)",1,"前期",2,"集中(夏期)",3,"後期",4,"集中(春期)",5,"通年",6)</f>
        <v>4</v>
      </c>
      <c r="S389" t="s">
        <v>49</v>
      </c>
      <c r="U389">
        <v>1</v>
      </c>
    </row>
    <row r="390" spans="2:21" x14ac:dyDescent="0.85">
      <c r="B390" s="22" t="s">
        <v>550</v>
      </c>
      <c r="C390" s="6" t="s">
        <v>557</v>
      </c>
      <c r="D390" s="6" t="s">
        <v>352</v>
      </c>
      <c r="E390" s="6" t="s">
        <v>547</v>
      </c>
      <c r="F390" s="6">
        <v>7</v>
      </c>
      <c r="G390" s="52">
        <v>45652</v>
      </c>
      <c r="H390" s="52">
        <f>IF(COUNTIF(休講・補講一覧表!I$6:I$47,開講日程一覧!P390)&gt;0,_xlfn.XLOOKUP(開講日程一覧!P390,休講・補講一覧表!I$6:I$47,休講・補講一覧表!G$6:G$47),G390)</f>
        <v>45652</v>
      </c>
      <c r="I390" s="3" t="str">
        <f t="shared" si="14"/>
        <v>木</v>
      </c>
      <c r="J390" s="3" t="str">
        <f>IF(COUNTIF(休講・補講一覧表!I$6:I$47,開講日程一覧!P390)&gt;0,TEXT(G390,"m/d")&amp;"の補講","")</f>
        <v/>
      </c>
      <c r="K390" s="6" t="s">
        <v>542</v>
      </c>
      <c r="L390" s="7">
        <v>6.9444444444444441E-3</v>
      </c>
      <c r="M390" s="7">
        <v>0.125</v>
      </c>
      <c r="P390" s="33" t="str">
        <f t="shared" si="15"/>
        <v>事業デザイン演習Ⅱ（1年次） 後期_東京②7</v>
      </c>
      <c r="Q390" s="6" t="str">
        <f>IF(_xlfn.XLOOKUP(D390,履修科目一覧!G$6:G$225,履修科目一覧!E$6:E$225)=0,"",_xlfn.XLOOKUP(D390,履修科目一覧!G$6:G$225,履修科目一覧!E$6:E$225))</f>
        <v/>
      </c>
      <c r="R390" cm="1">
        <f t="array" ref="R390">_xlfn.SWITCH(B390,"集中(導入)",1,"前期",2,"集中(夏期)",3,"後期",4,"集中(春期)",5,"通年",6)</f>
        <v>4</v>
      </c>
      <c r="S390" t="s">
        <v>49</v>
      </c>
      <c r="U390">
        <v>1</v>
      </c>
    </row>
    <row r="391" spans="2:21" x14ac:dyDescent="0.85">
      <c r="B391" s="22" t="s">
        <v>550</v>
      </c>
      <c r="C391" s="6" t="s">
        <v>557</v>
      </c>
      <c r="D391" s="6" t="s">
        <v>352</v>
      </c>
      <c r="E391" s="6" t="s">
        <v>547</v>
      </c>
      <c r="F391" s="6">
        <v>8</v>
      </c>
      <c r="G391" s="52">
        <v>45673</v>
      </c>
      <c r="H391" s="52">
        <f>IF(COUNTIF(休講・補講一覧表!I$6:I$47,開講日程一覧!P391)&gt;0,_xlfn.XLOOKUP(開講日程一覧!P391,休講・補講一覧表!I$6:I$47,休講・補講一覧表!G$6:G$47),G391)</f>
        <v>45673</v>
      </c>
      <c r="I391" s="3" t="str">
        <f t="shared" si="14"/>
        <v>木</v>
      </c>
      <c r="J391" s="3" t="str">
        <f>IF(COUNTIF(休講・補講一覧表!I$6:I$47,開講日程一覧!P391)&gt;0,TEXT(G391,"m/d")&amp;"の補講","")</f>
        <v/>
      </c>
      <c r="K391" s="6" t="s">
        <v>542</v>
      </c>
      <c r="L391" s="7">
        <v>6.9444444444444441E-3</v>
      </c>
      <c r="M391" s="7">
        <v>0.125</v>
      </c>
      <c r="P391" s="33" t="str">
        <f t="shared" si="15"/>
        <v>事業デザイン演習Ⅱ（1年次） 後期_東京②8</v>
      </c>
      <c r="Q391" s="6" t="str">
        <f>IF(_xlfn.XLOOKUP(D391,履修科目一覧!G$6:G$225,履修科目一覧!E$6:E$225)=0,"",_xlfn.XLOOKUP(D391,履修科目一覧!G$6:G$225,履修科目一覧!E$6:E$225))</f>
        <v/>
      </c>
      <c r="R391" cm="1">
        <f t="array" ref="R391">_xlfn.SWITCH(B391,"集中(導入)",1,"前期",2,"集中(夏期)",3,"後期",4,"集中(春期)",5,"通年",6)</f>
        <v>4</v>
      </c>
      <c r="S391" t="s">
        <v>49</v>
      </c>
      <c r="U391">
        <v>1</v>
      </c>
    </row>
    <row r="392" spans="2:21" x14ac:dyDescent="0.85">
      <c r="B392" s="22" t="s">
        <v>550</v>
      </c>
      <c r="C392" s="6" t="s">
        <v>564</v>
      </c>
      <c r="D392" s="6" t="s">
        <v>362</v>
      </c>
      <c r="E392" s="6" t="s">
        <v>547</v>
      </c>
      <c r="F392" s="6">
        <v>1</v>
      </c>
      <c r="G392" s="52">
        <v>45565</v>
      </c>
      <c r="H392" s="52">
        <f>IF(COUNTIF(休講・補講一覧表!I$6:I$47,開講日程一覧!P392)&gt;0,_xlfn.XLOOKUP(開講日程一覧!P392,休講・補講一覧表!I$6:I$47,休講・補講一覧表!G$6:G$47),G392)</f>
        <v>45565</v>
      </c>
      <c r="I392" s="3" t="str">
        <f t="shared" si="14"/>
        <v>月</v>
      </c>
      <c r="J392" s="3" t="str">
        <f>IF(COUNTIF(休講・補講一覧表!I$6:I$47,開講日程一覧!P392)&gt;0,TEXT(G392,"m/d")&amp;"の補講","")</f>
        <v/>
      </c>
      <c r="K392" s="6" t="s">
        <v>552</v>
      </c>
      <c r="L392" s="7">
        <v>0</v>
      </c>
      <c r="M392" s="7">
        <v>6.25E-2</v>
      </c>
      <c r="P392" s="33" t="str">
        <f t="shared" si="15"/>
        <v>事業デザイン演習Ⅱ（1年次） 後期_東京③1</v>
      </c>
      <c r="Q392" s="6" t="str">
        <f>IF(_xlfn.XLOOKUP(D392,履修科目一覧!G$6:G$225,履修科目一覧!E$6:E$225)=0,"",_xlfn.XLOOKUP(D392,履修科目一覧!G$6:G$225,履修科目一覧!E$6:E$225))</f>
        <v/>
      </c>
      <c r="R392" cm="1">
        <f t="array" ref="R392">_xlfn.SWITCH(B392,"集中(導入)",1,"前期",2,"集中(夏期)",3,"後期",4,"集中(春期)",5,"通年",6)</f>
        <v>4</v>
      </c>
      <c r="S392" t="s">
        <v>49</v>
      </c>
      <c r="U392">
        <v>1</v>
      </c>
    </row>
    <row r="393" spans="2:21" x14ac:dyDescent="0.85">
      <c r="B393" s="22" t="s">
        <v>550</v>
      </c>
      <c r="C393" s="6" t="s">
        <v>564</v>
      </c>
      <c r="D393" s="6" t="s">
        <v>362</v>
      </c>
      <c r="E393" s="6" t="s">
        <v>547</v>
      </c>
      <c r="F393" s="6">
        <v>2</v>
      </c>
      <c r="G393" s="52">
        <v>45572</v>
      </c>
      <c r="H393" s="52">
        <f>IF(COUNTIF(休講・補講一覧表!I$6:I$47,開講日程一覧!P393)&gt;0,_xlfn.XLOOKUP(開講日程一覧!P393,休講・補講一覧表!I$6:I$47,休講・補講一覧表!G$6:G$47),G393)</f>
        <v>45572</v>
      </c>
      <c r="I393" s="3" t="str">
        <f t="shared" si="14"/>
        <v>月</v>
      </c>
      <c r="J393" s="3" t="str">
        <f>IF(COUNTIF(休講・補講一覧表!I$6:I$47,開講日程一覧!P393)&gt;0,TEXT(G393,"m/d")&amp;"の補講","")</f>
        <v/>
      </c>
      <c r="K393" s="6" t="s">
        <v>542</v>
      </c>
      <c r="L393" s="7">
        <v>6.9444444444444441E-3</v>
      </c>
      <c r="M393" s="7">
        <v>0.125</v>
      </c>
      <c r="P393" s="33" t="str">
        <f t="shared" si="15"/>
        <v>事業デザイン演習Ⅱ（1年次） 後期_東京③2</v>
      </c>
      <c r="Q393" s="6" t="str">
        <f>IF(_xlfn.XLOOKUP(D393,履修科目一覧!G$6:G$225,履修科目一覧!E$6:E$225)=0,"",_xlfn.XLOOKUP(D393,履修科目一覧!G$6:G$225,履修科目一覧!E$6:E$225))</f>
        <v/>
      </c>
      <c r="R393" cm="1">
        <f t="array" ref="R393">_xlfn.SWITCH(B393,"集中(導入)",1,"前期",2,"集中(夏期)",3,"後期",4,"集中(春期)",5,"通年",6)</f>
        <v>4</v>
      </c>
      <c r="S393" t="s">
        <v>49</v>
      </c>
      <c r="U393">
        <v>1</v>
      </c>
    </row>
    <row r="394" spans="2:21" x14ac:dyDescent="0.85">
      <c r="B394" s="22" t="s">
        <v>550</v>
      </c>
      <c r="C394" s="6" t="s">
        <v>564</v>
      </c>
      <c r="D394" s="6" t="s">
        <v>362</v>
      </c>
      <c r="E394" s="6" t="s">
        <v>547</v>
      </c>
      <c r="F394" s="6">
        <v>3</v>
      </c>
      <c r="G394" s="52">
        <v>45586</v>
      </c>
      <c r="H394" s="52">
        <f>IF(COUNTIF(休講・補講一覧表!I$6:I$47,開講日程一覧!P394)&gt;0,_xlfn.XLOOKUP(開講日程一覧!P394,休講・補講一覧表!I$6:I$47,休講・補講一覧表!G$6:G$47),G394)</f>
        <v>45586</v>
      </c>
      <c r="I394" s="3" t="str">
        <f t="shared" si="14"/>
        <v>月</v>
      </c>
      <c r="J394" s="3" t="str">
        <f>IF(COUNTIF(休講・補講一覧表!I$6:I$47,開講日程一覧!P394)&gt;0,TEXT(G394,"m/d")&amp;"の補講","")</f>
        <v/>
      </c>
      <c r="K394" s="6" t="s">
        <v>542</v>
      </c>
      <c r="L394" s="7">
        <v>6.9444444444444441E-3</v>
      </c>
      <c r="M394" s="7">
        <v>0.125</v>
      </c>
      <c r="P394" s="33" t="str">
        <f t="shared" si="15"/>
        <v>事業デザイン演習Ⅱ（1年次） 後期_東京③3</v>
      </c>
      <c r="Q394" s="6" t="str">
        <f>IF(_xlfn.XLOOKUP(D394,履修科目一覧!G$6:G$225,履修科目一覧!E$6:E$225)=0,"",_xlfn.XLOOKUP(D394,履修科目一覧!G$6:G$225,履修科目一覧!E$6:E$225))</f>
        <v/>
      </c>
      <c r="R394" cm="1">
        <f t="array" ref="R394">_xlfn.SWITCH(B394,"集中(導入)",1,"前期",2,"集中(夏期)",3,"後期",4,"集中(春期)",5,"通年",6)</f>
        <v>4</v>
      </c>
      <c r="S394" t="s">
        <v>49</v>
      </c>
      <c r="U394">
        <v>1</v>
      </c>
    </row>
    <row r="395" spans="2:21" x14ac:dyDescent="0.85">
      <c r="B395" s="22" t="s">
        <v>550</v>
      </c>
      <c r="C395" s="6" t="s">
        <v>564</v>
      </c>
      <c r="D395" s="6" t="s">
        <v>362</v>
      </c>
      <c r="E395" s="6" t="s">
        <v>547</v>
      </c>
      <c r="F395" s="6">
        <v>4</v>
      </c>
      <c r="G395" s="52">
        <v>45614</v>
      </c>
      <c r="H395" s="52">
        <f>IF(COUNTIF(休講・補講一覧表!I$6:I$47,開講日程一覧!P395)&gt;0,_xlfn.XLOOKUP(開講日程一覧!P395,休講・補講一覧表!I$6:I$47,休講・補講一覧表!G$6:G$47),G395)</f>
        <v>45614</v>
      </c>
      <c r="I395" s="3" t="str">
        <f t="shared" si="14"/>
        <v>月</v>
      </c>
      <c r="J395" s="3" t="str">
        <f>IF(COUNTIF(休講・補講一覧表!I$6:I$47,開講日程一覧!P395)&gt;0,TEXT(G395,"m/d")&amp;"の補講","")</f>
        <v/>
      </c>
      <c r="K395" s="6" t="s">
        <v>542</v>
      </c>
      <c r="L395" s="7">
        <v>6.9444444444444441E-3</v>
      </c>
      <c r="M395" s="7">
        <v>0.125</v>
      </c>
      <c r="P395" s="33" t="str">
        <f t="shared" si="15"/>
        <v>事業デザイン演習Ⅱ（1年次） 後期_東京③4</v>
      </c>
      <c r="Q395" s="6" t="str">
        <f>IF(_xlfn.XLOOKUP(D395,履修科目一覧!G$6:G$225,履修科目一覧!E$6:E$225)=0,"",_xlfn.XLOOKUP(D395,履修科目一覧!G$6:G$225,履修科目一覧!E$6:E$225))</f>
        <v/>
      </c>
      <c r="R395" cm="1">
        <f t="array" ref="R395">_xlfn.SWITCH(B395,"集中(導入)",1,"前期",2,"集中(夏期)",3,"後期",4,"集中(春期)",5,"通年",6)</f>
        <v>4</v>
      </c>
      <c r="S395" t="s">
        <v>49</v>
      </c>
      <c r="U395">
        <v>1</v>
      </c>
    </row>
    <row r="396" spans="2:21" x14ac:dyDescent="0.85">
      <c r="B396" s="22" t="s">
        <v>550</v>
      </c>
      <c r="C396" s="6" t="s">
        <v>564</v>
      </c>
      <c r="D396" s="6" t="s">
        <v>362</v>
      </c>
      <c r="E396" s="6" t="s">
        <v>547</v>
      </c>
      <c r="F396" s="6">
        <v>5</v>
      </c>
      <c r="G396" s="52">
        <v>45628</v>
      </c>
      <c r="H396" s="52">
        <f>IF(COUNTIF(休講・補講一覧表!I$6:I$47,開講日程一覧!P396)&gt;0,_xlfn.XLOOKUP(開講日程一覧!P396,休講・補講一覧表!I$6:I$47,休講・補講一覧表!G$6:G$47),G396)</f>
        <v>45628</v>
      </c>
      <c r="I396" s="3" t="str">
        <f t="shared" si="14"/>
        <v>月</v>
      </c>
      <c r="J396" s="3" t="str">
        <f>IF(COUNTIF(休講・補講一覧表!I$6:I$47,開講日程一覧!P396)&gt;0,TEXT(G396,"m/d")&amp;"の補講","")</f>
        <v/>
      </c>
      <c r="K396" s="6" t="s">
        <v>542</v>
      </c>
      <c r="L396" s="7">
        <v>6.9444444444444441E-3</v>
      </c>
      <c r="M396" s="7">
        <v>0.125</v>
      </c>
      <c r="P396" s="33" t="str">
        <f t="shared" si="15"/>
        <v>事業デザイン演習Ⅱ（1年次） 後期_東京③5</v>
      </c>
      <c r="Q396" s="6" t="str">
        <f>IF(_xlfn.XLOOKUP(D396,履修科目一覧!G$6:G$225,履修科目一覧!E$6:E$225)=0,"",_xlfn.XLOOKUP(D396,履修科目一覧!G$6:G$225,履修科目一覧!E$6:E$225))</f>
        <v/>
      </c>
      <c r="R396" cm="1">
        <f t="array" ref="R396">_xlfn.SWITCH(B396,"集中(導入)",1,"前期",2,"集中(夏期)",3,"後期",4,"集中(春期)",5,"通年",6)</f>
        <v>4</v>
      </c>
      <c r="S396" t="s">
        <v>49</v>
      </c>
      <c r="U396">
        <v>1</v>
      </c>
    </row>
    <row r="397" spans="2:21" x14ac:dyDescent="0.85">
      <c r="B397" s="22" t="s">
        <v>550</v>
      </c>
      <c r="C397" s="6" t="s">
        <v>564</v>
      </c>
      <c r="D397" s="6" t="s">
        <v>362</v>
      </c>
      <c r="E397" s="6" t="s">
        <v>547</v>
      </c>
      <c r="F397" s="6">
        <v>6</v>
      </c>
      <c r="G397" s="52">
        <v>45642</v>
      </c>
      <c r="H397" s="52">
        <f>IF(COUNTIF(休講・補講一覧表!I$6:I$47,開講日程一覧!P397)&gt;0,_xlfn.XLOOKUP(開講日程一覧!P397,休講・補講一覧表!I$6:I$47,休講・補講一覧表!G$6:G$47),G397)</f>
        <v>45642</v>
      </c>
      <c r="I397" s="3" t="str">
        <f t="shared" si="14"/>
        <v>月</v>
      </c>
      <c r="J397" s="3" t="str">
        <f>IF(COUNTIF(休講・補講一覧表!I$6:I$47,開講日程一覧!P397)&gt;0,TEXT(G397,"m/d")&amp;"の補講","")</f>
        <v/>
      </c>
      <c r="K397" s="6" t="s">
        <v>542</v>
      </c>
      <c r="L397" s="7">
        <v>6.9444444444444441E-3</v>
      </c>
      <c r="M397" s="7">
        <v>0.125</v>
      </c>
      <c r="P397" s="33" t="str">
        <f t="shared" si="15"/>
        <v>事業デザイン演習Ⅱ（1年次） 後期_東京③6</v>
      </c>
      <c r="Q397" s="6" t="str">
        <f>IF(_xlfn.XLOOKUP(D397,履修科目一覧!G$6:G$225,履修科目一覧!E$6:E$225)=0,"",_xlfn.XLOOKUP(D397,履修科目一覧!G$6:G$225,履修科目一覧!E$6:E$225))</f>
        <v/>
      </c>
      <c r="R397" cm="1">
        <f t="array" ref="R397">_xlfn.SWITCH(B397,"集中(導入)",1,"前期",2,"集中(夏期)",3,"後期",4,"集中(春期)",5,"通年",6)</f>
        <v>4</v>
      </c>
      <c r="S397" t="s">
        <v>49</v>
      </c>
      <c r="U397">
        <v>1</v>
      </c>
    </row>
    <row r="398" spans="2:21" x14ac:dyDescent="0.85">
      <c r="B398" s="22" t="s">
        <v>550</v>
      </c>
      <c r="C398" s="6" t="s">
        <v>564</v>
      </c>
      <c r="D398" s="6" t="s">
        <v>362</v>
      </c>
      <c r="E398" s="6" t="s">
        <v>547</v>
      </c>
      <c r="F398" s="6">
        <v>7</v>
      </c>
      <c r="G398" s="52">
        <v>45663</v>
      </c>
      <c r="H398" s="52">
        <f>IF(COUNTIF(休講・補講一覧表!I$6:I$47,開講日程一覧!P398)&gt;0,_xlfn.XLOOKUP(開講日程一覧!P398,休講・補講一覧表!I$6:I$47,休講・補講一覧表!G$6:G$47),G398)</f>
        <v>45663</v>
      </c>
      <c r="I398" s="3" t="str">
        <f t="shared" si="14"/>
        <v>月</v>
      </c>
      <c r="J398" s="3" t="str">
        <f>IF(COUNTIF(休講・補講一覧表!I$6:I$47,開講日程一覧!P398)&gt;0,TEXT(G398,"m/d")&amp;"の補講","")</f>
        <v/>
      </c>
      <c r="K398" s="6" t="s">
        <v>542</v>
      </c>
      <c r="L398" s="7">
        <v>6.9444444444444441E-3</v>
      </c>
      <c r="M398" s="7">
        <v>0.125</v>
      </c>
      <c r="P398" s="33" t="str">
        <f t="shared" si="15"/>
        <v>事業デザイン演習Ⅱ（1年次） 後期_東京③7</v>
      </c>
      <c r="Q398" s="6" t="str">
        <f>IF(_xlfn.XLOOKUP(D398,履修科目一覧!G$6:G$225,履修科目一覧!E$6:E$225)=0,"",_xlfn.XLOOKUP(D398,履修科目一覧!G$6:G$225,履修科目一覧!E$6:E$225))</f>
        <v/>
      </c>
      <c r="R398" cm="1">
        <f t="array" ref="R398">_xlfn.SWITCH(B398,"集中(導入)",1,"前期",2,"集中(夏期)",3,"後期",4,"集中(春期)",5,"通年",6)</f>
        <v>4</v>
      </c>
      <c r="S398" t="s">
        <v>49</v>
      </c>
      <c r="U398">
        <v>1</v>
      </c>
    </row>
    <row r="399" spans="2:21" x14ac:dyDescent="0.85">
      <c r="B399" s="22" t="s">
        <v>550</v>
      </c>
      <c r="C399" s="6" t="s">
        <v>564</v>
      </c>
      <c r="D399" s="6" t="s">
        <v>362</v>
      </c>
      <c r="E399" s="6" t="s">
        <v>547</v>
      </c>
      <c r="F399" s="6">
        <v>8</v>
      </c>
      <c r="G399" s="52">
        <v>45677</v>
      </c>
      <c r="H399" s="52">
        <f>IF(COUNTIF(休講・補講一覧表!I$6:I$47,開講日程一覧!P399)&gt;0,_xlfn.XLOOKUP(開講日程一覧!P399,休講・補講一覧表!I$6:I$47,休講・補講一覧表!G$6:G$47),G399)</f>
        <v>45677</v>
      </c>
      <c r="I399" s="3" t="str">
        <f t="shared" si="14"/>
        <v>月</v>
      </c>
      <c r="J399" s="3" t="str">
        <f>IF(COUNTIF(休講・補講一覧表!I$6:I$47,開講日程一覧!P399)&gt;0,TEXT(G399,"m/d")&amp;"の補講","")</f>
        <v/>
      </c>
      <c r="K399" s="6" t="s">
        <v>542</v>
      </c>
      <c r="L399" s="7">
        <v>6.9444444444444441E-3</v>
      </c>
      <c r="M399" s="7">
        <v>0.125</v>
      </c>
      <c r="P399" s="33" t="str">
        <f t="shared" si="15"/>
        <v>事業デザイン演習Ⅱ（1年次） 後期_東京③8</v>
      </c>
      <c r="Q399" s="6" t="str">
        <f>IF(_xlfn.XLOOKUP(D399,履修科目一覧!G$6:G$225,履修科目一覧!E$6:E$225)=0,"",_xlfn.XLOOKUP(D399,履修科目一覧!G$6:G$225,履修科目一覧!E$6:E$225))</f>
        <v/>
      </c>
      <c r="R399" cm="1">
        <f t="array" ref="R399">_xlfn.SWITCH(B399,"集中(導入)",1,"前期",2,"集中(夏期)",3,"後期",4,"集中(春期)",5,"通年",6)</f>
        <v>4</v>
      </c>
      <c r="S399" t="s">
        <v>49</v>
      </c>
      <c r="U399">
        <v>1</v>
      </c>
    </row>
    <row r="400" spans="2:21" x14ac:dyDescent="0.85">
      <c r="B400" s="22" t="s">
        <v>550</v>
      </c>
      <c r="C400" s="6" t="s">
        <v>546</v>
      </c>
      <c r="D400" s="6" t="s">
        <v>366</v>
      </c>
      <c r="E400" s="6" t="s">
        <v>547</v>
      </c>
      <c r="F400" s="6">
        <v>1</v>
      </c>
      <c r="G400" s="52">
        <v>45563</v>
      </c>
      <c r="H400" s="52">
        <f>IF(COUNTIF(休講・補講一覧表!I$6:I$47,開講日程一覧!P400)&gt;0,_xlfn.XLOOKUP(開講日程一覧!P400,休講・補講一覧表!I$6:I$47,休講・補講一覧表!G$6:G$47),G400)</f>
        <v>45563</v>
      </c>
      <c r="I400" s="3" t="str">
        <f t="shared" si="14"/>
        <v>土</v>
      </c>
      <c r="J400" s="3" t="str">
        <f>IF(COUNTIF(休講・補講一覧表!I$6:I$47,開講日程一覧!P400)&gt;0,TEXT(G400,"m/d")&amp;"の補講","")</f>
        <v/>
      </c>
      <c r="K400" s="6" t="s">
        <v>548</v>
      </c>
      <c r="L400" s="7">
        <v>0</v>
      </c>
      <c r="M400" s="7">
        <v>6.25E-2</v>
      </c>
      <c r="P400" s="33" t="str">
        <f t="shared" si="15"/>
        <v>事業デザイン演習Ⅱ（1年次） 後期_東京④1</v>
      </c>
      <c r="Q400" s="6" t="str">
        <f>IF(_xlfn.XLOOKUP(D400,履修科目一覧!G$6:G$225,履修科目一覧!E$6:E$225)=0,"",_xlfn.XLOOKUP(D400,履修科目一覧!G$6:G$225,履修科目一覧!E$6:E$225))</f>
        <v/>
      </c>
      <c r="R400" cm="1">
        <f t="array" ref="R400">_xlfn.SWITCH(B400,"集中(導入)",1,"前期",2,"集中(夏期)",3,"後期",4,"集中(春期)",5,"通年",6)</f>
        <v>4</v>
      </c>
      <c r="S400" t="s">
        <v>49</v>
      </c>
      <c r="U400">
        <v>1</v>
      </c>
    </row>
    <row r="401" spans="2:21" x14ac:dyDescent="0.85">
      <c r="B401" s="22" t="s">
        <v>550</v>
      </c>
      <c r="C401" s="6" t="s">
        <v>546</v>
      </c>
      <c r="D401" s="6" t="s">
        <v>366</v>
      </c>
      <c r="E401" s="6" t="s">
        <v>547</v>
      </c>
      <c r="F401" s="6">
        <v>2</v>
      </c>
      <c r="G401" s="52">
        <v>45570</v>
      </c>
      <c r="H401" s="52">
        <f>IF(COUNTIF(休講・補講一覧表!I$6:I$47,開講日程一覧!P401)&gt;0,_xlfn.XLOOKUP(開講日程一覧!P401,休講・補講一覧表!I$6:I$47,休講・補講一覧表!G$6:G$47),G401)</f>
        <v>45570</v>
      </c>
      <c r="I401" s="3" t="str">
        <f t="shared" si="14"/>
        <v>土</v>
      </c>
      <c r="J401" s="3" t="str">
        <f>IF(COUNTIF(休講・補講一覧表!I$6:I$47,開講日程一覧!P401)&gt;0,TEXT(G401,"m/d")&amp;"の補講","")</f>
        <v/>
      </c>
      <c r="K401" s="6" t="s">
        <v>549</v>
      </c>
      <c r="L401" s="7">
        <v>4.1666666666666664E-2</v>
      </c>
      <c r="M401" s="7">
        <v>0.125</v>
      </c>
      <c r="P401" s="33" t="str">
        <f t="shared" si="15"/>
        <v>事業デザイン演習Ⅱ（1年次） 後期_東京④2</v>
      </c>
      <c r="Q401" s="6" t="str">
        <f>IF(_xlfn.XLOOKUP(D401,履修科目一覧!G$6:G$225,履修科目一覧!E$6:E$225)=0,"",_xlfn.XLOOKUP(D401,履修科目一覧!G$6:G$225,履修科目一覧!E$6:E$225))</f>
        <v/>
      </c>
      <c r="R401" cm="1">
        <f t="array" ref="R401">_xlfn.SWITCH(B401,"集中(導入)",1,"前期",2,"集中(夏期)",3,"後期",4,"集中(春期)",5,"通年",6)</f>
        <v>4</v>
      </c>
      <c r="S401" t="s">
        <v>49</v>
      </c>
      <c r="U401">
        <v>1</v>
      </c>
    </row>
    <row r="402" spans="2:21" x14ac:dyDescent="0.85">
      <c r="B402" s="22" t="s">
        <v>550</v>
      </c>
      <c r="C402" s="6" t="s">
        <v>546</v>
      </c>
      <c r="D402" s="6" t="s">
        <v>366</v>
      </c>
      <c r="E402" s="6" t="s">
        <v>547</v>
      </c>
      <c r="F402" s="6">
        <v>3</v>
      </c>
      <c r="G402" s="52">
        <v>45584</v>
      </c>
      <c r="H402" s="52">
        <f>IF(COUNTIF(休講・補講一覧表!I$6:I$47,開講日程一覧!P402)&gt;0,_xlfn.XLOOKUP(開講日程一覧!P402,休講・補講一覧表!I$6:I$47,休講・補講一覧表!G$6:G$47),G402)</f>
        <v>45584</v>
      </c>
      <c r="I402" s="3" t="str">
        <f t="shared" si="14"/>
        <v>土</v>
      </c>
      <c r="J402" s="3" t="str">
        <f>IF(COUNTIF(休講・補講一覧表!I$6:I$47,開講日程一覧!P402)&gt;0,TEXT(G402,"m/d")&amp;"の補講","")</f>
        <v/>
      </c>
      <c r="K402" s="6" t="s">
        <v>549</v>
      </c>
      <c r="L402" s="7">
        <v>4.1666666666666664E-2</v>
      </c>
      <c r="M402" s="7">
        <v>0.125</v>
      </c>
      <c r="P402" s="33" t="str">
        <f t="shared" si="15"/>
        <v>事業デザイン演習Ⅱ（1年次） 後期_東京④3</v>
      </c>
      <c r="Q402" s="6" t="str">
        <f>IF(_xlfn.XLOOKUP(D402,履修科目一覧!G$6:G$225,履修科目一覧!E$6:E$225)=0,"",_xlfn.XLOOKUP(D402,履修科目一覧!G$6:G$225,履修科目一覧!E$6:E$225))</f>
        <v/>
      </c>
      <c r="R402" cm="1">
        <f t="array" ref="R402">_xlfn.SWITCH(B402,"集中(導入)",1,"前期",2,"集中(夏期)",3,"後期",4,"集中(春期)",5,"通年",6)</f>
        <v>4</v>
      </c>
      <c r="S402" t="s">
        <v>49</v>
      </c>
      <c r="U402">
        <v>1</v>
      </c>
    </row>
    <row r="403" spans="2:21" x14ac:dyDescent="0.85">
      <c r="B403" s="22" t="s">
        <v>550</v>
      </c>
      <c r="C403" s="6" t="s">
        <v>546</v>
      </c>
      <c r="D403" s="6" t="s">
        <v>366</v>
      </c>
      <c r="E403" s="6" t="s">
        <v>547</v>
      </c>
      <c r="F403" s="6">
        <v>4</v>
      </c>
      <c r="G403" s="52">
        <v>45612</v>
      </c>
      <c r="H403" s="52">
        <f>IF(COUNTIF(休講・補講一覧表!I$6:I$47,開講日程一覧!P403)&gt;0,_xlfn.XLOOKUP(開講日程一覧!P403,休講・補講一覧表!I$6:I$47,休講・補講一覧表!G$6:G$47),G403)</f>
        <v>45612</v>
      </c>
      <c r="I403" s="3" t="str">
        <f t="shared" si="14"/>
        <v>土</v>
      </c>
      <c r="J403" s="3" t="str">
        <f>IF(COUNTIF(休講・補講一覧表!I$6:I$47,開講日程一覧!P403)&gt;0,TEXT(G403,"m/d")&amp;"の補講","")</f>
        <v/>
      </c>
      <c r="K403" s="6" t="s">
        <v>549</v>
      </c>
      <c r="L403" s="7">
        <v>4.1666666666666664E-2</v>
      </c>
      <c r="M403" s="7">
        <v>0.125</v>
      </c>
      <c r="P403" s="33" t="str">
        <f t="shared" si="15"/>
        <v>事業デザイン演習Ⅱ（1年次） 後期_東京④4</v>
      </c>
      <c r="Q403" s="6" t="str">
        <f>IF(_xlfn.XLOOKUP(D403,履修科目一覧!G$6:G$225,履修科目一覧!E$6:E$225)=0,"",_xlfn.XLOOKUP(D403,履修科目一覧!G$6:G$225,履修科目一覧!E$6:E$225))</f>
        <v/>
      </c>
      <c r="R403" cm="1">
        <f t="array" ref="R403">_xlfn.SWITCH(B403,"集中(導入)",1,"前期",2,"集中(夏期)",3,"後期",4,"集中(春期)",5,"通年",6)</f>
        <v>4</v>
      </c>
      <c r="S403" t="s">
        <v>49</v>
      </c>
      <c r="U403">
        <v>1</v>
      </c>
    </row>
    <row r="404" spans="2:21" x14ac:dyDescent="0.85">
      <c r="B404" s="22" t="s">
        <v>550</v>
      </c>
      <c r="C404" s="6" t="s">
        <v>546</v>
      </c>
      <c r="D404" s="6" t="s">
        <v>366</v>
      </c>
      <c r="E404" s="6" t="s">
        <v>547</v>
      </c>
      <c r="F404" s="6">
        <v>5</v>
      </c>
      <c r="G404" s="52">
        <v>45626</v>
      </c>
      <c r="H404" s="52">
        <f>IF(COUNTIF(休講・補講一覧表!I$6:I$47,開講日程一覧!P404)&gt;0,_xlfn.XLOOKUP(開講日程一覧!P404,休講・補講一覧表!I$6:I$47,休講・補講一覧表!G$6:G$47),G404)</f>
        <v>45626</v>
      </c>
      <c r="I404" s="3" t="str">
        <f t="shared" si="14"/>
        <v>土</v>
      </c>
      <c r="J404" s="3" t="str">
        <f>IF(COUNTIF(休講・補講一覧表!I$6:I$47,開講日程一覧!P404)&gt;0,TEXT(G404,"m/d")&amp;"の補講","")</f>
        <v/>
      </c>
      <c r="K404" s="6" t="s">
        <v>549</v>
      </c>
      <c r="L404" s="7">
        <v>4.1666666666666664E-2</v>
      </c>
      <c r="M404" s="7">
        <v>0.125</v>
      </c>
      <c r="P404" s="33" t="str">
        <f t="shared" si="15"/>
        <v>事業デザイン演習Ⅱ（1年次） 後期_東京④5</v>
      </c>
      <c r="Q404" s="6" t="str">
        <f>IF(_xlfn.XLOOKUP(D404,履修科目一覧!G$6:G$225,履修科目一覧!E$6:E$225)=0,"",_xlfn.XLOOKUP(D404,履修科目一覧!G$6:G$225,履修科目一覧!E$6:E$225))</f>
        <v/>
      </c>
      <c r="R404" cm="1">
        <f t="array" ref="R404">_xlfn.SWITCH(B404,"集中(導入)",1,"前期",2,"集中(夏期)",3,"後期",4,"集中(春期)",5,"通年",6)</f>
        <v>4</v>
      </c>
      <c r="S404" t="s">
        <v>49</v>
      </c>
      <c r="U404">
        <v>1</v>
      </c>
    </row>
    <row r="405" spans="2:21" x14ac:dyDescent="0.85">
      <c r="B405" s="22" t="s">
        <v>550</v>
      </c>
      <c r="C405" s="6" t="s">
        <v>546</v>
      </c>
      <c r="D405" s="6" t="s">
        <v>366</v>
      </c>
      <c r="E405" s="6" t="s">
        <v>547</v>
      </c>
      <c r="F405" s="6">
        <v>6</v>
      </c>
      <c r="G405" s="52">
        <v>45640</v>
      </c>
      <c r="H405" s="52">
        <f>IF(COUNTIF(休講・補講一覧表!I$6:I$47,開講日程一覧!P405)&gt;0,_xlfn.XLOOKUP(開講日程一覧!P405,休講・補講一覧表!I$6:I$47,休講・補講一覧表!G$6:G$47),G405)</f>
        <v>45640</v>
      </c>
      <c r="I405" s="3" t="str">
        <f t="shared" ref="I405:I468" si="16">TEXT(H405,"aaa")</f>
        <v>土</v>
      </c>
      <c r="J405" s="3" t="str">
        <f>IF(COUNTIF(休講・補講一覧表!I$6:I$47,開講日程一覧!P405)&gt;0,TEXT(G405,"m/d")&amp;"の補講","")</f>
        <v/>
      </c>
      <c r="K405" s="6" t="s">
        <v>549</v>
      </c>
      <c r="L405" s="7">
        <v>4.1666666666666664E-2</v>
      </c>
      <c r="M405" s="7">
        <v>0.125</v>
      </c>
      <c r="P405" s="33" t="str">
        <f t="shared" ref="P405:P468" si="17">D405&amp;F405</f>
        <v>事業デザイン演習Ⅱ（1年次） 後期_東京④6</v>
      </c>
      <c r="Q405" s="6" t="str">
        <f>IF(_xlfn.XLOOKUP(D405,履修科目一覧!G$6:G$225,履修科目一覧!E$6:E$225)=0,"",_xlfn.XLOOKUP(D405,履修科目一覧!G$6:G$225,履修科目一覧!E$6:E$225))</f>
        <v/>
      </c>
      <c r="R405" cm="1">
        <f t="array" ref="R405">_xlfn.SWITCH(B405,"集中(導入)",1,"前期",2,"集中(夏期)",3,"後期",4,"集中(春期)",5,"通年",6)</f>
        <v>4</v>
      </c>
      <c r="S405" t="s">
        <v>49</v>
      </c>
      <c r="U405">
        <v>1</v>
      </c>
    </row>
    <row r="406" spans="2:21" x14ac:dyDescent="0.85">
      <c r="B406" s="22" t="s">
        <v>550</v>
      </c>
      <c r="C406" s="6" t="s">
        <v>546</v>
      </c>
      <c r="D406" s="6" t="s">
        <v>366</v>
      </c>
      <c r="E406" s="6" t="s">
        <v>547</v>
      </c>
      <c r="F406" s="6">
        <v>7</v>
      </c>
      <c r="G406" s="52">
        <v>45675</v>
      </c>
      <c r="H406" s="52">
        <f>IF(COUNTIF(休講・補講一覧表!I$6:I$47,開講日程一覧!P406)&gt;0,_xlfn.XLOOKUP(開講日程一覧!P406,休講・補講一覧表!I$6:I$47,休講・補講一覧表!G$6:G$47),G406)</f>
        <v>45675</v>
      </c>
      <c r="I406" s="3" t="str">
        <f t="shared" si="16"/>
        <v>土</v>
      </c>
      <c r="J406" s="3" t="str">
        <f>IF(COUNTIF(休講・補講一覧表!I$6:I$47,開講日程一覧!P406)&gt;0,TEXT(G406,"m/d")&amp;"の補講","")</f>
        <v/>
      </c>
      <c r="K406" s="6" t="s">
        <v>549</v>
      </c>
      <c r="L406" s="7">
        <v>4.1666666666666664E-2</v>
      </c>
      <c r="M406" s="7">
        <v>0.125</v>
      </c>
      <c r="P406" s="33" t="str">
        <f t="shared" si="17"/>
        <v>事業デザイン演習Ⅱ（1年次） 後期_東京④7</v>
      </c>
      <c r="Q406" s="6" t="str">
        <f>IF(_xlfn.XLOOKUP(D406,履修科目一覧!G$6:G$225,履修科目一覧!E$6:E$225)=0,"",_xlfn.XLOOKUP(D406,履修科目一覧!G$6:G$225,履修科目一覧!E$6:E$225))</f>
        <v/>
      </c>
      <c r="R406" cm="1">
        <f t="array" ref="R406">_xlfn.SWITCH(B406,"集中(導入)",1,"前期",2,"集中(夏期)",3,"後期",4,"集中(春期)",5,"通年",6)</f>
        <v>4</v>
      </c>
      <c r="S406" t="s">
        <v>49</v>
      </c>
      <c r="U406">
        <v>1</v>
      </c>
    </row>
    <row r="407" spans="2:21" x14ac:dyDescent="0.85">
      <c r="B407" s="22" t="s">
        <v>550</v>
      </c>
      <c r="C407" s="6" t="s">
        <v>546</v>
      </c>
      <c r="D407" s="6" t="s">
        <v>366</v>
      </c>
      <c r="E407" s="6" t="s">
        <v>547</v>
      </c>
      <c r="F407" s="6">
        <v>8</v>
      </c>
      <c r="G407" s="52">
        <v>45689</v>
      </c>
      <c r="H407" s="52">
        <f>IF(COUNTIF(休講・補講一覧表!I$6:I$47,開講日程一覧!P407)&gt;0,_xlfn.XLOOKUP(開講日程一覧!P407,休講・補講一覧表!I$6:I$47,休講・補講一覧表!G$6:G$47),G407)</f>
        <v>45689</v>
      </c>
      <c r="I407" s="3" t="str">
        <f t="shared" si="16"/>
        <v>土</v>
      </c>
      <c r="J407" s="3" t="str">
        <f>IF(COUNTIF(休講・補講一覧表!I$6:I$47,開講日程一覧!P407)&gt;0,TEXT(G407,"m/d")&amp;"の補講","")</f>
        <v/>
      </c>
      <c r="K407" s="6" t="s">
        <v>549</v>
      </c>
      <c r="L407" s="7">
        <v>4.1666666666666664E-2</v>
      </c>
      <c r="M407" s="7">
        <v>0.125</v>
      </c>
      <c r="P407" s="33" t="str">
        <f t="shared" si="17"/>
        <v>事業デザイン演習Ⅱ（1年次） 後期_東京④8</v>
      </c>
      <c r="Q407" s="6" t="str">
        <f>IF(_xlfn.XLOOKUP(D407,履修科目一覧!G$6:G$225,履修科目一覧!E$6:E$225)=0,"",_xlfn.XLOOKUP(D407,履修科目一覧!G$6:G$225,履修科目一覧!E$6:E$225))</f>
        <v/>
      </c>
      <c r="R407" cm="1">
        <f t="array" ref="R407">_xlfn.SWITCH(B407,"集中(導入)",1,"前期",2,"集中(夏期)",3,"後期",4,"集中(春期)",5,"通年",6)</f>
        <v>4</v>
      </c>
      <c r="S407" t="s">
        <v>49</v>
      </c>
      <c r="U407">
        <v>1</v>
      </c>
    </row>
    <row r="408" spans="2:21" x14ac:dyDescent="0.85">
      <c r="B408" s="22" t="s">
        <v>545</v>
      </c>
      <c r="C408" s="6" t="s">
        <v>566</v>
      </c>
      <c r="D408" s="6" t="s">
        <v>368</v>
      </c>
      <c r="E408" s="6" t="s">
        <v>547</v>
      </c>
      <c r="F408" s="6">
        <v>1</v>
      </c>
      <c r="G408" s="52">
        <v>45405</v>
      </c>
      <c r="H408" s="52">
        <f>IF(COUNTIF(休講・補講一覧表!I$6:I$47,開講日程一覧!P408)&gt;0,_xlfn.XLOOKUP(開講日程一覧!P408,休講・補講一覧表!I$6:I$47,休講・補講一覧表!G$6:G$47),G408)</f>
        <v>45405</v>
      </c>
      <c r="I408" s="3" t="str">
        <f t="shared" si="16"/>
        <v>火</v>
      </c>
      <c r="J408" s="3" t="str">
        <f>IF(COUNTIF(休講・補講一覧表!I$6:I$47,開講日程一覧!P408)&gt;0,TEXT(G408,"m/d")&amp;"の補講","")</f>
        <v/>
      </c>
      <c r="K408" s="6" t="s">
        <v>556</v>
      </c>
      <c r="L408" s="7">
        <v>0</v>
      </c>
      <c r="M408" s="7">
        <v>6.25E-2</v>
      </c>
      <c r="P408" s="33" t="str">
        <f t="shared" si="17"/>
        <v>事業構想研究（2年次）_東京①（岸波ゼミ）_前期1</v>
      </c>
      <c r="Q408" s="6" t="str">
        <f>IF(_xlfn.XLOOKUP(D408,履修科目一覧!G$6:G$225,履修科目一覧!E$6:E$225)=0,"",_xlfn.XLOOKUP(D408,履修科目一覧!G$6:G$225,履修科目一覧!E$6:E$225))</f>
        <v/>
      </c>
      <c r="R408" cm="1">
        <f t="array" ref="R408">_xlfn.SWITCH(B408,"集中(導入)",1,"前期",2,"集中(夏期)",3,"後期",4,"集中(春期)",5,"通年",6)</f>
        <v>2</v>
      </c>
      <c r="S408" t="s">
        <v>49</v>
      </c>
      <c r="U408">
        <v>1</v>
      </c>
    </row>
    <row r="409" spans="2:21" x14ac:dyDescent="0.85">
      <c r="B409" s="22" t="s">
        <v>545</v>
      </c>
      <c r="C409" s="6" t="s">
        <v>566</v>
      </c>
      <c r="D409" s="6" t="s">
        <v>368</v>
      </c>
      <c r="E409" s="6" t="s">
        <v>547</v>
      </c>
      <c r="F409" s="6">
        <v>2</v>
      </c>
      <c r="G409" s="52">
        <v>45426</v>
      </c>
      <c r="H409" s="52">
        <f>IF(COUNTIF(休講・補講一覧表!I$6:I$47,開講日程一覧!P409)&gt;0,_xlfn.XLOOKUP(開講日程一覧!P409,休講・補講一覧表!I$6:I$47,休講・補講一覧表!G$6:G$47),G409)</f>
        <v>45426</v>
      </c>
      <c r="I409" s="3" t="str">
        <f t="shared" si="16"/>
        <v>火</v>
      </c>
      <c r="J409" s="3" t="str">
        <f>IF(COUNTIF(休講・補講一覧表!I$6:I$47,開講日程一覧!P409)&gt;0,TEXT(G409,"m/d")&amp;"の補講","")</f>
        <v/>
      </c>
      <c r="K409" s="6" t="s">
        <v>542</v>
      </c>
      <c r="L409" s="7">
        <v>6.9444444444444441E-3</v>
      </c>
      <c r="M409" s="7">
        <v>0.125</v>
      </c>
      <c r="P409" s="33" t="str">
        <f t="shared" si="17"/>
        <v>事業構想研究（2年次）_東京①（岸波ゼミ）_前期2</v>
      </c>
      <c r="Q409" s="6" t="str">
        <f>IF(_xlfn.XLOOKUP(D409,履修科目一覧!G$6:G$225,履修科目一覧!E$6:E$225)=0,"",_xlfn.XLOOKUP(D409,履修科目一覧!G$6:G$225,履修科目一覧!E$6:E$225))</f>
        <v/>
      </c>
      <c r="R409" cm="1">
        <f t="array" ref="R409">_xlfn.SWITCH(B409,"集中(導入)",1,"前期",2,"集中(夏期)",3,"後期",4,"集中(春期)",5,"通年",6)</f>
        <v>2</v>
      </c>
      <c r="S409" t="s">
        <v>49</v>
      </c>
      <c r="U409">
        <v>1</v>
      </c>
    </row>
    <row r="410" spans="2:21" x14ac:dyDescent="0.85">
      <c r="B410" s="22" t="s">
        <v>545</v>
      </c>
      <c r="C410" s="6" t="s">
        <v>566</v>
      </c>
      <c r="D410" s="6" t="s">
        <v>368</v>
      </c>
      <c r="E410" s="6" t="s">
        <v>547</v>
      </c>
      <c r="F410" s="6">
        <v>3</v>
      </c>
      <c r="G410" s="52">
        <v>45440</v>
      </c>
      <c r="H410" s="52">
        <f>IF(COUNTIF(休講・補講一覧表!I$6:I$47,開講日程一覧!P410)&gt;0,_xlfn.XLOOKUP(開講日程一覧!P410,休講・補講一覧表!I$6:I$47,休講・補講一覧表!G$6:G$47),G410)</f>
        <v>45440</v>
      </c>
      <c r="I410" s="3" t="str">
        <f t="shared" si="16"/>
        <v>火</v>
      </c>
      <c r="J410" s="3" t="str">
        <f>IF(COUNTIF(休講・補講一覧表!I$6:I$47,開講日程一覧!P410)&gt;0,TEXT(G410,"m/d")&amp;"の補講","")</f>
        <v/>
      </c>
      <c r="K410" s="6" t="s">
        <v>542</v>
      </c>
      <c r="L410" s="7">
        <v>6.9444444444444441E-3</v>
      </c>
      <c r="M410" s="7">
        <v>0.125</v>
      </c>
      <c r="P410" s="33" t="str">
        <f t="shared" si="17"/>
        <v>事業構想研究（2年次）_東京①（岸波ゼミ）_前期3</v>
      </c>
      <c r="Q410" s="6" t="str">
        <f>IF(_xlfn.XLOOKUP(D410,履修科目一覧!G$6:G$225,履修科目一覧!E$6:E$225)=0,"",_xlfn.XLOOKUP(D410,履修科目一覧!G$6:G$225,履修科目一覧!E$6:E$225))</f>
        <v/>
      </c>
      <c r="R410" cm="1">
        <f t="array" ref="R410">_xlfn.SWITCH(B410,"集中(導入)",1,"前期",2,"集中(夏期)",3,"後期",4,"集中(春期)",5,"通年",6)</f>
        <v>2</v>
      </c>
      <c r="S410" t="s">
        <v>49</v>
      </c>
      <c r="U410">
        <v>1</v>
      </c>
    </row>
    <row r="411" spans="2:21" x14ac:dyDescent="0.85">
      <c r="B411" s="22" t="s">
        <v>545</v>
      </c>
      <c r="C411" s="6" t="s">
        <v>566</v>
      </c>
      <c r="D411" s="6" t="s">
        <v>368</v>
      </c>
      <c r="E411" s="6" t="s">
        <v>547</v>
      </c>
      <c r="F411" s="6">
        <v>4</v>
      </c>
      <c r="G411" s="52">
        <v>45454</v>
      </c>
      <c r="H411" s="52">
        <f>IF(COUNTIF(休講・補講一覧表!I$6:I$47,開講日程一覧!P411)&gt;0,_xlfn.XLOOKUP(開講日程一覧!P411,休講・補講一覧表!I$6:I$47,休講・補講一覧表!G$6:G$47),G411)</f>
        <v>45454</v>
      </c>
      <c r="I411" s="3" t="str">
        <f t="shared" si="16"/>
        <v>火</v>
      </c>
      <c r="J411" s="3" t="str">
        <f>IF(COUNTIF(休講・補講一覧表!I$6:I$47,開講日程一覧!P411)&gt;0,TEXT(G411,"m/d")&amp;"の補講","")</f>
        <v/>
      </c>
      <c r="K411" s="6" t="s">
        <v>542</v>
      </c>
      <c r="L411" s="7">
        <v>6.9444444444444441E-3</v>
      </c>
      <c r="M411" s="7">
        <v>0.125</v>
      </c>
      <c r="P411" s="33" t="str">
        <f t="shared" si="17"/>
        <v>事業構想研究（2年次）_東京①（岸波ゼミ）_前期4</v>
      </c>
      <c r="Q411" s="6" t="str">
        <f>IF(_xlfn.XLOOKUP(D411,履修科目一覧!G$6:G$225,履修科目一覧!E$6:E$225)=0,"",_xlfn.XLOOKUP(D411,履修科目一覧!G$6:G$225,履修科目一覧!E$6:E$225))</f>
        <v/>
      </c>
      <c r="R411" cm="1">
        <f t="array" ref="R411">_xlfn.SWITCH(B411,"集中(導入)",1,"前期",2,"集中(夏期)",3,"後期",4,"集中(春期)",5,"通年",6)</f>
        <v>2</v>
      </c>
      <c r="S411" t="s">
        <v>49</v>
      </c>
      <c r="U411">
        <v>1</v>
      </c>
    </row>
    <row r="412" spans="2:21" x14ac:dyDescent="0.85">
      <c r="B412" s="22" t="s">
        <v>545</v>
      </c>
      <c r="C412" s="6" t="s">
        <v>566</v>
      </c>
      <c r="D412" s="6" t="s">
        <v>368</v>
      </c>
      <c r="E412" s="6" t="s">
        <v>547</v>
      </c>
      <c r="F412" s="6">
        <v>5</v>
      </c>
      <c r="G412" s="52">
        <v>45468</v>
      </c>
      <c r="H412" s="52">
        <f>IF(COUNTIF(休講・補講一覧表!I$6:I$47,開講日程一覧!P412)&gt;0,_xlfn.XLOOKUP(開講日程一覧!P412,休講・補講一覧表!I$6:I$47,休講・補講一覧表!G$6:G$47),G412)</f>
        <v>45468</v>
      </c>
      <c r="I412" s="3" t="str">
        <f t="shared" si="16"/>
        <v>火</v>
      </c>
      <c r="J412" s="3" t="str">
        <f>IF(COUNTIF(休講・補講一覧表!I$6:I$47,開講日程一覧!P412)&gt;0,TEXT(G412,"m/d")&amp;"の補講","")</f>
        <v/>
      </c>
      <c r="K412" s="6" t="s">
        <v>542</v>
      </c>
      <c r="L412" s="7">
        <v>6.9444444444444441E-3</v>
      </c>
      <c r="M412" s="7">
        <v>0.125</v>
      </c>
      <c r="P412" s="33" t="str">
        <f t="shared" si="17"/>
        <v>事業構想研究（2年次）_東京①（岸波ゼミ）_前期5</v>
      </c>
      <c r="Q412" s="6" t="str">
        <f>IF(_xlfn.XLOOKUP(D412,履修科目一覧!G$6:G$225,履修科目一覧!E$6:E$225)=0,"",_xlfn.XLOOKUP(D412,履修科目一覧!G$6:G$225,履修科目一覧!E$6:E$225))</f>
        <v/>
      </c>
      <c r="R412" cm="1">
        <f t="array" ref="R412">_xlfn.SWITCH(B412,"集中(導入)",1,"前期",2,"集中(夏期)",3,"後期",4,"集中(春期)",5,"通年",6)</f>
        <v>2</v>
      </c>
      <c r="S412" t="s">
        <v>49</v>
      </c>
      <c r="U412">
        <v>1</v>
      </c>
    </row>
    <row r="413" spans="2:21" x14ac:dyDescent="0.85">
      <c r="B413" s="22" t="s">
        <v>545</v>
      </c>
      <c r="C413" s="6" t="s">
        <v>566</v>
      </c>
      <c r="D413" s="6" t="s">
        <v>368</v>
      </c>
      <c r="E413" s="6" t="s">
        <v>547</v>
      </c>
      <c r="F413" s="6">
        <v>6</v>
      </c>
      <c r="G413" s="52">
        <v>45482</v>
      </c>
      <c r="H413" s="52">
        <f>IF(COUNTIF(休講・補講一覧表!I$6:I$47,開講日程一覧!P413)&gt;0,_xlfn.XLOOKUP(開講日程一覧!P413,休講・補講一覧表!I$6:I$47,休講・補講一覧表!G$6:G$47),G413)</f>
        <v>45482</v>
      </c>
      <c r="I413" s="3" t="str">
        <f t="shared" si="16"/>
        <v>火</v>
      </c>
      <c r="J413" s="3" t="str">
        <f>IF(COUNTIF(休講・補講一覧表!I$6:I$47,開講日程一覧!P413)&gt;0,TEXT(G413,"m/d")&amp;"の補講","")</f>
        <v/>
      </c>
      <c r="K413" s="6" t="s">
        <v>542</v>
      </c>
      <c r="L413" s="7">
        <v>6.9444444444444441E-3</v>
      </c>
      <c r="M413" s="7">
        <v>0.125</v>
      </c>
      <c r="P413" s="33" t="str">
        <f t="shared" si="17"/>
        <v>事業構想研究（2年次）_東京①（岸波ゼミ）_前期6</v>
      </c>
      <c r="Q413" s="6" t="str">
        <f>IF(_xlfn.XLOOKUP(D413,履修科目一覧!G$6:G$225,履修科目一覧!E$6:E$225)=0,"",_xlfn.XLOOKUP(D413,履修科目一覧!G$6:G$225,履修科目一覧!E$6:E$225))</f>
        <v/>
      </c>
      <c r="R413" cm="1">
        <f t="array" ref="R413">_xlfn.SWITCH(B413,"集中(導入)",1,"前期",2,"集中(夏期)",3,"後期",4,"集中(春期)",5,"通年",6)</f>
        <v>2</v>
      </c>
      <c r="S413" t="s">
        <v>49</v>
      </c>
      <c r="U413">
        <v>1</v>
      </c>
    </row>
    <row r="414" spans="2:21" x14ac:dyDescent="0.85">
      <c r="B414" s="22" t="s">
        <v>545</v>
      </c>
      <c r="C414" s="6" t="s">
        <v>566</v>
      </c>
      <c r="D414" s="6" t="s">
        <v>368</v>
      </c>
      <c r="E414" s="6" t="s">
        <v>547</v>
      </c>
      <c r="F414" s="6">
        <v>7</v>
      </c>
      <c r="G414" s="52">
        <v>45496</v>
      </c>
      <c r="H414" s="52">
        <f>IF(COUNTIF(休講・補講一覧表!I$6:I$47,開講日程一覧!P414)&gt;0,_xlfn.XLOOKUP(開講日程一覧!P414,休講・補講一覧表!I$6:I$47,休講・補講一覧表!G$6:G$47),G414)</f>
        <v>45496</v>
      </c>
      <c r="I414" s="3" t="str">
        <f t="shared" si="16"/>
        <v>火</v>
      </c>
      <c r="J414" s="3" t="str">
        <f>IF(COUNTIF(休講・補講一覧表!I$6:I$47,開講日程一覧!P414)&gt;0,TEXT(G414,"m/d")&amp;"の補講","")</f>
        <v/>
      </c>
      <c r="K414" s="6" t="s">
        <v>542</v>
      </c>
      <c r="L414" s="7">
        <v>6.9444444444444441E-3</v>
      </c>
      <c r="M414" s="7">
        <v>0.125</v>
      </c>
      <c r="P414" s="33" t="str">
        <f t="shared" si="17"/>
        <v>事業構想研究（2年次）_東京①（岸波ゼミ）_前期7</v>
      </c>
      <c r="Q414" s="6" t="str">
        <f>IF(_xlfn.XLOOKUP(D414,履修科目一覧!G$6:G$225,履修科目一覧!E$6:E$225)=0,"",_xlfn.XLOOKUP(D414,履修科目一覧!G$6:G$225,履修科目一覧!E$6:E$225))</f>
        <v/>
      </c>
      <c r="R414" cm="1">
        <f t="array" ref="R414">_xlfn.SWITCH(B414,"集中(導入)",1,"前期",2,"集中(夏期)",3,"後期",4,"集中(春期)",5,"通年",6)</f>
        <v>2</v>
      </c>
      <c r="S414" t="s">
        <v>49</v>
      </c>
      <c r="U414">
        <v>1</v>
      </c>
    </row>
    <row r="415" spans="2:21" x14ac:dyDescent="0.85">
      <c r="B415" s="22" t="s">
        <v>545</v>
      </c>
      <c r="C415" s="6" t="s">
        <v>566</v>
      </c>
      <c r="D415" s="6" t="s">
        <v>368</v>
      </c>
      <c r="E415" s="6" t="s">
        <v>547</v>
      </c>
      <c r="F415" s="6">
        <v>8</v>
      </c>
      <c r="G415" s="52">
        <v>45510</v>
      </c>
      <c r="H415" s="52">
        <f>IF(COUNTIF(休講・補講一覧表!I$6:I$47,開講日程一覧!P415)&gt;0,_xlfn.XLOOKUP(開講日程一覧!P415,休講・補講一覧表!I$6:I$47,休講・補講一覧表!G$6:G$47),G415)</f>
        <v>45510</v>
      </c>
      <c r="I415" s="3" t="str">
        <f t="shared" si="16"/>
        <v>火</v>
      </c>
      <c r="J415" s="3" t="str">
        <f>IF(COUNTIF(休講・補講一覧表!I$6:I$47,開講日程一覧!P415)&gt;0,TEXT(G415,"m/d")&amp;"の補講","")</f>
        <v/>
      </c>
      <c r="K415" s="6" t="s">
        <v>542</v>
      </c>
      <c r="L415" s="7">
        <v>6.9444444444444441E-3</v>
      </c>
      <c r="M415" s="7">
        <v>0.125</v>
      </c>
      <c r="P415" s="33" t="str">
        <f t="shared" si="17"/>
        <v>事業構想研究（2年次）_東京①（岸波ゼミ）_前期8</v>
      </c>
      <c r="Q415" s="6" t="str">
        <f>IF(_xlfn.XLOOKUP(D415,履修科目一覧!G$6:G$225,履修科目一覧!E$6:E$225)=0,"",_xlfn.XLOOKUP(D415,履修科目一覧!G$6:G$225,履修科目一覧!E$6:E$225))</f>
        <v/>
      </c>
      <c r="R415" cm="1">
        <f t="array" ref="R415">_xlfn.SWITCH(B415,"集中(導入)",1,"前期",2,"集中(夏期)",3,"後期",4,"集中(春期)",5,"通年",6)</f>
        <v>2</v>
      </c>
      <c r="S415" t="s">
        <v>49</v>
      </c>
      <c r="U415">
        <v>1</v>
      </c>
    </row>
    <row r="416" spans="2:21" x14ac:dyDescent="0.85">
      <c r="B416" s="22" t="s">
        <v>550</v>
      </c>
      <c r="C416" s="6" t="s">
        <v>566</v>
      </c>
      <c r="D416" s="6" t="s">
        <v>378</v>
      </c>
      <c r="E416" s="6" t="s">
        <v>547</v>
      </c>
      <c r="F416" s="6">
        <v>1</v>
      </c>
      <c r="G416" s="52">
        <v>45566</v>
      </c>
      <c r="H416" s="52">
        <f>IF(COUNTIF(休講・補講一覧表!I$6:I$47,開講日程一覧!P416)&gt;0,_xlfn.XLOOKUP(開講日程一覧!P416,休講・補講一覧表!I$6:I$47,休講・補講一覧表!G$6:G$47),G416)</f>
        <v>45566</v>
      </c>
      <c r="I416" s="3" t="str">
        <f t="shared" si="16"/>
        <v>火</v>
      </c>
      <c r="J416" s="3" t="str">
        <f>IF(COUNTIF(休講・補講一覧表!I$6:I$47,開講日程一覧!P416)&gt;0,TEXT(G416,"m/d")&amp;"の補講","")</f>
        <v/>
      </c>
      <c r="K416" s="6" t="s">
        <v>556</v>
      </c>
      <c r="L416" s="7">
        <v>0</v>
      </c>
      <c r="M416" s="7">
        <v>6.25E-2</v>
      </c>
      <c r="P416" s="33" t="str">
        <f t="shared" si="17"/>
        <v>事業構想研究（2年次）_東京①（岸波ゼミ）_後期1</v>
      </c>
      <c r="Q416" s="6" t="str">
        <f>IF(_xlfn.XLOOKUP(D416,履修科目一覧!G$6:G$225,履修科目一覧!E$6:E$225)=0,"",_xlfn.XLOOKUP(D416,履修科目一覧!G$6:G$225,履修科目一覧!E$6:E$225))</f>
        <v/>
      </c>
      <c r="R416" cm="1">
        <f t="array" ref="R416">_xlfn.SWITCH(B416,"集中(導入)",1,"前期",2,"集中(夏期)",3,"後期",4,"集中(春期)",5,"通年",6)</f>
        <v>4</v>
      </c>
      <c r="S416" t="s">
        <v>49</v>
      </c>
      <c r="U416">
        <v>1</v>
      </c>
    </row>
    <row r="417" spans="2:21" x14ac:dyDescent="0.85">
      <c r="B417" s="22" t="s">
        <v>550</v>
      </c>
      <c r="C417" s="6" t="s">
        <v>566</v>
      </c>
      <c r="D417" s="6" t="s">
        <v>378</v>
      </c>
      <c r="E417" s="6" t="s">
        <v>547</v>
      </c>
      <c r="F417" s="6">
        <v>2</v>
      </c>
      <c r="G417" s="52">
        <v>45580</v>
      </c>
      <c r="H417" s="52">
        <f>IF(COUNTIF(休講・補講一覧表!I$6:I$47,開講日程一覧!P417)&gt;0,_xlfn.XLOOKUP(開講日程一覧!P417,休講・補講一覧表!I$6:I$47,休講・補講一覧表!G$6:G$47),G417)</f>
        <v>45580</v>
      </c>
      <c r="I417" s="3" t="str">
        <f t="shared" si="16"/>
        <v>火</v>
      </c>
      <c r="J417" s="3" t="str">
        <f>IF(COUNTIF(休講・補講一覧表!I$6:I$47,開講日程一覧!P417)&gt;0,TEXT(G417,"m/d")&amp;"の補講","")</f>
        <v/>
      </c>
      <c r="K417" s="6" t="s">
        <v>542</v>
      </c>
      <c r="L417" s="7">
        <v>6.9444444444444441E-3</v>
      </c>
      <c r="M417" s="7">
        <v>0.125</v>
      </c>
      <c r="P417" s="33" t="str">
        <f t="shared" si="17"/>
        <v>事業構想研究（2年次）_東京①（岸波ゼミ）_後期2</v>
      </c>
      <c r="Q417" s="6" t="str">
        <f>IF(_xlfn.XLOOKUP(D417,履修科目一覧!G$6:G$225,履修科目一覧!E$6:E$225)=0,"",_xlfn.XLOOKUP(D417,履修科目一覧!G$6:G$225,履修科目一覧!E$6:E$225))</f>
        <v/>
      </c>
      <c r="R417" cm="1">
        <f t="array" ref="R417">_xlfn.SWITCH(B417,"集中(導入)",1,"前期",2,"集中(夏期)",3,"後期",4,"集中(春期)",5,"通年",6)</f>
        <v>4</v>
      </c>
      <c r="S417" t="s">
        <v>49</v>
      </c>
      <c r="U417">
        <v>1</v>
      </c>
    </row>
    <row r="418" spans="2:21" x14ac:dyDescent="0.85">
      <c r="B418" s="22" t="s">
        <v>550</v>
      </c>
      <c r="C418" s="6" t="s">
        <v>566</v>
      </c>
      <c r="D418" s="6" t="s">
        <v>378</v>
      </c>
      <c r="E418" s="6" t="s">
        <v>547</v>
      </c>
      <c r="F418" s="6">
        <v>3</v>
      </c>
      <c r="G418" s="52">
        <v>45594</v>
      </c>
      <c r="H418" s="52">
        <f>IF(COUNTIF(休講・補講一覧表!I$6:I$47,開講日程一覧!P418)&gt;0,_xlfn.XLOOKUP(開講日程一覧!P418,休講・補講一覧表!I$6:I$47,休講・補講一覧表!G$6:G$47),G418)</f>
        <v>45594</v>
      </c>
      <c r="I418" s="3" t="str">
        <f t="shared" si="16"/>
        <v>火</v>
      </c>
      <c r="J418" s="3" t="str">
        <f>IF(COUNTIF(休講・補講一覧表!I$6:I$47,開講日程一覧!P418)&gt;0,TEXT(G418,"m/d")&amp;"の補講","")</f>
        <v/>
      </c>
      <c r="K418" s="6" t="s">
        <v>542</v>
      </c>
      <c r="L418" s="7">
        <v>6.9444444444444441E-3</v>
      </c>
      <c r="M418" s="7">
        <v>0.125</v>
      </c>
      <c r="P418" s="33" t="str">
        <f t="shared" si="17"/>
        <v>事業構想研究（2年次）_東京①（岸波ゼミ）_後期3</v>
      </c>
      <c r="Q418" s="6" t="str">
        <f>IF(_xlfn.XLOOKUP(D418,履修科目一覧!G$6:G$225,履修科目一覧!E$6:E$225)=0,"",_xlfn.XLOOKUP(D418,履修科目一覧!G$6:G$225,履修科目一覧!E$6:E$225))</f>
        <v/>
      </c>
      <c r="R418" cm="1">
        <f t="array" ref="R418">_xlfn.SWITCH(B418,"集中(導入)",1,"前期",2,"集中(夏期)",3,"後期",4,"集中(春期)",5,"通年",6)</f>
        <v>4</v>
      </c>
      <c r="S418" t="s">
        <v>49</v>
      </c>
      <c r="U418">
        <v>1</v>
      </c>
    </row>
    <row r="419" spans="2:21" x14ac:dyDescent="0.85">
      <c r="B419" s="22" t="s">
        <v>550</v>
      </c>
      <c r="C419" s="6" t="s">
        <v>566</v>
      </c>
      <c r="D419" s="6" t="s">
        <v>378</v>
      </c>
      <c r="E419" s="6" t="s">
        <v>547</v>
      </c>
      <c r="F419" s="6">
        <v>4</v>
      </c>
      <c r="G419" s="52">
        <v>45608</v>
      </c>
      <c r="H419" s="52">
        <f>IF(COUNTIF(休講・補講一覧表!I$6:I$47,開講日程一覧!P419)&gt;0,_xlfn.XLOOKUP(開講日程一覧!P419,休講・補講一覧表!I$6:I$47,休講・補講一覧表!G$6:G$47),G419)</f>
        <v>45608</v>
      </c>
      <c r="I419" s="3" t="str">
        <f t="shared" si="16"/>
        <v>火</v>
      </c>
      <c r="J419" s="3" t="str">
        <f>IF(COUNTIF(休講・補講一覧表!I$6:I$47,開講日程一覧!P419)&gt;0,TEXT(G419,"m/d")&amp;"の補講","")</f>
        <v/>
      </c>
      <c r="K419" s="6" t="s">
        <v>542</v>
      </c>
      <c r="L419" s="7">
        <v>6.9444444444444441E-3</v>
      </c>
      <c r="M419" s="7">
        <v>0.125</v>
      </c>
      <c r="P419" s="33" t="str">
        <f t="shared" si="17"/>
        <v>事業構想研究（2年次）_東京①（岸波ゼミ）_後期4</v>
      </c>
      <c r="Q419" s="6" t="str">
        <f>IF(_xlfn.XLOOKUP(D419,履修科目一覧!G$6:G$225,履修科目一覧!E$6:E$225)=0,"",_xlfn.XLOOKUP(D419,履修科目一覧!G$6:G$225,履修科目一覧!E$6:E$225))</f>
        <v/>
      </c>
      <c r="R419" cm="1">
        <f t="array" ref="R419">_xlfn.SWITCH(B419,"集中(導入)",1,"前期",2,"集中(夏期)",3,"後期",4,"集中(春期)",5,"通年",6)</f>
        <v>4</v>
      </c>
      <c r="S419" t="s">
        <v>49</v>
      </c>
      <c r="U419">
        <v>1</v>
      </c>
    </row>
    <row r="420" spans="2:21" x14ac:dyDescent="0.85">
      <c r="B420" s="22" t="s">
        <v>550</v>
      </c>
      <c r="C420" s="6" t="s">
        <v>566</v>
      </c>
      <c r="D420" s="6" t="s">
        <v>378</v>
      </c>
      <c r="E420" s="6" t="s">
        <v>547</v>
      </c>
      <c r="F420" s="6">
        <v>5</v>
      </c>
      <c r="G420" s="52">
        <v>45622</v>
      </c>
      <c r="H420" s="52">
        <f>IF(COUNTIF(休講・補講一覧表!I$6:I$47,開講日程一覧!P420)&gt;0,_xlfn.XLOOKUP(開講日程一覧!P420,休講・補講一覧表!I$6:I$47,休講・補講一覧表!G$6:G$47),G420)</f>
        <v>45622</v>
      </c>
      <c r="I420" s="3" t="str">
        <f t="shared" si="16"/>
        <v>火</v>
      </c>
      <c r="J420" s="3" t="str">
        <f>IF(COUNTIF(休講・補講一覧表!I$6:I$47,開講日程一覧!P420)&gt;0,TEXT(G420,"m/d")&amp;"の補講","")</f>
        <v/>
      </c>
      <c r="K420" s="6" t="s">
        <v>542</v>
      </c>
      <c r="L420" s="7">
        <v>6.9444444444444441E-3</v>
      </c>
      <c r="M420" s="7">
        <v>0.125</v>
      </c>
      <c r="P420" s="33" t="str">
        <f t="shared" si="17"/>
        <v>事業構想研究（2年次）_東京①（岸波ゼミ）_後期5</v>
      </c>
      <c r="Q420" s="6" t="str">
        <f>IF(_xlfn.XLOOKUP(D420,履修科目一覧!G$6:G$225,履修科目一覧!E$6:E$225)=0,"",_xlfn.XLOOKUP(D420,履修科目一覧!G$6:G$225,履修科目一覧!E$6:E$225))</f>
        <v/>
      </c>
      <c r="R420" cm="1">
        <f t="array" ref="R420">_xlfn.SWITCH(B420,"集中(導入)",1,"前期",2,"集中(夏期)",3,"後期",4,"集中(春期)",5,"通年",6)</f>
        <v>4</v>
      </c>
      <c r="S420" t="s">
        <v>49</v>
      </c>
      <c r="U420">
        <v>1</v>
      </c>
    </row>
    <row r="421" spans="2:21" x14ac:dyDescent="0.85">
      <c r="B421" s="22" t="s">
        <v>550</v>
      </c>
      <c r="C421" s="6" t="s">
        <v>566</v>
      </c>
      <c r="D421" s="6" t="s">
        <v>378</v>
      </c>
      <c r="E421" s="6" t="s">
        <v>547</v>
      </c>
      <c r="F421" s="6">
        <v>6</v>
      </c>
      <c r="G421" s="52">
        <v>45636</v>
      </c>
      <c r="H421" s="52">
        <f>IF(COUNTIF(休講・補講一覧表!I$6:I$47,開講日程一覧!P421)&gt;0,_xlfn.XLOOKUP(開講日程一覧!P421,休講・補講一覧表!I$6:I$47,休講・補講一覧表!G$6:G$47),G421)</f>
        <v>45636</v>
      </c>
      <c r="I421" s="3" t="str">
        <f t="shared" si="16"/>
        <v>火</v>
      </c>
      <c r="J421" s="3" t="str">
        <f>IF(COUNTIF(休講・補講一覧表!I$6:I$47,開講日程一覧!P421)&gt;0,TEXT(G421,"m/d")&amp;"の補講","")</f>
        <v/>
      </c>
      <c r="K421" s="6" t="s">
        <v>542</v>
      </c>
      <c r="L421" s="7">
        <v>6.9444444444444441E-3</v>
      </c>
      <c r="M421" s="7">
        <v>0.125</v>
      </c>
      <c r="P421" s="33" t="str">
        <f t="shared" si="17"/>
        <v>事業構想研究（2年次）_東京①（岸波ゼミ）_後期6</v>
      </c>
      <c r="Q421" s="6" t="str">
        <f>IF(_xlfn.XLOOKUP(D421,履修科目一覧!G$6:G$225,履修科目一覧!E$6:E$225)=0,"",_xlfn.XLOOKUP(D421,履修科目一覧!G$6:G$225,履修科目一覧!E$6:E$225))</f>
        <v/>
      </c>
      <c r="R421" cm="1">
        <f t="array" ref="R421">_xlfn.SWITCH(B421,"集中(導入)",1,"前期",2,"集中(夏期)",3,"後期",4,"集中(春期)",5,"通年",6)</f>
        <v>4</v>
      </c>
      <c r="S421" t="s">
        <v>49</v>
      </c>
      <c r="U421">
        <v>1</v>
      </c>
    </row>
    <row r="422" spans="2:21" x14ac:dyDescent="0.85">
      <c r="B422" s="22" t="s">
        <v>550</v>
      </c>
      <c r="C422" s="6" t="s">
        <v>566</v>
      </c>
      <c r="D422" s="6" t="s">
        <v>378</v>
      </c>
      <c r="E422" s="6" t="s">
        <v>547</v>
      </c>
      <c r="F422" s="6">
        <v>7</v>
      </c>
      <c r="G422" s="52">
        <v>45650</v>
      </c>
      <c r="H422" s="52">
        <f>IF(COUNTIF(休講・補講一覧表!I$6:I$47,開講日程一覧!P422)&gt;0,_xlfn.XLOOKUP(開講日程一覧!P422,休講・補講一覧表!I$6:I$47,休講・補講一覧表!G$6:G$47),G422)</f>
        <v>45650</v>
      </c>
      <c r="I422" s="3" t="str">
        <f t="shared" si="16"/>
        <v>火</v>
      </c>
      <c r="J422" s="3" t="str">
        <f>IF(COUNTIF(休講・補講一覧表!I$6:I$47,開講日程一覧!P422)&gt;0,TEXT(G422,"m/d")&amp;"の補講","")</f>
        <v/>
      </c>
      <c r="K422" s="6" t="s">
        <v>542</v>
      </c>
      <c r="L422" s="7">
        <v>6.9444444444444441E-3</v>
      </c>
      <c r="M422" s="7">
        <v>0.125</v>
      </c>
      <c r="P422" s="33" t="str">
        <f t="shared" si="17"/>
        <v>事業構想研究（2年次）_東京①（岸波ゼミ）_後期7</v>
      </c>
      <c r="Q422" s="6" t="str">
        <f>IF(_xlfn.XLOOKUP(D422,履修科目一覧!G$6:G$225,履修科目一覧!E$6:E$225)=0,"",_xlfn.XLOOKUP(D422,履修科目一覧!G$6:G$225,履修科目一覧!E$6:E$225))</f>
        <v/>
      </c>
      <c r="R422" cm="1">
        <f t="array" ref="R422">_xlfn.SWITCH(B422,"集中(導入)",1,"前期",2,"集中(夏期)",3,"後期",4,"集中(春期)",5,"通年",6)</f>
        <v>4</v>
      </c>
      <c r="S422" t="s">
        <v>49</v>
      </c>
      <c r="U422">
        <v>1</v>
      </c>
    </row>
    <row r="423" spans="2:21" x14ac:dyDescent="0.85">
      <c r="B423" s="22" t="s">
        <v>550</v>
      </c>
      <c r="C423" s="6" t="s">
        <v>566</v>
      </c>
      <c r="D423" s="6" t="s">
        <v>378</v>
      </c>
      <c r="E423" s="6" t="s">
        <v>547</v>
      </c>
      <c r="F423" s="6">
        <v>8</v>
      </c>
      <c r="G423" s="52">
        <v>45671</v>
      </c>
      <c r="H423" s="52">
        <f>IF(COUNTIF(休講・補講一覧表!I$6:I$47,開講日程一覧!P423)&gt;0,_xlfn.XLOOKUP(開講日程一覧!P423,休講・補講一覧表!I$6:I$47,休講・補講一覧表!G$6:G$47),G423)</f>
        <v>45671</v>
      </c>
      <c r="I423" s="3" t="str">
        <f t="shared" si="16"/>
        <v>火</v>
      </c>
      <c r="J423" s="3" t="str">
        <f>IF(COUNTIF(休講・補講一覧表!I$6:I$47,開講日程一覧!P423)&gt;0,TEXT(G423,"m/d")&amp;"の補講","")</f>
        <v/>
      </c>
      <c r="K423" s="6" t="s">
        <v>542</v>
      </c>
      <c r="L423" s="7">
        <v>6.9444444444444441E-3</v>
      </c>
      <c r="M423" s="7">
        <v>0.125</v>
      </c>
      <c r="P423" s="33" t="str">
        <f t="shared" si="17"/>
        <v>事業構想研究（2年次）_東京①（岸波ゼミ）_後期8</v>
      </c>
      <c r="Q423" s="6" t="str">
        <f>IF(_xlfn.XLOOKUP(D423,履修科目一覧!G$6:G$225,履修科目一覧!E$6:E$225)=0,"",_xlfn.XLOOKUP(D423,履修科目一覧!G$6:G$225,履修科目一覧!E$6:E$225))</f>
        <v/>
      </c>
      <c r="R423" cm="1">
        <f t="array" ref="R423">_xlfn.SWITCH(B423,"集中(導入)",1,"前期",2,"集中(夏期)",3,"後期",4,"集中(春期)",5,"通年",6)</f>
        <v>4</v>
      </c>
      <c r="S423" t="s">
        <v>49</v>
      </c>
      <c r="U423">
        <v>1</v>
      </c>
    </row>
    <row r="424" spans="2:21" x14ac:dyDescent="0.85">
      <c r="B424" s="22" t="s">
        <v>545</v>
      </c>
      <c r="C424" s="6" t="s">
        <v>561</v>
      </c>
      <c r="D424" s="6" t="s">
        <v>388</v>
      </c>
      <c r="E424" s="6" t="s">
        <v>547</v>
      </c>
      <c r="F424" s="6">
        <v>1</v>
      </c>
      <c r="G424" s="52">
        <v>45409</v>
      </c>
      <c r="H424" s="52">
        <f>IF(COUNTIF(休講・補講一覧表!I$6:I$47,開講日程一覧!P424)&gt;0,_xlfn.XLOOKUP(開講日程一覧!P424,休講・補講一覧表!I$6:I$47,休講・補講一覧表!G$6:G$47),G424)</f>
        <v>45409</v>
      </c>
      <c r="I424" s="3" t="str">
        <f t="shared" si="16"/>
        <v>土</v>
      </c>
      <c r="J424" s="3" t="str">
        <f>IF(COUNTIF(休講・補講一覧表!I$6:I$47,開講日程一覧!P424)&gt;0,TEXT(G424,"m/d")&amp;"の補講","")</f>
        <v/>
      </c>
      <c r="K424" s="6" t="s">
        <v>562</v>
      </c>
      <c r="L424" s="7">
        <v>0</v>
      </c>
      <c r="M424" s="7">
        <v>6.25E-2</v>
      </c>
      <c r="P424" s="33" t="str">
        <f t="shared" si="17"/>
        <v>事業構想研究（2年次）_東京②（松本三和夫ゼミ）_前期1</v>
      </c>
      <c r="Q424" s="6" t="str">
        <f>IF(_xlfn.XLOOKUP(D424,履修科目一覧!G$6:G$225,履修科目一覧!E$6:E$225)=0,"",_xlfn.XLOOKUP(D424,履修科目一覧!G$6:G$225,履修科目一覧!E$6:E$225))</f>
        <v/>
      </c>
      <c r="R424" cm="1">
        <f t="array" ref="R424">_xlfn.SWITCH(B424,"集中(導入)",1,"前期",2,"集中(夏期)",3,"後期",4,"集中(春期)",5,"通年",6)</f>
        <v>2</v>
      </c>
      <c r="S424" t="s">
        <v>49</v>
      </c>
      <c r="U424">
        <v>1</v>
      </c>
    </row>
    <row r="425" spans="2:21" x14ac:dyDescent="0.85">
      <c r="B425" s="22" t="s">
        <v>545</v>
      </c>
      <c r="C425" s="6" t="s">
        <v>561</v>
      </c>
      <c r="D425" s="6" t="s">
        <v>388</v>
      </c>
      <c r="E425" s="6" t="s">
        <v>547</v>
      </c>
      <c r="F425" s="6">
        <v>2</v>
      </c>
      <c r="G425" s="52">
        <v>45423</v>
      </c>
      <c r="H425" s="52">
        <f>IF(COUNTIF(休講・補講一覧表!I$6:I$47,開講日程一覧!P425)&gt;0,_xlfn.XLOOKUP(開講日程一覧!P425,休講・補講一覧表!I$6:I$47,休講・補講一覧表!G$6:G$47),G425)</f>
        <v>45423</v>
      </c>
      <c r="I425" s="3" t="str">
        <f t="shared" si="16"/>
        <v>土</v>
      </c>
      <c r="J425" s="3" t="str">
        <f>IF(COUNTIF(休講・補講一覧表!I$6:I$47,開講日程一覧!P425)&gt;0,TEXT(G425,"m/d")&amp;"の補講","")</f>
        <v/>
      </c>
      <c r="K425" s="6" t="s">
        <v>563</v>
      </c>
      <c r="L425" s="7">
        <v>6.9444444444444441E-3</v>
      </c>
      <c r="M425" s="7">
        <v>0.125</v>
      </c>
      <c r="P425" s="33" t="str">
        <f t="shared" si="17"/>
        <v>事業構想研究（2年次）_東京②（松本三和夫ゼミ）_前期2</v>
      </c>
      <c r="Q425" s="6" t="str">
        <f>IF(_xlfn.XLOOKUP(D425,履修科目一覧!G$6:G$225,履修科目一覧!E$6:E$225)=0,"",_xlfn.XLOOKUP(D425,履修科目一覧!G$6:G$225,履修科目一覧!E$6:E$225))</f>
        <v/>
      </c>
      <c r="R425" cm="1">
        <f t="array" ref="R425">_xlfn.SWITCH(B425,"集中(導入)",1,"前期",2,"集中(夏期)",3,"後期",4,"集中(春期)",5,"通年",6)</f>
        <v>2</v>
      </c>
      <c r="S425" t="s">
        <v>49</v>
      </c>
      <c r="U425">
        <v>1</v>
      </c>
    </row>
    <row r="426" spans="2:21" x14ac:dyDescent="0.85">
      <c r="B426" s="22" t="s">
        <v>545</v>
      </c>
      <c r="C426" s="6" t="s">
        <v>561</v>
      </c>
      <c r="D426" s="6" t="s">
        <v>388</v>
      </c>
      <c r="E426" s="6" t="s">
        <v>547</v>
      </c>
      <c r="F426" s="6">
        <v>3</v>
      </c>
      <c r="G426" s="52">
        <v>45437</v>
      </c>
      <c r="H426" s="52">
        <f>IF(COUNTIF(休講・補講一覧表!I$6:I$47,開講日程一覧!P426)&gt;0,_xlfn.XLOOKUP(開講日程一覧!P426,休講・補講一覧表!I$6:I$47,休講・補講一覧表!G$6:G$47),G426)</f>
        <v>45437</v>
      </c>
      <c r="I426" s="3" t="str">
        <f t="shared" si="16"/>
        <v>土</v>
      </c>
      <c r="J426" s="3" t="str">
        <f>IF(COUNTIF(休講・補講一覧表!I$6:I$47,開講日程一覧!P426)&gt;0,TEXT(G426,"m/d")&amp;"の補講","")</f>
        <v/>
      </c>
      <c r="K426" s="6" t="s">
        <v>563</v>
      </c>
      <c r="L426" s="7">
        <v>6.9444444444444441E-3</v>
      </c>
      <c r="M426" s="7">
        <v>0.125</v>
      </c>
      <c r="P426" s="33" t="str">
        <f t="shared" si="17"/>
        <v>事業構想研究（2年次）_東京②（松本三和夫ゼミ）_前期3</v>
      </c>
      <c r="Q426" s="6" t="str">
        <f>IF(_xlfn.XLOOKUP(D426,履修科目一覧!G$6:G$225,履修科目一覧!E$6:E$225)=0,"",_xlfn.XLOOKUP(D426,履修科目一覧!G$6:G$225,履修科目一覧!E$6:E$225))</f>
        <v/>
      </c>
      <c r="R426" cm="1">
        <f t="array" ref="R426">_xlfn.SWITCH(B426,"集中(導入)",1,"前期",2,"集中(夏期)",3,"後期",4,"集中(春期)",5,"通年",6)</f>
        <v>2</v>
      </c>
      <c r="S426" t="s">
        <v>49</v>
      </c>
      <c r="U426">
        <v>1</v>
      </c>
    </row>
    <row r="427" spans="2:21" x14ac:dyDescent="0.85">
      <c r="B427" s="22" t="s">
        <v>545</v>
      </c>
      <c r="C427" s="6" t="s">
        <v>561</v>
      </c>
      <c r="D427" s="6" t="s">
        <v>388</v>
      </c>
      <c r="E427" s="6" t="s">
        <v>547</v>
      </c>
      <c r="F427" s="6">
        <v>4</v>
      </c>
      <c r="G427" s="52">
        <v>45451</v>
      </c>
      <c r="H427" s="52">
        <f>IF(COUNTIF(休講・補講一覧表!I$6:I$47,開講日程一覧!P427)&gt;0,_xlfn.XLOOKUP(開講日程一覧!P427,休講・補講一覧表!I$6:I$47,休講・補講一覧表!G$6:G$47),G427)</f>
        <v>45451</v>
      </c>
      <c r="I427" s="3" t="str">
        <f t="shared" si="16"/>
        <v>土</v>
      </c>
      <c r="J427" s="3" t="str">
        <f>IF(COUNTIF(休講・補講一覧表!I$6:I$47,開講日程一覧!P427)&gt;0,TEXT(G427,"m/d")&amp;"の補講","")</f>
        <v/>
      </c>
      <c r="K427" s="6" t="s">
        <v>563</v>
      </c>
      <c r="L427" s="7">
        <v>6.9444444444444441E-3</v>
      </c>
      <c r="M427" s="7">
        <v>0.125</v>
      </c>
      <c r="P427" s="33" t="str">
        <f t="shared" si="17"/>
        <v>事業構想研究（2年次）_東京②（松本三和夫ゼミ）_前期4</v>
      </c>
      <c r="Q427" s="6" t="str">
        <f>IF(_xlfn.XLOOKUP(D427,履修科目一覧!G$6:G$225,履修科目一覧!E$6:E$225)=0,"",_xlfn.XLOOKUP(D427,履修科目一覧!G$6:G$225,履修科目一覧!E$6:E$225))</f>
        <v/>
      </c>
      <c r="R427" cm="1">
        <f t="array" ref="R427">_xlfn.SWITCH(B427,"集中(導入)",1,"前期",2,"集中(夏期)",3,"後期",4,"集中(春期)",5,"通年",6)</f>
        <v>2</v>
      </c>
      <c r="S427" t="s">
        <v>49</v>
      </c>
      <c r="U427">
        <v>1</v>
      </c>
    </row>
    <row r="428" spans="2:21" x14ac:dyDescent="0.85">
      <c r="B428" s="22" t="s">
        <v>545</v>
      </c>
      <c r="C428" s="6" t="s">
        <v>561</v>
      </c>
      <c r="D428" s="6" t="s">
        <v>388</v>
      </c>
      <c r="E428" s="6" t="s">
        <v>547</v>
      </c>
      <c r="F428" s="6">
        <v>5</v>
      </c>
      <c r="G428" s="52">
        <v>45465</v>
      </c>
      <c r="H428" s="52">
        <f>IF(COUNTIF(休講・補講一覧表!I$6:I$47,開講日程一覧!P428)&gt;0,_xlfn.XLOOKUP(開講日程一覧!P428,休講・補講一覧表!I$6:I$47,休講・補講一覧表!G$6:G$47),G428)</f>
        <v>45465</v>
      </c>
      <c r="I428" s="3" t="str">
        <f t="shared" si="16"/>
        <v>土</v>
      </c>
      <c r="J428" s="3" t="str">
        <f>IF(COUNTIF(休講・補講一覧表!I$6:I$47,開講日程一覧!P428)&gt;0,TEXT(G428,"m/d")&amp;"の補講","")</f>
        <v/>
      </c>
      <c r="K428" s="6" t="s">
        <v>563</v>
      </c>
      <c r="L428" s="7">
        <v>6.9444444444444441E-3</v>
      </c>
      <c r="M428" s="7">
        <v>0.125</v>
      </c>
      <c r="P428" s="33" t="str">
        <f t="shared" si="17"/>
        <v>事業構想研究（2年次）_東京②（松本三和夫ゼミ）_前期5</v>
      </c>
      <c r="Q428" s="6" t="str">
        <f>IF(_xlfn.XLOOKUP(D428,履修科目一覧!G$6:G$225,履修科目一覧!E$6:E$225)=0,"",_xlfn.XLOOKUP(D428,履修科目一覧!G$6:G$225,履修科目一覧!E$6:E$225))</f>
        <v/>
      </c>
      <c r="R428" cm="1">
        <f t="array" ref="R428">_xlfn.SWITCH(B428,"集中(導入)",1,"前期",2,"集中(夏期)",3,"後期",4,"集中(春期)",5,"通年",6)</f>
        <v>2</v>
      </c>
      <c r="S428" t="s">
        <v>49</v>
      </c>
      <c r="U428">
        <v>1</v>
      </c>
    </row>
    <row r="429" spans="2:21" x14ac:dyDescent="0.85">
      <c r="B429" s="22" t="s">
        <v>545</v>
      </c>
      <c r="C429" s="6" t="s">
        <v>561</v>
      </c>
      <c r="D429" s="6" t="s">
        <v>388</v>
      </c>
      <c r="E429" s="6" t="s">
        <v>547</v>
      </c>
      <c r="F429" s="6">
        <v>6</v>
      </c>
      <c r="G429" s="52">
        <v>45479</v>
      </c>
      <c r="H429" s="52">
        <f>IF(COUNTIF(休講・補講一覧表!I$6:I$47,開講日程一覧!P429)&gt;0,_xlfn.XLOOKUP(開講日程一覧!P429,休講・補講一覧表!I$6:I$47,休講・補講一覧表!G$6:G$47),G429)</f>
        <v>45479</v>
      </c>
      <c r="I429" s="3" t="str">
        <f t="shared" si="16"/>
        <v>土</v>
      </c>
      <c r="J429" s="3" t="str">
        <f>IF(COUNTIF(休講・補講一覧表!I$6:I$47,開講日程一覧!P429)&gt;0,TEXT(G429,"m/d")&amp;"の補講","")</f>
        <v/>
      </c>
      <c r="K429" s="6" t="s">
        <v>563</v>
      </c>
      <c r="L429" s="7">
        <v>6.9444444444444441E-3</v>
      </c>
      <c r="M429" s="7">
        <v>0.125</v>
      </c>
      <c r="P429" s="33" t="str">
        <f t="shared" si="17"/>
        <v>事業構想研究（2年次）_東京②（松本三和夫ゼミ）_前期6</v>
      </c>
      <c r="Q429" s="6" t="str">
        <f>IF(_xlfn.XLOOKUP(D429,履修科目一覧!G$6:G$225,履修科目一覧!E$6:E$225)=0,"",_xlfn.XLOOKUP(D429,履修科目一覧!G$6:G$225,履修科目一覧!E$6:E$225))</f>
        <v/>
      </c>
      <c r="R429" cm="1">
        <f t="array" ref="R429">_xlfn.SWITCH(B429,"集中(導入)",1,"前期",2,"集中(夏期)",3,"後期",4,"集中(春期)",5,"通年",6)</f>
        <v>2</v>
      </c>
      <c r="S429" t="s">
        <v>49</v>
      </c>
      <c r="U429">
        <v>1</v>
      </c>
    </row>
    <row r="430" spans="2:21" x14ac:dyDescent="0.85">
      <c r="B430" s="22" t="s">
        <v>545</v>
      </c>
      <c r="C430" s="6" t="s">
        <v>561</v>
      </c>
      <c r="D430" s="6" t="s">
        <v>388</v>
      </c>
      <c r="E430" s="6" t="s">
        <v>547</v>
      </c>
      <c r="F430" s="6">
        <v>7</v>
      </c>
      <c r="G430" s="52">
        <v>45493</v>
      </c>
      <c r="H430" s="52">
        <f>IF(COUNTIF(休講・補講一覧表!I$6:I$47,開講日程一覧!P430)&gt;0,_xlfn.XLOOKUP(開講日程一覧!P430,休講・補講一覧表!I$6:I$47,休講・補講一覧表!G$6:G$47),G430)</f>
        <v>45493</v>
      </c>
      <c r="I430" s="3" t="str">
        <f t="shared" si="16"/>
        <v>土</v>
      </c>
      <c r="J430" s="3" t="str">
        <f>IF(COUNTIF(休講・補講一覧表!I$6:I$47,開講日程一覧!P430)&gt;0,TEXT(G430,"m/d")&amp;"の補講","")</f>
        <v/>
      </c>
      <c r="K430" s="6" t="s">
        <v>563</v>
      </c>
      <c r="L430" s="7">
        <v>6.9444444444444441E-3</v>
      </c>
      <c r="M430" s="7">
        <v>0.125</v>
      </c>
      <c r="P430" s="33" t="str">
        <f t="shared" si="17"/>
        <v>事業構想研究（2年次）_東京②（松本三和夫ゼミ）_前期7</v>
      </c>
      <c r="Q430" s="6" t="str">
        <f>IF(_xlfn.XLOOKUP(D430,履修科目一覧!G$6:G$225,履修科目一覧!E$6:E$225)=0,"",_xlfn.XLOOKUP(D430,履修科目一覧!G$6:G$225,履修科目一覧!E$6:E$225))</f>
        <v/>
      </c>
      <c r="R430" cm="1">
        <f t="array" ref="R430">_xlfn.SWITCH(B430,"集中(導入)",1,"前期",2,"集中(夏期)",3,"後期",4,"集中(春期)",5,"通年",6)</f>
        <v>2</v>
      </c>
      <c r="S430" t="s">
        <v>49</v>
      </c>
      <c r="U430">
        <v>1</v>
      </c>
    </row>
    <row r="431" spans="2:21" x14ac:dyDescent="0.85">
      <c r="B431" s="22" t="s">
        <v>545</v>
      </c>
      <c r="C431" s="6" t="s">
        <v>561</v>
      </c>
      <c r="D431" s="6" t="s">
        <v>388</v>
      </c>
      <c r="E431" s="6" t="s">
        <v>547</v>
      </c>
      <c r="F431" s="6">
        <v>8</v>
      </c>
      <c r="G431" s="52">
        <v>45507</v>
      </c>
      <c r="H431" s="52">
        <f>IF(COUNTIF(休講・補講一覧表!I$6:I$47,開講日程一覧!P431)&gt;0,_xlfn.XLOOKUP(開講日程一覧!P431,休講・補講一覧表!I$6:I$47,休講・補講一覧表!G$6:G$47),G431)</f>
        <v>45507</v>
      </c>
      <c r="I431" s="3" t="str">
        <f t="shared" si="16"/>
        <v>土</v>
      </c>
      <c r="J431" s="3" t="str">
        <f>IF(COUNTIF(休講・補講一覧表!I$6:I$47,開講日程一覧!P431)&gt;0,TEXT(G431,"m/d")&amp;"の補講","")</f>
        <v/>
      </c>
      <c r="K431" s="6" t="s">
        <v>563</v>
      </c>
      <c r="L431" s="7">
        <v>6.9444444444444441E-3</v>
      </c>
      <c r="M431" s="7">
        <v>0.125</v>
      </c>
      <c r="P431" s="33" t="str">
        <f t="shared" si="17"/>
        <v>事業構想研究（2年次）_東京②（松本三和夫ゼミ）_前期8</v>
      </c>
      <c r="Q431" s="6" t="str">
        <f>IF(_xlfn.XLOOKUP(D431,履修科目一覧!G$6:G$225,履修科目一覧!E$6:E$225)=0,"",_xlfn.XLOOKUP(D431,履修科目一覧!G$6:G$225,履修科目一覧!E$6:E$225))</f>
        <v/>
      </c>
      <c r="R431" cm="1">
        <f t="array" ref="R431">_xlfn.SWITCH(B431,"集中(導入)",1,"前期",2,"集中(夏期)",3,"後期",4,"集中(春期)",5,"通年",6)</f>
        <v>2</v>
      </c>
      <c r="S431" t="s">
        <v>49</v>
      </c>
      <c r="U431">
        <v>1</v>
      </c>
    </row>
    <row r="432" spans="2:21" x14ac:dyDescent="0.85">
      <c r="B432" s="22" t="s">
        <v>550</v>
      </c>
      <c r="C432" s="6" t="s">
        <v>561</v>
      </c>
      <c r="D432" s="6" t="s">
        <v>398</v>
      </c>
      <c r="E432" s="6" t="s">
        <v>547</v>
      </c>
      <c r="F432" s="6">
        <v>1</v>
      </c>
      <c r="G432" s="52">
        <v>45563</v>
      </c>
      <c r="H432" s="52">
        <f>IF(COUNTIF(休講・補講一覧表!I$6:I$47,開講日程一覧!P432)&gt;0,_xlfn.XLOOKUP(開講日程一覧!P432,休講・補講一覧表!I$6:I$47,休講・補講一覧表!G$6:G$47),G432)</f>
        <v>45563</v>
      </c>
      <c r="I432" s="3" t="str">
        <f t="shared" si="16"/>
        <v>土</v>
      </c>
      <c r="J432" s="3" t="str">
        <f>IF(COUNTIF(休講・補講一覧表!I$6:I$47,開講日程一覧!P432)&gt;0,TEXT(G432,"m/d")&amp;"の補講","")</f>
        <v/>
      </c>
      <c r="K432" s="6" t="s">
        <v>562</v>
      </c>
      <c r="L432" s="7">
        <v>0</v>
      </c>
      <c r="M432" s="7">
        <v>6.25E-2</v>
      </c>
      <c r="P432" s="33" t="str">
        <f t="shared" si="17"/>
        <v>事業構想研究（2年次）_東京②（松本三和夫ゼミ）_後期1</v>
      </c>
      <c r="Q432" s="6" t="str">
        <f>IF(_xlfn.XLOOKUP(D432,履修科目一覧!G$6:G$225,履修科目一覧!E$6:E$225)=0,"",_xlfn.XLOOKUP(D432,履修科目一覧!G$6:G$225,履修科目一覧!E$6:E$225))</f>
        <v/>
      </c>
      <c r="R432" cm="1">
        <f t="array" ref="R432">_xlfn.SWITCH(B432,"集中(導入)",1,"前期",2,"集中(夏期)",3,"後期",4,"集中(春期)",5,"通年",6)</f>
        <v>4</v>
      </c>
      <c r="S432" t="s">
        <v>49</v>
      </c>
      <c r="U432">
        <v>1</v>
      </c>
    </row>
    <row r="433" spans="2:21" x14ac:dyDescent="0.85">
      <c r="B433" s="22" t="s">
        <v>550</v>
      </c>
      <c r="C433" s="6" t="s">
        <v>561</v>
      </c>
      <c r="D433" s="6" t="s">
        <v>398</v>
      </c>
      <c r="E433" s="6" t="s">
        <v>547</v>
      </c>
      <c r="F433" s="6">
        <v>2</v>
      </c>
      <c r="G433" s="52">
        <v>45577</v>
      </c>
      <c r="H433" s="52">
        <f>IF(COUNTIF(休講・補講一覧表!I$6:I$47,開講日程一覧!P433)&gt;0,_xlfn.XLOOKUP(開講日程一覧!P433,休講・補講一覧表!I$6:I$47,休講・補講一覧表!G$6:G$47),G433)</f>
        <v>45577</v>
      </c>
      <c r="I433" s="3" t="str">
        <f t="shared" si="16"/>
        <v>土</v>
      </c>
      <c r="J433" s="3" t="str">
        <f>IF(COUNTIF(休講・補講一覧表!I$6:I$47,開講日程一覧!P433)&gt;0,TEXT(G433,"m/d")&amp;"の補講","")</f>
        <v/>
      </c>
      <c r="K433" s="6" t="s">
        <v>563</v>
      </c>
      <c r="L433" s="7">
        <v>6.9444444444444441E-3</v>
      </c>
      <c r="M433" s="7">
        <v>0.125</v>
      </c>
      <c r="P433" s="33" t="str">
        <f t="shared" si="17"/>
        <v>事業構想研究（2年次）_東京②（松本三和夫ゼミ）_後期2</v>
      </c>
      <c r="Q433" s="6" t="str">
        <f>IF(_xlfn.XLOOKUP(D433,履修科目一覧!G$6:G$225,履修科目一覧!E$6:E$225)=0,"",_xlfn.XLOOKUP(D433,履修科目一覧!G$6:G$225,履修科目一覧!E$6:E$225))</f>
        <v/>
      </c>
      <c r="R433" cm="1">
        <f t="array" ref="R433">_xlfn.SWITCH(B433,"集中(導入)",1,"前期",2,"集中(夏期)",3,"後期",4,"集中(春期)",5,"通年",6)</f>
        <v>4</v>
      </c>
      <c r="S433" t="s">
        <v>49</v>
      </c>
      <c r="U433">
        <v>1</v>
      </c>
    </row>
    <row r="434" spans="2:21" x14ac:dyDescent="0.85">
      <c r="B434" s="22" t="s">
        <v>550</v>
      </c>
      <c r="C434" s="6" t="s">
        <v>561</v>
      </c>
      <c r="D434" s="6" t="s">
        <v>398</v>
      </c>
      <c r="E434" s="6" t="s">
        <v>547</v>
      </c>
      <c r="F434" s="6">
        <v>3</v>
      </c>
      <c r="G434" s="52">
        <v>45591</v>
      </c>
      <c r="H434" s="52">
        <f>IF(COUNTIF(休講・補講一覧表!I$6:I$47,開講日程一覧!P434)&gt;0,_xlfn.XLOOKUP(開講日程一覧!P434,休講・補講一覧表!I$6:I$47,休講・補講一覧表!G$6:G$47),G434)</f>
        <v>45591</v>
      </c>
      <c r="I434" s="3" t="str">
        <f t="shared" si="16"/>
        <v>土</v>
      </c>
      <c r="J434" s="3" t="str">
        <f>IF(COUNTIF(休講・補講一覧表!I$6:I$47,開講日程一覧!P434)&gt;0,TEXT(G434,"m/d")&amp;"の補講","")</f>
        <v/>
      </c>
      <c r="K434" s="6" t="s">
        <v>563</v>
      </c>
      <c r="L434" s="7">
        <v>6.9444444444444441E-3</v>
      </c>
      <c r="M434" s="7">
        <v>0.125</v>
      </c>
      <c r="P434" s="33" t="str">
        <f t="shared" si="17"/>
        <v>事業構想研究（2年次）_東京②（松本三和夫ゼミ）_後期3</v>
      </c>
      <c r="Q434" s="6" t="str">
        <f>IF(_xlfn.XLOOKUP(D434,履修科目一覧!G$6:G$225,履修科目一覧!E$6:E$225)=0,"",_xlfn.XLOOKUP(D434,履修科目一覧!G$6:G$225,履修科目一覧!E$6:E$225))</f>
        <v/>
      </c>
      <c r="R434" cm="1">
        <f t="array" ref="R434">_xlfn.SWITCH(B434,"集中(導入)",1,"前期",2,"集中(夏期)",3,"後期",4,"集中(春期)",5,"通年",6)</f>
        <v>4</v>
      </c>
      <c r="S434" t="s">
        <v>49</v>
      </c>
      <c r="U434">
        <v>1</v>
      </c>
    </row>
    <row r="435" spans="2:21" x14ac:dyDescent="0.85">
      <c r="B435" s="22" t="s">
        <v>550</v>
      </c>
      <c r="C435" s="6" t="s">
        <v>561</v>
      </c>
      <c r="D435" s="6" t="s">
        <v>398</v>
      </c>
      <c r="E435" s="6" t="s">
        <v>547</v>
      </c>
      <c r="F435" s="6">
        <v>4</v>
      </c>
      <c r="G435" s="52">
        <v>45605</v>
      </c>
      <c r="H435" s="52">
        <f>IF(COUNTIF(休講・補講一覧表!I$6:I$47,開講日程一覧!P435)&gt;0,_xlfn.XLOOKUP(開講日程一覧!P435,休講・補講一覧表!I$6:I$47,休講・補講一覧表!G$6:G$47),G435)</f>
        <v>45605</v>
      </c>
      <c r="I435" s="3" t="str">
        <f t="shared" si="16"/>
        <v>土</v>
      </c>
      <c r="J435" s="3" t="str">
        <f>IF(COUNTIF(休講・補講一覧表!I$6:I$47,開講日程一覧!P435)&gt;0,TEXT(G435,"m/d")&amp;"の補講","")</f>
        <v/>
      </c>
      <c r="K435" s="6" t="s">
        <v>563</v>
      </c>
      <c r="L435" s="7">
        <v>6.9444444444444441E-3</v>
      </c>
      <c r="M435" s="7">
        <v>0.125</v>
      </c>
      <c r="P435" s="33" t="str">
        <f t="shared" si="17"/>
        <v>事業構想研究（2年次）_東京②（松本三和夫ゼミ）_後期4</v>
      </c>
      <c r="Q435" s="6" t="str">
        <f>IF(_xlfn.XLOOKUP(D435,履修科目一覧!G$6:G$225,履修科目一覧!E$6:E$225)=0,"",_xlfn.XLOOKUP(D435,履修科目一覧!G$6:G$225,履修科目一覧!E$6:E$225))</f>
        <v/>
      </c>
      <c r="R435" cm="1">
        <f t="array" ref="R435">_xlfn.SWITCH(B435,"集中(導入)",1,"前期",2,"集中(夏期)",3,"後期",4,"集中(春期)",5,"通年",6)</f>
        <v>4</v>
      </c>
      <c r="S435" t="s">
        <v>49</v>
      </c>
      <c r="U435">
        <v>1</v>
      </c>
    </row>
    <row r="436" spans="2:21" x14ac:dyDescent="0.85">
      <c r="B436" s="22" t="s">
        <v>550</v>
      </c>
      <c r="C436" s="6" t="s">
        <v>561</v>
      </c>
      <c r="D436" s="6" t="s">
        <v>398</v>
      </c>
      <c r="E436" s="6" t="s">
        <v>547</v>
      </c>
      <c r="F436" s="6">
        <v>5</v>
      </c>
      <c r="G436" s="52">
        <v>45633</v>
      </c>
      <c r="H436" s="52">
        <f>IF(COUNTIF(休講・補講一覧表!I$6:I$47,開講日程一覧!P436)&gt;0,_xlfn.XLOOKUP(開講日程一覧!P436,休講・補講一覧表!I$6:I$47,休講・補講一覧表!G$6:G$47),G436)</f>
        <v>45633</v>
      </c>
      <c r="I436" s="3" t="str">
        <f t="shared" si="16"/>
        <v>土</v>
      </c>
      <c r="J436" s="3" t="str">
        <f>IF(COUNTIF(休講・補講一覧表!I$6:I$47,開講日程一覧!P436)&gt;0,TEXT(G436,"m/d")&amp;"の補講","")</f>
        <v/>
      </c>
      <c r="K436" s="6" t="s">
        <v>563</v>
      </c>
      <c r="L436" s="7">
        <v>6.9444444444444441E-3</v>
      </c>
      <c r="M436" s="7">
        <v>0.125</v>
      </c>
      <c r="P436" s="33" t="str">
        <f t="shared" si="17"/>
        <v>事業構想研究（2年次）_東京②（松本三和夫ゼミ）_後期5</v>
      </c>
      <c r="Q436" s="6" t="str">
        <f>IF(_xlfn.XLOOKUP(D436,履修科目一覧!G$6:G$225,履修科目一覧!E$6:E$225)=0,"",_xlfn.XLOOKUP(D436,履修科目一覧!G$6:G$225,履修科目一覧!E$6:E$225))</f>
        <v/>
      </c>
      <c r="R436" cm="1">
        <f t="array" ref="R436">_xlfn.SWITCH(B436,"集中(導入)",1,"前期",2,"集中(夏期)",3,"後期",4,"集中(春期)",5,"通年",6)</f>
        <v>4</v>
      </c>
      <c r="S436" t="s">
        <v>49</v>
      </c>
      <c r="U436">
        <v>1</v>
      </c>
    </row>
    <row r="437" spans="2:21" x14ac:dyDescent="0.85">
      <c r="B437" s="22" t="s">
        <v>550</v>
      </c>
      <c r="C437" s="6" t="s">
        <v>561</v>
      </c>
      <c r="D437" s="6" t="s">
        <v>398</v>
      </c>
      <c r="E437" s="6" t="s">
        <v>547</v>
      </c>
      <c r="F437" s="6">
        <v>6</v>
      </c>
      <c r="G437" s="52">
        <v>45647</v>
      </c>
      <c r="H437" s="52">
        <f>IF(COUNTIF(休講・補講一覧表!I$6:I$47,開講日程一覧!P437)&gt;0,_xlfn.XLOOKUP(開講日程一覧!P437,休講・補講一覧表!I$6:I$47,休講・補講一覧表!G$6:G$47),G437)</f>
        <v>45647</v>
      </c>
      <c r="I437" s="3" t="str">
        <f t="shared" si="16"/>
        <v>土</v>
      </c>
      <c r="J437" s="3" t="str">
        <f>IF(COUNTIF(休講・補講一覧表!I$6:I$47,開講日程一覧!P437)&gt;0,TEXT(G437,"m/d")&amp;"の補講","")</f>
        <v/>
      </c>
      <c r="K437" s="6" t="s">
        <v>563</v>
      </c>
      <c r="L437" s="7">
        <v>6.9444444444444441E-3</v>
      </c>
      <c r="M437" s="7">
        <v>0.125</v>
      </c>
      <c r="P437" s="33" t="str">
        <f t="shared" si="17"/>
        <v>事業構想研究（2年次）_東京②（松本三和夫ゼミ）_後期6</v>
      </c>
      <c r="Q437" s="6" t="str">
        <f>IF(_xlfn.XLOOKUP(D437,履修科目一覧!G$6:G$225,履修科目一覧!E$6:E$225)=0,"",_xlfn.XLOOKUP(D437,履修科目一覧!G$6:G$225,履修科目一覧!E$6:E$225))</f>
        <v/>
      </c>
      <c r="R437" cm="1">
        <f t="array" ref="R437">_xlfn.SWITCH(B437,"集中(導入)",1,"前期",2,"集中(夏期)",3,"後期",4,"集中(春期)",5,"通年",6)</f>
        <v>4</v>
      </c>
      <c r="S437" t="s">
        <v>49</v>
      </c>
      <c r="U437">
        <v>1</v>
      </c>
    </row>
    <row r="438" spans="2:21" x14ac:dyDescent="0.85">
      <c r="B438" s="22" t="s">
        <v>550</v>
      </c>
      <c r="C438" s="6" t="s">
        <v>561</v>
      </c>
      <c r="D438" s="6" t="s">
        <v>398</v>
      </c>
      <c r="E438" s="6" t="s">
        <v>547</v>
      </c>
      <c r="F438" s="6">
        <v>7</v>
      </c>
      <c r="G438" s="52">
        <v>45668</v>
      </c>
      <c r="H438" s="52">
        <f>IF(COUNTIF(休講・補講一覧表!I$6:I$47,開講日程一覧!P438)&gt;0,_xlfn.XLOOKUP(開講日程一覧!P438,休講・補講一覧表!I$6:I$47,休講・補講一覧表!G$6:G$47),G438)</f>
        <v>45668</v>
      </c>
      <c r="I438" s="3" t="str">
        <f t="shared" si="16"/>
        <v>土</v>
      </c>
      <c r="J438" s="3" t="str">
        <f>IF(COUNTIF(休講・補講一覧表!I$6:I$47,開講日程一覧!P438)&gt;0,TEXT(G438,"m/d")&amp;"の補講","")</f>
        <v/>
      </c>
      <c r="K438" s="6" t="s">
        <v>563</v>
      </c>
      <c r="L438" s="7">
        <v>6.9444444444444441E-3</v>
      </c>
      <c r="M438" s="7">
        <v>0.125</v>
      </c>
      <c r="P438" s="33" t="str">
        <f t="shared" si="17"/>
        <v>事業構想研究（2年次）_東京②（松本三和夫ゼミ）_後期7</v>
      </c>
      <c r="Q438" s="6" t="str">
        <f>IF(_xlfn.XLOOKUP(D438,履修科目一覧!G$6:G$225,履修科目一覧!E$6:E$225)=0,"",_xlfn.XLOOKUP(D438,履修科目一覧!G$6:G$225,履修科目一覧!E$6:E$225))</f>
        <v/>
      </c>
      <c r="R438" cm="1">
        <f t="array" ref="R438">_xlfn.SWITCH(B438,"集中(導入)",1,"前期",2,"集中(夏期)",3,"後期",4,"集中(春期)",5,"通年",6)</f>
        <v>4</v>
      </c>
      <c r="S438" t="s">
        <v>49</v>
      </c>
      <c r="U438">
        <v>1</v>
      </c>
    </row>
    <row r="439" spans="2:21" x14ac:dyDescent="0.85">
      <c r="B439" s="22" t="s">
        <v>550</v>
      </c>
      <c r="C439" s="6" t="s">
        <v>561</v>
      </c>
      <c r="D439" s="6" t="s">
        <v>398</v>
      </c>
      <c r="E439" s="6" t="s">
        <v>547</v>
      </c>
      <c r="F439" s="6">
        <v>8</v>
      </c>
      <c r="G439" s="52">
        <v>45682</v>
      </c>
      <c r="H439" s="52">
        <f>IF(COUNTIF(休講・補講一覧表!I$6:I$47,開講日程一覧!P439)&gt;0,_xlfn.XLOOKUP(開講日程一覧!P439,休講・補講一覧表!I$6:I$47,休講・補講一覧表!G$6:G$47),G439)</f>
        <v>45682</v>
      </c>
      <c r="I439" s="3" t="str">
        <f t="shared" si="16"/>
        <v>土</v>
      </c>
      <c r="J439" s="3" t="str">
        <f>IF(COUNTIF(休講・補講一覧表!I$6:I$47,開講日程一覧!P439)&gt;0,TEXT(G439,"m/d")&amp;"の補講","")</f>
        <v/>
      </c>
      <c r="K439" s="6" t="s">
        <v>563</v>
      </c>
      <c r="L439" s="7">
        <v>6.9444444444444441E-3</v>
      </c>
      <c r="M439" s="7">
        <v>0.125</v>
      </c>
      <c r="P439" s="33" t="str">
        <f t="shared" si="17"/>
        <v>事業構想研究（2年次）_東京②（松本三和夫ゼミ）_後期8</v>
      </c>
      <c r="Q439" s="6" t="str">
        <f>IF(_xlfn.XLOOKUP(D439,履修科目一覧!G$6:G$225,履修科目一覧!E$6:E$225)=0,"",_xlfn.XLOOKUP(D439,履修科目一覧!G$6:G$225,履修科目一覧!E$6:E$225))</f>
        <v/>
      </c>
      <c r="R439" cm="1">
        <f t="array" ref="R439">_xlfn.SWITCH(B439,"集中(導入)",1,"前期",2,"集中(夏期)",3,"後期",4,"集中(春期)",5,"通年",6)</f>
        <v>4</v>
      </c>
      <c r="S439" t="s">
        <v>49</v>
      </c>
      <c r="U439">
        <v>1</v>
      </c>
    </row>
    <row r="440" spans="2:21" x14ac:dyDescent="0.85">
      <c r="B440" s="22" t="s">
        <v>545</v>
      </c>
      <c r="C440" s="6" t="s">
        <v>573</v>
      </c>
      <c r="D440" s="6" t="s">
        <v>408</v>
      </c>
      <c r="E440" s="6" t="s">
        <v>547</v>
      </c>
      <c r="F440" s="6">
        <v>1</v>
      </c>
      <c r="G440" s="52">
        <v>45407</v>
      </c>
      <c r="H440" s="52">
        <f>IF(COUNTIF(休講・補講一覧表!I$6:I$47,開講日程一覧!P440)&gt;0,_xlfn.XLOOKUP(開講日程一覧!P440,休講・補講一覧表!I$6:I$47,休講・補講一覧表!G$6:G$47),G440)</f>
        <v>45407</v>
      </c>
      <c r="I440" s="3" t="str">
        <f t="shared" si="16"/>
        <v>木</v>
      </c>
      <c r="J440" s="3" t="str">
        <f>IF(COUNTIF(休講・補講一覧表!I$6:I$47,開講日程一覧!P440)&gt;0,TEXT(G440,"m/d")&amp;"の補講","")</f>
        <v/>
      </c>
      <c r="K440" s="6" t="s">
        <v>552</v>
      </c>
      <c r="L440" s="7">
        <v>0</v>
      </c>
      <c r="M440" s="7">
        <v>6.25E-2</v>
      </c>
      <c r="P440" s="33" t="str">
        <f t="shared" si="17"/>
        <v>事業構想研究（2年次）_東京③（重藤ゼミ）_前期1</v>
      </c>
      <c r="Q440" s="6" t="str">
        <f>IF(_xlfn.XLOOKUP(D440,履修科目一覧!G$6:G$225,履修科目一覧!E$6:E$225)=0,"",_xlfn.XLOOKUP(D440,履修科目一覧!G$6:G$225,履修科目一覧!E$6:E$225))</f>
        <v/>
      </c>
      <c r="R440" cm="1">
        <f t="array" ref="R440">_xlfn.SWITCH(B440,"集中(導入)",1,"前期",2,"集中(夏期)",3,"後期",4,"集中(春期)",5,"通年",6)</f>
        <v>2</v>
      </c>
      <c r="S440" t="s">
        <v>49</v>
      </c>
      <c r="U440">
        <v>1</v>
      </c>
    </row>
    <row r="441" spans="2:21" x14ac:dyDescent="0.85">
      <c r="B441" s="22" t="s">
        <v>545</v>
      </c>
      <c r="C441" s="6" t="s">
        <v>573</v>
      </c>
      <c r="D441" s="6" t="s">
        <v>408</v>
      </c>
      <c r="E441" s="6" t="s">
        <v>547</v>
      </c>
      <c r="F441" s="6">
        <v>2</v>
      </c>
      <c r="G441" s="52">
        <v>45421</v>
      </c>
      <c r="H441" s="52">
        <f>IF(COUNTIF(休講・補講一覧表!I$6:I$47,開講日程一覧!P441)&gt;0,_xlfn.XLOOKUP(開講日程一覧!P441,休講・補講一覧表!I$6:I$47,休講・補講一覧表!G$6:G$47),G441)</f>
        <v>45421</v>
      </c>
      <c r="I441" s="3" t="str">
        <f t="shared" si="16"/>
        <v>木</v>
      </c>
      <c r="J441" s="3" t="str">
        <f>IF(COUNTIF(休講・補講一覧表!I$6:I$47,開講日程一覧!P441)&gt;0,TEXT(G441,"m/d")&amp;"の補講","")</f>
        <v/>
      </c>
      <c r="K441" s="6" t="s">
        <v>542</v>
      </c>
      <c r="L441" s="7">
        <v>6.9444444444444441E-3</v>
      </c>
      <c r="M441" s="7">
        <v>0.125</v>
      </c>
      <c r="P441" s="33" t="str">
        <f t="shared" si="17"/>
        <v>事業構想研究（2年次）_東京③（重藤ゼミ）_前期2</v>
      </c>
      <c r="Q441" s="6" t="str">
        <f>IF(_xlfn.XLOOKUP(D441,履修科目一覧!G$6:G$225,履修科目一覧!E$6:E$225)=0,"",_xlfn.XLOOKUP(D441,履修科目一覧!G$6:G$225,履修科目一覧!E$6:E$225))</f>
        <v/>
      </c>
      <c r="R441" cm="1">
        <f t="array" ref="R441">_xlfn.SWITCH(B441,"集中(導入)",1,"前期",2,"集中(夏期)",3,"後期",4,"集中(春期)",5,"通年",6)</f>
        <v>2</v>
      </c>
      <c r="S441" t="s">
        <v>49</v>
      </c>
      <c r="U441">
        <v>1</v>
      </c>
    </row>
    <row r="442" spans="2:21" x14ac:dyDescent="0.85">
      <c r="B442" s="22" t="s">
        <v>545</v>
      </c>
      <c r="C442" s="6" t="s">
        <v>573</v>
      </c>
      <c r="D442" s="6" t="s">
        <v>408</v>
      </c>
      <c r="E442" s="6" t="s">
        <v>547</v>
      </c>
      <c r="F442" s="6">
        <v>3</v>
      </c>
      <c r="G442" s="52">
        <v>45435</v>
      </c>
      <c r="H442" s="52">
        <f>IF(COUNTIF(休講・補講一覧表!I$6:I$47,開講日程一覧!P442)&gt;0,_xlfn.XLOOKUP(開講日程一覧!P442,休講・補講一覧表!I$6:I$47,休講・補講一覧表!G$6:G$47),G442)</f>
        <v>45435</v>
      </c>
      <c r="I442" s="3" t="str">
        <f t="shared" si="16"/>
        <v>木</v>
      </c>
      <c r="J442" s="3" t="str">
        <f>IF(COUNTIF(休講・補講一覧表!I$6:I$47,開講日程一覧!P442)&gt;0,TEXT(G442,"m/d")&amp;"の補講","")</f>
        <v/>
      </c>
      <c r="K442" s="6" t="s">
        <v>542</v>
      </c>
      <c r="L442" s="7">
        <v>6.9444444444444441E-3</v>
      </c>
      <c r="M442" s="7">
        <v>0.125</v>
      </c>
      <c r="P442" s="33" t="str">
        <f t="shared" si="17"/>
        <v>事業構想研究（2年次）_東京③（重藤ゼミ）_前期3</v>
      </c>
      <c r="Q442" s="6" t="str">
        <f>IF(_xlfn.XLOOKUP(D442,履修科目一覧!G$6:G$225,履修科目一覧!E$6:E$225)=0,"",_xlfn.XLOOKUP(D442,履修科目一覧!G$6:G$225,履修科目一覧!E$6:E$225))</f>
        <v/>
      </c>
      <c r="R442" cm="1">
        <f t="array" ref="R442">_xlfn.SWITCH(B442,"集中(導入)",1,"前期",2,"集中(夏期)",3,"後期",4,"集中(春期)",5,"通年",6)</f>
        <v>2</v>
      </c>
      <c r="S442" t="s">
        <v>49</v>
      </c>
      <c r="U442">
        <v>1</v>
      </c>
    </row>
    <row r="443" spans="2:21" x14ac:dyDescent="0.85">
      <c r="B443" s="22" t="s">
        <v>545</v>
      </c>
      <c r="C443" s="6" t="s">
        <v>573</v>
      </c>
      <c r="D443" s="6" t="s">
        <v>408</v>
      </c>
      <c r="E443" s="6" t="s">
        <v>547</v>
      </c>
      <c r="F443" s="6">
        <v>4</v>
      </c>
      <c r="G443" s="52">
        <v>45449</v>
      </c>
      <c r="H443" s="52">
        <f>IF(COUNTIF(休講・補講一覧表!I$6:I$47,開講日程一覧!P443)&gt;0,_xlfn.XLOOKUP(開講日程一覧!P443,休講・補講一覧表!I$6:I$47,休講・補講一覧表!G$6:G$47),G443)</f>
        <v>45449</v>
      </c>
      <c r="I443" s="3" t="str">
        <f t="shared" si="16"/>
        <v>木</v>
      </c>
      <c r="J443" s="3" t="str">
        <f>IF(COUNTIF(休講・補講一覧表!I$6:I$47,開講日程一覧!P443)&gt;0,TEXT(G443,"m/d")&amp;"の補講","")</f>
        <v/>
      </c>
      <c r="K443" s="6" t="s">
        <v>542</v>
      </c>
      <c r="L443" s="7">
        <v>6.9444444444444441E-3</v>
      </c>
      <c r="M443" s="7">
        <v>0.125</v>
      </c>
      <c r="P443" s="33" t="str">
        <f t="shared" si="17"/>
        <v>事業構想研究（2年次）_東京③（重藤ゼミ）_前期4</v>
      </c>
      <c r="Q443" s="6" t="str">
        <f>IF(_xlfn.XLOOKUP(D443,履修科目一覧!G$6:G$225,履修科目一覧!E$6:E$225)=0,"",_xlfn.XLOOKUP(D443,履修科目一覧!G$6:G$225,履修科目一覧!E$6:E$225))</f>
        <v/>
      </c>
      <c r="R443" cm="1">
        <f t="array" ref="R443">_xlfn.SWITCH(B443,"集中(導入)",1,"前期",2,"集中(夏期)",3,"後期",4,"集中(春期)",5,"通年",6)</f>
        <v>2</v>
      </c>
      <c r="S443" t="s">
        <v>49</v>
      </c>
      <c r="U443">
        <v>1</v>
      </c>
    </row>
    <row r="444" spans="2:21" x14ac:dyDescent="0.85">
      <c r="B444" s="22" t="s">
        <v>545</v>
      </c>
      <c r="C444" s="6" t="s">
        <v>573</v>
      </c>
      <c r="D444" s="6" t="s">
        <v>408</v>
      </c>
      <c r="E444" s="6" t="s">
        <v>547</v>
      </c>
      <c r="F444" s="6">
        <v>5</v>
      </c>
      <c r="G444" s="52">
        <v>45463</v>
      </c>
      <c r="H444" s="52">
        <f>IF(COUNTIF(休講・補講一覧表!I$6:I$47,開講日程一覧!P444)&gt;0,_xlfn.XLOOKUP(開講日程一覧!P444,休講・補講一覧表!I$6:I$47,休講・補講一覧表!G$6:G$47),G444)</f>
        <v>45463</v>
      </c>
      <c r="I444" s="3" t="str">
        <f t="shared" si="16"/>
        <v>木</v>
      </c>
      <c r="J444" s="3" t="str">
        <f>IF(COUNTIF(休講・補講一覧表!I$6:I$47,開講日程一覧!P444)&gt;0,TEXT(G444,"m/d")&amp;"の補講","")</f>
        <v/>
      </c>
      <c r="K444" s="6" t="s">
        <v>542</v>
      </c>
      <c r="L444" s="7">
        <v>6.9444444444444441E-3</v>
      </c>
      <c r="M444" s="7">
        <v>0.125</v>
      </c>
      <c r="P444" s="33" t="str">
        <f t="shared" si="17"/>
        <v>事業構想研究（2年次）_東京③（重藤ゼミ）_前期5</v>
      </c>
      <c r="Q444" s="6" t="str">
        <f>IF(_xlfn.XLOOKUP(D444,履修科目一覧!G$6:G$225,履修科目一覧!E$6:E$225)=0,"",_xlfn.XLOOKUP(D444,履修科目一覧!G$6:G$225,履修科目一覧!E$6:E$225))</f>
        <v/>
      </c>
      <c r="R444" cm="1">
        <f t="array" ref="R444">_xlfn.SWITCH(B444,"集中(導入)",1,"前期",2,"集中(夏期)",3,"後期",4,"集中(春期)",5,"通年",6)</f>
        <v>2</v>
      </c>
      <c r="S444" t="s">
        <v>49</v>
      </c>
      <c r="U444">
        <v>1</v>
      </c>
    </row>
    <row r="445" spans="2:21" x14ac:dyDescent="0.85">
      <c r="B445" s="22" t="s">
        <v>545</v>
      </c>
      <c r="C445" s="6" t="s">
        <v>573</v>
      </c>
      <c r="D445" s="6" t="s">
        <v>408</v>
      </c>
      <c r="E445" s="6" t="s">
        <v>547</v>
      </c>
      <c r="F445" s="6">
        <v>6</v>
      </c>
      <c r="G445" s="52">
        <v>45477</v>
      </c>
      <c r="H445" s="52">
        <f>IF(COUNTIF(休講・補講一覧表!I$6:I$47,開講日程一覧!P445)&gt;0,_xlfn.XLOOKUP(開講日程一覧!P445,休講・補講一覧表!I$6:I$47,休講・補講一覧表!G$6:G$47),G445)</f>
        <v>45477</v>
      </c>
      <c r="I445" s="3" t="str">
        <f t="shared" si="16"/>
        <v>木</v>
      </c>
      <c r="J445" s="3" t="str">
        <f>IF(COUNTIF(休講・補講一覧表!I$6:I$47,開講日程一覧!P445)&gt;0,TEXT(G445,"m/d")&amp;"の補講","")</f>
        <v/>
      </c>
      <c r="K445" s="6" t="s">
        <v>542</v>
      </c>
      <c r="L445" s="7">
        <v>6.9444444444444441E-3</v>
      </c>
      <c r="M445" s="7">
        <v>0.125</v>
      </c>
      <c r="P445" s="33" t="str">
        <f t="shared" si="17"/>
        <v>事業構想研究（2年次）_東京③（重藤ゼミ）_前期6</v>
      </c>
      <c r="Q445" s="6" t="str">
        <f>IF(_xlfn.XLOOKUP(D445,履修科目一覧!G$6:G$225,履修科目一覧!E$6:E$225)=0,"",_xlfn.XLOOKUP(D445,履修科目一覧!G$6:G$225,履修科目一覧!E$6:E$225))</f>
        <v/>
      </c>
      <c r="R445" cm="1">
        <f t="array" ref="R445">_xlfn.SWITCH(B445,"集中(導入)",1,"前期",2,"集中(夏期)",3,"後期",4,"集中(春期)",5,"通年",6)</f>
        <v>2</v>
      </c>
      <c r="S445" t="s">
        <v>49</v>
      </c>
      <c r="U445">
        <v>1</v>
      </c>
    </row>
    <row r="446" spans="2:21" x14ac:dyDescent="0.85">
      <c r="B446" s="22" t="s">
        <v>545</v>
      </c>
      <c r="C446" s="6" t="s">
        <v>573</v>
      </c>
      <c r="D446" s="6" t="s">
        <v>408</v>
      </c>
      <c r="E446" s="6" t="s">
        <v>547</v>
      </c>
      <c r="F446" s="6">
        <v>7</v>
      </c>
      <c r="G446" s="52">
        <v>45491</v>
      </c>
      <c r="H446" s="52">
        <f>IF(COUNTIF(休講・補講一覧表!I$6:I$47,開講日程一覧!P446)&gt;0,_xlfn.XLOOKUP(開講日程一覧!P446,休講・補講一覧表!I$6:I$47,休講・補講一覧表!G$6:G$47),G446)</f>
        <v>45491</v>
      </c>
      <c r="I446" s="3" t="str">
        <f t="shared" si="16"/>
        <v>木</v>
      </c>
      <c r="J446" s="3" t="str">
        <f>IF(COUNTIF(休講・補講一覧表!I$6:I$47,開講日程一覧!P446)&gt;0,TEXT(G446,"m/d")&amp;"の補講","")</f>
        <v/>
      </c>
      <c r="K446" s="6" t="s">
        <v>542</v>
      </c>
      <c r="L446" s="7">
        <v>6.9444444444444441E-3</v>
      </c>
      <c r="M446" s="7">
        <v>0.125</v>
      </c>
      <c r="P446" s="33" t="str">
        <f t="shared" si="17"/>
        <v>事業構想研究（2年次）_東京③（重藤ゼミ）_前期7</v>
      </c>
      <c r="Q446" s="6" t="str">
        <f>IF(_xlfn.XLOOKUP(D446,履修科目一覧!G$6:G$225,履修科目一覧!E$6:E$225)=0,"",_xlfn.XLOOKUP(D446,履修科目一覧!G$6:G$225,履修科目一覧!E$6:E$225))</f>
        <v/>
      </c>
      <c r="R446" cm="1">
        <f t="array" ref="R446">_xlfn.SWITCH(B446,"集中(導入)",1,"前期",2,"集中(夏期)",3,"後期",4,"集中(春期)",5,"通年",6)</f>
        <v>2</v>
      </c>
      <c r="S446" t="s">
        <v>49</v>
      </c>
      <c r="U446">
        <v>1</v>
      </c>
    </row>
    <row r="447" spans="2:21" x14ac:dyDescent="0.85">
      <c r="B447" s="22" t="s">
        <v>545</v>
      </c>
      <c r="C447" s="6" t="s">
        <v>573</v>
      </c>
      <c r="D447" s="6" t="s">
        <v>408</v>
      </c>
      <c r="E447" s="6" t="s">
        <v>547</v>
      </c>
      <c r="F447" s="6">
        <v>8</v>
      </c>
      <c r="G447" s="52">
        <v>45505</v>
      </c>
      <c r="H447" s="52">
        <f>IF(COUNTIF(休講・補講一覧表!I$6:I$47,開講日程一覧!P447)&gt;0,_xlfn.XLOOKUP(開講日程一覧!P447,休講・補講一覧表!I$6:I$47,休講・補講一覧表!G$6:G$47),G447)</f>
        <v>45505</v>
      </c>
      <c r="I447" s="3" t="str">
        <f t="shared" si="16"/>
        <v>木</v>
      </c>
      <c r="J447" s="3" t="str">
        <f>IF(COUNTIF(休講・補講一覧表!I$6:I$47,開講日程一覧!P447)&gt;0,TEXT(G447,"m/d")&amp;"の補講","")</f>
        <v/>
      </c>
      <c r="K447" s="6" t="s">
        <v>542</v>
      </c>
      <c r="L447" s="7">
        <v>6.9444444444444441E-3</v>
      </c>
      <c r="M447" s="7">
        <v>0.125</v>
      </c>
      <c r="P447" s="33" t="str">
        <f t="shared" si="17"/>
        <v>事業構想研究（2年次）_東京③（重藤ゼミ）_前期8</v>
      </c>
      <c r="Q447" s="6" t="str">
        <f>IF(_xlfn.XLOOKUP(D447,履修科目一覧!G$6:G$225,履修科目一覧!E$6:E$225)=0,"",_xlfn.XLOOKUP(D447,履修科目一覧!G$6:G$225,履修科目一覧!E$6:E$225))</f>
        <v/>
      </c>
      <c r="R447" cm="1">
        <f t="array" ref="R447">_xlfn.SWITCH(B447,"集中(導入)",1,"前期",2,"集中(夏期)",3,"後期",4,"集中(春期)",5,"通年",6)</f>
        <v>2</v>
      </c>
      <c r="S447" t="s">
        <v>49</v>
      </c>
      <c r="U447">
        <v>1</v>
      </c>
    </row>
    <row r="448" spans="2:21" x14ac:dyDescent="0.85">
      <c r="B448" s="22" t="s">
        <v>550</v>
      </c>
      <c r="C448" s="6" t="s">
        <v>573</v>
      </c>
      <c r="D448" s="6" t="s">
        <v>416</v>
      </c>
      <c r="E448" s="6" t="s">
        <v>547</v>
      </c>
      <c r="F448" s="6">
        <v>1</v>
      </c>
      <c r="G448" s="52">
        <v>45568</v>
      </c>
      <c r="H448" s="52">
        <f>IF(COUNTIF(休講・補講一覧表!I$6:I$47,開講日程一覧!P448)&gt;0,_xlfn.XLOOKUP(開講日程一覧!P448,休講・補講一覧表!I$6:I$47,休講・補講一覧表!G$6:G$47),G448)</f>
        <v>45568</v>
      </c>
      <c r="I448" s="3" t="str">
        <f t="shared" si="16"/>
        <v>木</v>
      </c>
      <c r="J448" s="3" t="str">
        <f>IF(COUNTIF(休講・補講一覧表!I$6:I$47,開講日程一覧!P448)&gt;0,TEXT(G448,"m/d")&amp;"の補講","")</f>
        <v/>
      </c>
      <c r="K448" s="6" t="s">
        <v>552</v>
      </c>
      <c r="L448" s="7">
        <v>0</v>
      </c>
      <c r="M448" s="7">
        <v>6.25E-2</v>
      </c>
      <c r="P448" s="33" t="str">
        <f t="shared" si="17"/>
        <v>事業構想研究（2年次）_東京③（重藤ゼミ）_後期1</v>
      </c>
      <c r="Q448" s="6" t="str">
        <f>IF(_xlfn.XLOOKUP(D448,履修科目一覧!G$6:G$225,履修科目一覧!E$6:E$225)=0,"",_xlfn.XLOOKUP(D448,履修科目一覧!G$6:G$225,履修科目一覧!E$6:E$225))</f>
        <v/>
      </c>
      <c r="R448" cm="1">
        <f t="array" ref="R448">_xlfn.SWITCH(B448,"集中(導入)",1,"前期",2,"集中(夏期)",3,"後期",4,"集中(春期)",5,"通年",6)</f>
        <v>4</v>
      </c>
      <c r="S448" t="s">
        <v>49</v>
      </c>
      <c r="U448">
        <v>1</v>
      </c>
    </row>
    <row r="449" spans="2:21" x14ac:dyDescent="0.85">
      <c r="B449" s="22" t="s">
        <v>550</v>
      </c>
      <c r="C449" s="6" t="s">
        <v>573</v>
      </c>
      <c r="D449" s="6" t="s">
        <v>416</v>
      </c>
      <c r="E449" s="6" t="s">
        <v>547</v>
      </c>
      <c r="F449" s="6">
        <v>2</v>
      </c>
      <c r="G449" s="52">
        <v>45575</v>
      </c>
      <c r="H449" s="52">
        <f>IF(COUNTIF(休講・補講一覧表!I$6:I$47,開講日程一覧!P449)&gt;0,_xlfn.XLOOKUP(開講日程一覧!P449,休講・補講一覧表!I$6:I$47,休講・補講一覧表!G$6:G$47),G449)</f>
        <v>45575</v>
      </c>
      <c r="I449" s="3" t="str">
        <f t="shared" si="16"/>
        <v>木</v>
      </c>
      <c r="J449" s="3" t="str">
        <f>IF(COUNTIF(休講・補講一覧表!I$6:I$47,開講日程一覧!P449)&gt;0,TEXT(G449,"m/d")&amp;"の補講","")</f>
        <v/>
      </c>
      <c r="K449" s="6" t="s">
        <v>542</v>
      </c>
      <c r="L449" s="7">
        <v>6.9444444444444441E-3</v>
      </c>
      <c r="M449" s="7">
        <v>0.125</v>
      </c>
      <c r="P449" s="33" t="str">
        <f t="shared" si="17"/>
        <v>事業構想研究（2年次）_東京③（重藤ゼミ）_後期2</v>
      </c>
      <c r="Q449" s="6" t="str">
        <f>IF(_xlfn.XLOOKUP(D449,履修科目一覧!G$6:G$225,履修科目一覧!E$6:E$225)=0,"",_xlfn.XLOOKUP(D449,履修科目一覧!G$6:G$225,履修科目一覧!E$6:E$225))</f>
        <v/>
      </c>
      <c r="R449" cm="1">
        <f t="array" ref="R449">_xlfn.SWITCH(B449,"集中(導入)",1,"前期",2,"集中(夏期)",3,"後期",4,"集中(春期)",5,"通年",6)</f>
        <v>4</v>
      </c>
      <c r="S449" t="s">
        <v>49</v>
      </c>
      <c r="U449">
        <v>1</v>
      </c>
    </row>
    <row r="450" spans="2:21" x14ac:dyDescent="0.85">
      <c r="B450" s="22" t="s">
        <v>550</v>
      </c>
      <c r="C450" s="6" t="s">
        <v>573</v>
      </c>
      <c r="D450" s="6" t="s">
        <v>416</v>
      </c>
      <c r="E450" s="6" t="s">
        <v>547</v>
      </c>
      <c r="F450" s="6">
        <v>3</v>
      </c>
      <c r="G450" s="52">
        <v>45589</v>
      </c>
      <c r="H450" s="52">
        <f>IF(COUNTIF(休講・補講一覧表!I$6:I$47,開講日程一覧!P450)&gt;0,_xlfn.XLOOKUP(開講日程一覧!P450,休講・補講一覧表!I$6:I$47,休講・補講一覧表!G$6:G$47),G450)</f>
        <v>45589</v>
      </c>
      <c r="I450" s="3" t="str">
        <f t="shared" si="16"/>
        <v>木</v>
      </c>
      <c r="J450" s="3" t="str">
        <f>IF(COUNTIF(休講・補講一覧表!I$6:I$47,開講日程一覧!P450)&gt;0,TEXT(G450,"m/d")&amp;"の補講","")</f>
        <v/>
      </c>
      <c r="K450" s="6" t="s">
        <v>542</v>
      </c>
      <c r="L450" s="7">
        <v>6.9444444444444441E-3</v>
      </c>
      <c r="M450" s="7">
        <v>0.125</v>
      </c>
      <c r="P450" s="33" t="str">
        <f t="shared" si="17"/>
        <v>事業構想研究（2年次）_東京③（重藤ゼミ）_後期3</v>
      </c>
      <c r="Q450" s="6" t="str">
        <f>IF(_xlfn.XLOOKUP(D450,履修科目一覧!G$6:G$225,履修科目一覧!E$6:E$225)=0,"",_xlfn.XLOOKUP(D450,履修科目一覧!G$6:G$225,履修科目一覧!E$6:E$225))</f>
        <v/>
      </c>
      <c r="R450" cm="1">
        <f t="array" ref="R450">_xlfn.SWITCH(B450,"集中(導入)",1,"前期",2,"集中(夏期)",3,"後期",4,"集中(春期)",5,"通年",6)</f>
        <v>4</v>
      </c>
      <c r="S450" t="s">
        <v>49</v>
      </c>
      <c r="U450">
        <v>1</v>
      </c>
    </row>
    <row r="451" spans="2:21" x14ac:dyDescent="0.85">
      <c r="B451" s="22" t="s">
        <v>550</v>
      </c>
      <c r="C451" s="6" t="s">
        <v>573</v>
      </c>
      <c r="D451" s="6" t="s">
        <v>416</v>
      </c>
      <c r="E451" s="6" t="s">
        <v>547</v>
      </c>
      <c r="F451" s="6">
        <v>4</v>
      </c>
      <c r="G451" s="52">
        <v>45603</v>
      </c>
      <c r="H451" s="52">
        <f>IF(COUNTIF(休講・補講一覧表!I$6:I$47,開講日程一覧!P451)&gt;0,_xlfn.XLOOKUP(開講日程一覧!P451,休講・補講一覧表!I$6:I$47,休講・補講一覧表!G$6:G$47),G451)</f>
        <v>45603</v>
      </c>
      <c r="I451" s="3" t="str">
        <f t="shared" si="16"/>
        <v>木</v>
      </c>
      <c r="J451" s="3" t="str">
        <f>IF(COUNTIF(休講・補講一覧表!I$6:I$47,開講日程一覧!P451)&gt;0,TEXT(G451,"m/d")&amp;"の補講","")</f>
        <v/>
      </c>
      <c r="K451" s="6" t="s">
        <v>542</v>
      </c>
      <c r="L451" s="7">
        <v>6.9444444444444441E-3</v>
      </c>
      <c r="M451" s="7">
        <v>0.125</v>
      </c>
      <c r="P451" s="33" t="str">
        <f t="shared" si="17"/>
        <v>事業構想研究（2年次）_東京③（重藤ゼミ）_後期4</v>
      </c>
      <c r="Q451" s="6" t="str">
        <f>IF(_xlfn.XLOOKUP(D451,履修科目一覧!G$6:G$225,履修科目一覧!E$6:E$225)=0,"",_xlfn.XLOOKUP(D451,履修科目一覧!G$6:G$225,履修科目一覧!E$6:E$225))</f>
        <v/>
      </c>
      <c r="R451" cm="1">
        <f t="array" ref="R451">_xlfn.SWITCH(B451,"集中(導入)",1,"前期",2,"集中(夏期)",3,"後期",4,"集中(春期)",5,"通年",6)</f>
        <v>4</v>
      </c>
      <c r="S451" t="s">
        <v>49</v>
      </c>
      <c r="U451">
        <v>1</v>
      </c>
    </row>
    <row r="452" spans="2:21" x14ac:dyDescent="0.85">
      <c r="B452" s="22" t="s">
        <v>550</v>
      </c>
      <c r="C452" s="6" t="s">
        <v>573</v>
      </c>
      <c r="D452" s="6" t="s">
        <v>416</v>
      </c>
      <c r="E452" s="6" t="s">
        <v>547</v>
      </c>
      <c r="F452" s="6">
        <v>5</v>
      </c>
      <c r="G452" s="52">
        <v>45617</v>
      </c>
      <c r="H452" s="52">
        <f>IF(COUNTIF(休講・補講一覧表!I$6:I$47,開講日程一覧!P452)&gt;0,_xlfn.XLOOKUP(開講日程一覧!P452,休講・補講一覧表!I$6:I$47,休講・補講一覧表!G$6:G$47),G452)</f>
        <v>45617</v>
      </c>
      <c r="I452" s="3" t="str">
        <f t="shared" si="16"/>
        <v>木</v>
      </c>
      <c r="J452" s="3" t="str">
        <f>IF(COUNTIF(休講・補講一覧表!I$6:I$47,開講日程一覧!P452)&gt;0,TEXT(G452,"m/d")&amp;"の補講","")</f>
        <v/>
      </c>
      <c r="K452" s="6" t="s">
        <v>542</v>
      </c>
      <c r="L452" s="7">
        <v>6.9444444444444441E-3</v>
      </c>
      <c r="M452" s="7">
        <v>0.125</v>
      </c>
      <c r="P452" s="33" t="str">
        <f t="shared" si="17"/>
        <v>事業構想研究（2年次）_東京③（重藤ゼミ）_後期5</v>
      </c>
      <c r="Q452" s="6" t="str">
        <f>IF(_xlfn.XLOOKUP(D452,履修科目一覧!G$6:G$225,履修科目一覧!E$6:E$225)=0,"",_xlfn.XLOOKUP(D452,履修科目一覧!G$6:G$225,履修科目一覧!E$6:E$225))</f>
        <v/>
      </c>
      <c r="R452" cm="1">
        <f t="array" ref="R452">_xlfn.SWITCH(B452,"集中(導入)",1,"前期",2,"集中(夏期)",3,"後期",4,"集中(春期)",5,"通年",6)</f>
        <v>4</v>
      </c>
      <c r="S452" t="s">
        <v>49</v>
      </c>
      <c r="U452">
        <v>1</v>
      </c>
    </row>
    <row r="453" spans="2:21" x14ac:dyDescent="0.85">
      <c r="B453" s="22" t="s">
        <v>550</v>
      </c>
      <c r="C453" s="6" t="s">
        <v>573</v>
      </c>
      <c r="D453" s="6" t="s">
        <v>416</v>
      </c>
      <c r="E453" s="6" t="s">
        <v>547</v>
      </c>
      <c r="F453" s="6">
        <v>6</v>
      </c>
      <c r="G453" s="52">
        <v>45631</v>
      </c>
      <c r="H453" s="52">
        <f>IF(COUNTIF(休講・補講一覧表!I$6:I$47,開講日程一覧!P453)&gt;0,_xlfn.XLOOKUP(開講日程一覧!P453,休講・補講一覧表!I$6:I$47,休講・補講一覧表!G$6:G$47),G453)</f>
        <v>45631</v>
      </c>
      <c r="I453" s="3" t="str">
        <f t="shared" si="16"/>
        <v>木</v>
      </c>
      <c r="J453" s="3" t="str">
        <f>IF(COUNTIF(休講・補講一覧表!I$6:I$47,開講日程一覧!P453)&gt;0,TEXT(G453,"m/d")&amp;"の補講","")</f>
        <v/>
      </c>
      <c r="K453" s="6" t="s">
        <v>542</v>
      </c>
      <c r="L453" s="7">
        <v>6.9444444444444441E-3</v>
      </c>
      <c r="M453" s="7">
        <v>0.125</v>
      </c>
      <c r="P453" s="33" t="str">
        <f t="shared" si="17"/>
        <v>事業構想研究（2年次）_東京③（重藤ゼミ）_後期6</v>
      </c>
      <c r="Q453" s="6" t="str">
        <f>IF(_xlfn.XLOOKUP(D453,履修科目一覧!G$6:G$225,履修科目一覧!E$6:E$225)=0,"",_xlfn.XLOOKUP(D453,履修科目一覧!G$6:G$225,履修科目一覧!E$6:E$225))</f>
        <v/>
      </c>
      <c r="R453" cm="1">
        <f t="array" ref="R453">_xlfn.SWITCH(B453,"集中(導入)",1,"前期",2,"集中(夏期)",3,"後期",4,"集中(春期)",5,"通年",6)</f>
        <v>4</v>
      </c>
      <c r="S453" t="s">
        <v>49</v>
      </c>
      <c r="U453">
        <v>1</v>
      </c>
    </row>
    <row r="454" spans="2:21" x14ac:dyDescent="0.85">
      <c r="B454" s="22" t="s">
        <v>550</v>
      </c>
      <c r="C454" s="6" t="s">
        <v>573</v>
      </c>
      <c r="D454" s="6" t="s">
        <v>416</v>
      </c>
      <c r="E454" s="6" t="s">
        <v>547</v>
      </c>
      <c r="F454" s="6">
        <v>7</v>
      </c>
      <c r="G454" s="52">
        <v>45645</v>
      </c>
      <c r="H454" s="52">
        <f>IF(COUNTIF(休講・補講一覧表!I$6:I$47,開講日程一覧!P454)&gt;0,_xlfn.XLOOKUP(開講日程一覧!P454,休講・補講一覧表!I$6:I$47,休講・補講一覧表!G$6:G$47),G454)</f>
        <v>45645</v>
      </c>
      <c r="I454" s="3" t="str">
        <f t="shared" si="16"/>
        <v>木</v>
      </c>
      <c r="J454" s="3" t="str">
        <f>IF(COUNTIF(休講・補講一覧表!I$6:I$47,開講日程一覧!P454)&gt;0,TEXT(G454,"m/d")&amp;"の補講","")</f>
        <v/>
      </c>
      <c r="K454" s="6" t="s">
        <v>542</v>
      </c>
      <c r="L454" s="7">
        <v>6.9444444444444441E-3</v>
      </c>
      <c r="M454" s="7">
        <v>0.125</v>
      </c>
      <c r="P454" s="33" t="str">
        <f t="shared" si="17"/>
        <v>事業構想研究（2年次）_東京③（重藤ゼミ）_後期7</v>
      </c>
      <c r="Q454" s="6" t="str">
        <f>IF(_xlfn.XLOOKUP(D454,履修科目一覧!G$6:G$225,履修科目一覧!E$6:E$225)=0,"",_xlfn.XLOOKUP(D454,履修科目一覧!G$6:G$225,履修科目一覧!E$6:E$225))</f>
        <v/>
      </c>
      <c r="R454" cm="1">
        <f t="array" ref="R454">_xlfn.SWITCH(B454,"集中(導入)",1,"前期",2,"集中(夏期)",3,"後期",4,"集中(春期)",5,"通年",6)</f>
        <v>4</v>
      </c>
      <c r="S454" t="s">
        <v>49</v>
      </c>
      <c r="U454">
        <v>1</v>
      </c>
    </row>
    <row r="455" spans="2:21" x14ac:dyDescent="0.85">
      <c r="B455" s="22" t="s">
        <v>550</v>
      </c>
      <c r="C455" s="6" t="s">
        <v>573</v>
      </c>
      <c r="D455" s="6" t="s">
        <v>416</v>
      </c>
      <c r="E455" s="6" t="s">
        <v>547</v>
      </c>
      <c r="F455" s="6">
        <v>8</v>
      </c>
      <c r="G455" s="52">
        <v>45666</v>
      </c>
      <c r="H455" s="52">
        <f>IF(COUNTIF(休講・補講一覧表!I$6:I$47,開講日程一覧!P455)&gt;0,_xlfn.XLOOKUP(開講日程一覧!P455,休講・補講一覧表!I$6:I$47,休講・補講一覧表!G$6:G$47),G455)</f>
        <v>45666</v>
      </c>
      <c r="I455" s="3" t="str">
        <f t="shared" si="16"/>
        <v>木</v>
      </c>
      <c r="J455" s="3" t="str">
        <f>IF(COUNTIF(休講・補講一覧表!I$6:I$47,開講日程一覧!P455)&gt;0,TEXT(G455,"m/d")&amp;"の補講","")</f>
        <v/>
      </c>
      <c r="K455" s="6" t="s">
        <v>542</v>
      </c>
      <c r="L455" s="7">
        <v>6.9444444444444441E-3</v>
      </c>
      <c r="M455" s="7">
        <v>0.125</v>
      </c>
      <c r="P455" s="33" t="str">
        <f t="shared" si="17"/>
        <v>事業構想研究（2年次）_東京③（重藤ゼミ）_後期8</v>
      </c>
      <c r="Q455" s="6" t="str">
        <f>IF(_xlfn.XLOOKUP(D455,履修科目一覧!G$6:G$225,履修科目一覧!E$6:E$225)=0,"",_xlfn.XLOOKUP(D455,履修科目一覧!G$6:G$225,履修科目一覧!E$6:E$225))</f>
        <v/>
      </c>
      <c r="R455" cm="1">
        <f t="array" ref="R455">_xlfn.SWITCH(B455,"集中(導入)",1,"前期",2,"集中(夏期)",3,"後期",4,"集中(春期)",5,"通年",6)</f>
        <v>4</v>
      </c>
      <c r="S455" t="s">
        <v>49</v>
      </c>
      <c r="U455">
        <v>1</v>
      </c>
    </row>
    <row r="456" spans="2:21" x14ac:dyDescent="0.85">
      <c r="B456" s="22" t="s">
        <v>545</v>
      </c>
      <c r="C456" s="6" t="s">
        <v>568</v>
      </c>
      <c r="D456" s="6" t="s">
        <v>424</v>
      </c>
      <c r="E456" s="6" t="s">
        <v>547</v>
      </c>
      <c r="F456" s="6">
        <v>1</v>
      </c>
      <c r="G456" s="52">
        <v>45409</v>
      </c>
      <c r="H456" s="52">
        <f>IF(COUNTIF(休講・補講一覧表!I$6:I$47,開講日程一覧!P456)&gt;0,_xlfn.XLOOKUP(開講日程一覧!P456,休講・補講一覧表!I$6:I$47,休講・補講一覧表!G$6:G$47),G456)</f>
        <v>45409</v>
      </c>
      <c r="I456" s="3" t="str">
        <f t="shared" si="16"/>
        <v>土</v>
      </c>
      <c r="J456" s="3" t="str">
        <f>IF(COUNTIF(休講・補講一覧表!I$6:I$47,開講日程一覧!P456)&gt;0,TEXT(G456,"m/d")&amp;"の補講","")</f>
        <v/>
      </c>
      <c r="K456" s="6" t="s">
        <v>570</v>
      </c>
      <c r="L456" s="7">
        <v>0</v>
      </c>
      <c r="M456" s="7">
        <v>6.25E-2</v>
      </c>
      <c r="P456" s="33" t="str">
        <f t="shared" si="17"/>
        <v>事業構想研究（2年次）_東京④（野口ゼミ）_前期1</v>
      </c>
      <c r="Q456" s="6" t="str">
        <f>IF(_xlfn.XLOOKUP(D456,履修科目一覧!G$6:G$225,履修科目一覧!E$6:E$225)=0,"",_xlfn.XLOOKUP(D456,履修科目一覧!G$6:G$225,履修科目一覧!E$6:E$225))</f>
        <v/>
      </c>
      <c r="R456" cm="1">
        <f t="array" ref="R456">_xlfn.SWITCH(B456,"集中(導入)",1,"前期",2,"集中(夏期)",3,"後期",4,"集中(春期)",5,"通年",6)</f>
        <v>2</v>
      </c>
      <c r="S456" t="s">
        <v>49</v>
      </c>
      <c r="U456">
        <v>1</v>
      </c>
    </row>
    <row r="457" spans="2:21" x14ac:dyDescent="0.85">
      <c r="B457" s="22" t="s">
        <v>545</v>
      </c>
      <c r="C457" s="6" t="s">
        <v>568</v>
      </c>
      <c r="D457" s="6" t="s">
        <v>424</v>
      </c>
      <c r="E457" s="6" t="s">
        <v>547</v>
      </c>
      <c r="F457" s="6">
        <v>2</v>
      </c>
      <c r="G457" s="52">
        <v>45430</v>
      </c>
      <c r="H457" s="52">
        <f>IF(COUNTIF(休講・補講一覧表!I$6:I$47,開講日程一覧!P457)&gt;0,_xlfn.XLOOKUP(開講日程一覧!P457,休講・補講一覧表!I$6:I$47,休講・補講一覧表!G$6:G$47),G457)</f>
        <v>45430</v>
      </c>
      <c r="I457" s="3" t="str">
        <f t="shared" si="16"/>
        <v>土</v>
      </c>
      <c r="J457" s="3" t="str">
        <f>IF(COUNTIF(休講・補講一覧表!I$6:I$47,開講日程一覧!P457)&gt;0,TEXT(G457,"m/d")&amp;"の補講","")</f>
        <v/>
      </c>
      <c r="K457" s="6" t="s">
        <v>563</v>
      </c>
      <c r="L457" s="7">
        <v>6.9444444444444441E-3</v>
      </c>
      <c r="M457" s="7">
        <v>0.125</v>
      </c>
      <c r="P457" s="33" t="str">
        <f t="shared" si="17"/>
        <v>事業構想研究（2年次）_東京④（野口ゼミ）_前期2</v>
      </c>
      <c r="Q457" s="6" t="str">
        <f>IF(_xlfn.XLOOKUP(D457,履修科目一覧!G$6:G$225,履修科目一覧!E$6:E$225)=0,"",_xlfn.XLOOKUP(D457,履修科目一覧!G$6:G$225,履修科目一覧!E$6:E$225))</f>
        <v/>
      </c>
      <c r="R457" cm="1">
        <f t="array" ref="R457">_xlfn.SWITCH(B457,"集中(導入)",1,"前期",2,"集中(夏期)",3,"後期",4,"集中(春期)",5,"通年",6)</f>
        <v>2</v>
      </c>
      <c r="S457" t="s">
        <v>49</v>
      </c>
      <c r="U457">
        <v>1</v>
      </c>
    </row>
    <row r="458" spans="2:21" x14ac:dyDescent="0.85">
      <c r="B458" s="22" t="s">
        <v>545</v>
      </c>
      <c r="C458" s="6" t="s">
        <v>568</v>
      </c>
      <c r="D458" s="6" t="s">
        <v>424</v>
      </c>
      <c r="E458" s="6" t="s">
        <v>547</v>
      </c>
      <c r="F458" s="6">
        <v>3</v>
      </c>
      <c r="G458" s="52">
        <v>45444</v>
      </c>
      <c r="H458" s="52">
        <f>IF(COUNTIF(休講・補講一覧表!I$6:I$47,開講日程一覧!P458)&gt;0,_xlfn.XLOOKUP(開講日程一覧!P458,休講・補講一覧表!I$6:I$47,休講・補講一覧表!G$6:G$47),G458)</f>
        <v>45444</v>
      </c>
      <c r="I458" s="3" t="str">
        <f t="shared" si="16"/>
        <v>土</v>
      </c>
      <c r="J458" s="3" t="str">
        <f>IF(COUNTIF(休講・補講一覧表!I$6:I$47,開講日程一覧!P458)&gt;0,TEXT(G458,"m/d")&amp;"の補講","")</f>
        <v/>
      </c>
      <c r="K458" s="6" t="s">
        <v>563</v>
      </c>
      <c r="L458" s="7">
        <v>6.9444444444444441E-3</v>
      </c>
      <c r="M458" s="7">
        <v>0.125</v>
      </c>
      <c r="P458" s="33" t="str">
        <f t="shared" si="17"/>
        <v>事業構想研究（2年次）_東京④（野口ゼミ）_前期3</v>
      </c>
      <c r="Q458" s="6" t="str">
        <f>IF(_xlfn.XLOOKUP(D458,履修科目一覧!G$6:G$225,履修科目一覧!E$6:E$225)=0,"",_xlfn.XLOOKUP(D458,履修科目一覧!G$6:G$225,履修科目一覧!E$6:E$225))</f>
        <v/>
      </c>
      <c r="R458" cm="1">
        <f t="array" ref="R458">_xlfn.SWITCH(B458,"集中(導入)",1,"前期",2,"集中(夏期)",3,"後期",4,"集中(春期)",5,"通年",6)</f>
        <v>2</v>
      </c>
      <c r="S458" t="s">
        <v>49</v>
      </c>
      <c r="U458">
        <v>1</v>
      </c>
    </row>
    <row r="459" spans="2:21" x14ac:dyDescent="0.85">
      <c r="B459" s="22" t="s">
        <v>545</v>
      </c>
      <c r="C459" s="6" t="s">
        <v>568</v>
      </c>
      <c r="D459" s="6" t="s">
        <v>424</v>
      </c>
      <c r="E459" s="6" t="s">
        <v>547</v>
      </c>
      <c r="F459" s="6">
        <v>4</v>
      </c>
      <c r="G459" s="52">
        <v>45458</v>
      </c>
      <c r="H459" s="52">
        <f>IF(COUNTIF(休講・補講一覧表!I$6:I$47,開講日程一覧!P459)&gt;0,_xlfn.XLOOKUP(開講日程一覧!P459,休講・補講一覧表!I$6:I$47,休講・補講一覧表!G$6:G$47),G459)</f>
        <v>45458</v>
      </c>
      <c r="I459" s="3" t="str">
        <f t="shared" si="16"/>
        <v>土</v>
      </c>
      <c r="J459" s="3" t="str">
        <f>IF(COUNTIF(休講・補講一覧表!I$6:I$47,開講日程一覧!P459)&gt;0,TEXT(G459,"m/d")&amp;"の補講","")</f>
        <v/>
      </c>
      <c r="K459" s="6" t="s">
        <v>563</v>
      </c>
      <c r="L459" s="7">
        <v>6.9444444444444441E-3</v>
      </c>
      <c r="M459" s="7">
        <v>0.125</v>
      </c>
      <c r="P459" s="33" t="str">
        <f t="shared" si="17"/>
        <v>事業構想研究（2年次）_東京④（野口ゼミ）_前期4</v>
      </c>
      <c r="Q459" s="6" t="str">
        <f>IF(_xlfn.XLOOKUP(D459,履修科目一覧!G$6:G$225,履修科目一覧!E$6:E$225)=0,"",_xlfn.XLOOKUP(D459,履修科目一覧!G$6:G$225,履修科目一覧!E$6:E$225))</f>
        <v/>
      </c>
      <c r="R459" cm="1">
        <f t="array" ref="R459">_xlfn.SWITCH(B459,"集中(導入)",1,"前期",2,"集中(夏期)",3,"後期",4,"集中(春期)",5,"通年",6)</f>
        <v>2</v>
      </c>
      <c r="S459" t="s">
        <v>49</v>
      </c>
      <c r="U459">
        <v>1</v>
      </c>
    </row>
    <row r="460" spans="2:21" x14ac:dyDescent="0.85">
      <c r="B460" s="22" t="s">
        <v>545</v>
      </c>
      <c r="C460" s="6" t="s">
        <v>568</v>
      </c>
      <c r="D460" s="6" t="s">
        <v>424</v>
      </c>
      <c r="E460" s="6" t="s">
        <v>547</v>
      </c>
      <c r="F460" s="6">
        <v>5</v>
      </c>
      <c r="G460" s="52">
        <v>45472</v>
      </c>
      <c r="H460" s="52">
        <f>IF(COUNTIF(休講・補講一覧表!I$6:I$47,開講日程一覧!P460)&gt;0,_xlfn.XLOOKUP(開講日程一覧!P460,休講・補講一覧表!I$6:I$47,休講・補講一覧表!G$6:G$47),G460)</f>
        <v>45472</v>
      </c>
      <c r="I460" s="3" t="str">
        <f t="shared" si="16"/>
        <v>土</v>
      </c>
      <c r="J460" s="3" t="str">
        <f>IF(COUNTIF(休講・補講一覧表!I$6:I$47,開講日程一覧!P460)&gt;0,TEXT(G460,"m/d")&amp;"の補講","")</f>
        <v/>
      </c>
      <c r="K460" s="6" t="s">
        <v>563</v>
      </c>
      <c r="L460" s="7">
        <v>6.9444444444444441E-3</v>
      </c>
      <c r="M460" s="7">
        <v>0.125</v>
      </c>
      <c r="P460" s="33" t="str">
        <f t="shared" si="17"/>
        <v>事業構想研究（2年次）_東京④（野口ゼミ）_前期5</v>
      </c>
      <c r="Q460" s="6" t="str">
        <f>IF(_xlfn.XLOOKUP(D460,履修科目一覧!G$6:G$225,履修科目一覧!E$6:E$225)=0,"",_xlfn.XLOOKUP(D460,履修科目一覧!G$6:G$225,履修科目一覧!E$6:E$225))</f>
        <v/>
      </c>
      <c r="R460" cm="1">
        <f t="array" ref="R460">_xlfn.SWITCH(B460,"集中(導入)",1,"前期",2,"集中(夏期)",3,"後期",4,"集中(春期)",5,"通年",6)</f>
        <v>2</v>
      </c>
      <c r="S460" t="s">
        <v>49</v>
      </c>
      <c r="U460">
        <v>1</v>
      </c>
    </row>
    <row r="461" spans="2:21" x14ac:dyDescent="0.85">
      <c r="B461" s="22" t="s">
        <v>545</v>
      </c>
      <c r="C461" s="6" t="s">
        <v>568</v>
      </c>
      <c r="D461" s="6" t="s">
        <v>424</v>
      </c>
      <c r="E461" s="6" t="s">
        <v>547</v>
      </c>
      <c r="F461" s="6">
        <v>6</v>
      </c>
      <c r="G461" s="52">
        <v>45486</v>
      </c>
      <c r="H461" s="52">
        <f>IF(COUNTIF(休講・補講一覧表!I$6:I$47,開講日程一覧!P461)&gt;0,_xlfn.XLOOKUP(開講日程一覧!P461,休講・補講一覧表!I$6:I$47,休講・補講一覧表!G$6:G$47),G461)</f>
        <v>45486</v>
      </c>
      <c r="I461" s="3" t="str">
        <f t="shared" si="16"/>
        <v>土</v>
      </c>
      <c r="J461" s="3" t="str">
        <f>IF(COUNTIF(休講・補講一覧表!I$6:I$47,開講日程一覧!P461)&gt;0,TEXT(G461,"m/d")&amp;"の補講","")</f>
        <v/>
      </c>
      <c r="K461" s="6" t="s">
        <v>563</v>
      </c>
      <c r="L461" s="7">
        <v>6.9444444444444441E-3</v>
      </c>
      <c r="M461" s="7">
        <v>0.125</v>
      </c>
      <c r="P461" s="33" t="str">
        <f t="shared" si="17"/>
        <v>事業構想研究（2年次）_東京④（野口ゼミ）_前期6</v>
      </c>
      <c r="Q461" s="6" t="str">
        <f>IF(_xlfn.XLOOKUP(D461,履修科目一覧!G$6:G$225,履修科目一覧!E$6:E$225)=0,"",_xlfn.XLOOKUP(D461,履修科目一覧!G$6:G$225,履修科目一覧!E$6:E$225))</f>
        <v/>
      </c>
      <c r="R461" cm="1">
        <f t="array" ref="R461">_xlfn.SWITCH(B461,"集中(導入)",1,"前期",2,"集中(夏期)",3,"後期",4,"集中(春期)",5,"通年",6)</f>
        <v>2</v>
      </c>
      <c r="S461" t="s">
        <v>49</v>
      </c>
      <c r="U461">
        <v>1</v>
      </c>
    </row>
    <row r="462" spans="2:21" x14ac:dyDescent="0.85">
      <c r="B462" s="22" t="s">
        <v>545</v>
      </c>
      <c r="C462" s="6" t="s">
        <v>568</v>
      </c>
      <c r="D462" s="6" t="s">
        <v>424</v>
      </c>
      <c r="E462" s="6" t="s">
        <v>547</v>
      </c>
      <c r="F462" s="6">
        <v>7</v>
      </c>
      <c r="G462" s="52">
        <v>45500</v>
      </c>
      <c r="H462" s="52">
        <f>IF(COUNTIF(休講・補講一覧表!I$6:I$47,開講日程一覧!P462)&gt;0,_xlfn.XLOOKUP(開講日程一覧!P462,休講・補講一覧表!I$6:I$47,休講・補講一覧表!G$6:G$47),G462)</f>
        <v>45500</v>
      </c>
      <c r="I462" s="3" t="str">
        <f t="shared" si="16"/>
        <v>土</v>
      </c>
      <c r="J462" s="3" t="str">
        <f>IF(COUNTIF(休講・補講一覧表!I$6:I$47,開講日程一覧!P462)&gt;0,TEXT(G462,"m/d")&amp;"の補講","")</f>
        <v/>
      </c>
      <c r="K462" s="6" t="s">
        <v>563</v>
      </c>
      <c r="L462" s="7">
        <v>6.9444444444444441E-3</v>
      </c>
      <c r="M462" s="7">
        <v>0.125</v>
      </c>
      <c r="P462" s="33" t="str">
        <f t="shared" si="17"/>
        <v>事業構想研究（2年次）_東京④（野口ゼミ）_前期7</v>
      </c>
      <c r="Q462" s="6" t="str">
        <f>IF(_xlfn.XLOOKUP(D462,履修科目一覧!G$6:G$225,履修科目一覧!E$6:E$225)=0,"",_xlfn.XLOOKUP(D462,履修科目一覧!G$6:G$225,履修科目一覧!E$6:E$225))</f>
        <v/>
      </c>
      <c r="R462" cm="1">
        <f t="array" ref="R462">_xlfn.SWITCH(B462,"集中(導入)",1,"前期",2,"集中(夏期)",3,"後期",4,"集中(春期)",5,"通年",6)</f>
        <v>2</v>
      </c>
      <c r="S462" t="s">
        <v>49</v>
      </c>
      <c r="U462">
        <v>1</v>
      </c>
    </row>
    <row r="463" spans="2:21" x14ac:dyDescent="0.85">
      <c r="B463" s="22" t="s">
        <v>545</v>
      </c>
      <c r="C463" s="6" t="s">
        <v>568</v>
      </c>
      <c r="D463" s="6" t="s">
        <v>424</v>
      </c>
      <c r="E463" s="6" t="s">
        <v>547</v>
      </c>
      <c r="F463" s="6">
        <v>8</v>
      </c>
      <c r="G463" s="52">
        <v>45514</v>
      </c>
      <c r="H463" s="52">
        <f>IF(COUNTIF(休講・補講一覧表!I$6:I$47,開講日程一覧!P463)&gt;0,_xlfn.XLOOKUP(開講日程一覧!P463,休講・補講一覧表!I$6:I$47,休講・補講一覧表!G$6:G$47),G463)</f>
        <v>45514</v>
      </c>
      <c r="I463" s="3" t="str">
        <f t="shared" si="16"/>
        <v>土</v>
      </c>
      <c r="J463" s="3" t="str">
        <f>IF(COUNTIF(休講・補講一覧表!I$6:I$47,開講日程一覧!P463)&gt;0,TEXT(G463,"m/d")&amp;"の補講","")</f>
        <v/>
      </c>
      <c r="K463" s="6" t="s">
        <v>563</v>
      </c>
      <c r="L463" s="7">
        <v>6.9444444444444441E-3</v>
      </c>
      <c r="M463" s="7">
        <v>0.125</v>
      </c>
      <c r="P463" s="33" t="str">
        <f t="shared" si="17"/>
        <v>事業構想研究（2年次）_東京④（野口ゼミ）_前期8</v>
      </c>
      <c r="Q463" s="6" t="str">
        <f>IF(_xlfn.XLOOKUP(D463,履修科目一覧!G$6:G$225,履修科目一覧!E$6:E$225)=0,"",_xlfn.XLOOKUP(D463,履修科目一覧!G$6:G$225,履修科目一覧!E$6:E$225))</f>
        <v/>
      </c>
      <c r="R463" cm="1">
        <f t="array" ref="R463">_xlfn.SWITCH(B463,"集中(導入)",1,"前期",2,"集中(夏期)",3,"後期",4,"集中(春期)",5,"通年",6)</f>
        <v>2</v>
      </c>
      <c r="S463" t="s">
        <v>49</v>
      </c>
      <c r="U463">
        <v>1</v>
      </c>
    </row>
    <row r="464" spans="2:21" x14ac:dyDescent="0.85">
      <c r="B464" s="22" t="s">
        <v>550</v>
      </c>
      <c r="C464" s="6" t="s">
        <v>568</v>
      </c>
      <c r="D464" s="6" t="s">
        <v>432</v>
      </c>
      <c r="E464" s="6" t="s">
        <v>547</v>
      </c>
      <c r="F464" s="6">
        <v>1</v>
      </c>
      <c r="G464" s="52">
        <v>45563</v>
      </c>
      <c r="H464" s="52">
        <f>IF(COUNTIF(休講・補講一覧表!I$6:I$47,開講日程一覧!P464)&gt;0,_xlfn.XLOOKUP(開講日程一覧!P464,休講・補講一覧表!I$6:I$47,休講・補講一覧表!G$6:G$47),G464)</f>
        <v>45563</v>
      </c>
      <c r="I464" s="3" t="str">
        <f t="shared" si="16"/>
        <v>土</v>
      </c>
      <c r="J464" s="3" t="str">
        <f>IF(COUNTIF(休講・補講一覧表!I$6:I$47,開講日程一覧!P464)&gt;0,TEXT(G464,"m/d")&amp;"の補講","")</f>
        <v/>
      </c>
      <c r="K464" s="6" t="s">
        <v>570</v>
      </c>
      <c r="L464" s="7">
        <v>0</v>
      </c>
      <c r="M464" s="7">
        <v>6.25E-2</v>
      </c>
      <c r="P464" s="33" t="str">
        <f t="shared" si="17"/>
        <v>事業構想研究（2年次）_東京④（野口ゼミ）_後期1</v>
      </c>
      <c r="Q464" s="6" t="str">
        <f>IF(_xlfn.XLOOKUP(D464,履修科目一覧!G$6:G$225,履修科目一覧!E$6:E$225)=0,"",_xlfn.XLOOKUP(D464,履修科目一覧!G$6:G$225,履修科目一覧!E$6:E$225))</f>
        <v/>
      </c>
      <c r="R464" cm="1">
        <f t="array" ref="R464">_xlfn.SWITCH(B464,"集中(導入)",1,"前期",2,"集中(夏期)",3,"後期",4,"集中(春期)",5,"通年",6)</f>
        <v>4</v>
      </c>
      <c r="S464" t="s">
        <v>49</v>
      </c>
      <c r="U464">
        <v>1</v>
      </c>
    </row>
    <row r="465" spans="2:21" x14ac:dyDescent="0.85">
      <c r="B465" s="22" t="s">
        <v>550</v>
      </c>
      <c r="C465" s="6" t="s">
        <v>568</v>
      </c>
      <c r="D465" s="6" t="s">
        <v>432</v>
      </c>
      <c r="E465" s="6" t="s">
        <v>547</v>
      </c>
      <c r="F465" s="6">
        <v>2</v>
      </c>
      <c r="G465" s="52">
        <v>45570</v>
      </c>
      <c r="H465" s="52">
        <f>IF(COUNTIF(休講・補講一覧表!I$6:I$47,開講日程一覧!P465)&gt;0,_xlfn.XLOOKUP(開講日程一覧!P465,休講・補講一覧表!I$6:I$47,休講・補講一覧表!G$6:G$47),G465)</f>
        <v>45570</v>
      </c>
      <c r="I465" s="3" t="str">
        <f t="shared" si="16"/>
        <v>土</v>
      </c>
      <c r="J465" s="3" t="str">
        <f>IF(COUNTIF(休講・補講一覧表!I$6:I$47,開講日程一覧!P465)&gt;0,TEXT(G465,"m/d")&amp;"の補講","")</f>
        <v/>
      </c>
      <c r="K465" s="6" t="s">
        <v>563</v>
      </c>
      <c r="L465" s="7">
        <v>6.9444444444444441E-3</v>
      </c>
      <c r="M465" s="7">
        <v>0.125</v>
      </c>
      <c r="P465" s="33" t="str">
        <f t="shared" si="17"/>
        <v>事業構想研究（2年次）_東京④（野口ゼミ）_後期2</v>
      </c>
      <c r="Q465" s="6" t="str">
        <f>IF(_xlfn.XLOOKUP(D465,履修科目一覧!G$6:G$225,履修科目一覧!E$6:E$225)=0,"",_xlfn.XLOOKUP(D465,履修科目一覧!G$6:G$225,履修科目一覧!E$6:E$225))</f>
        <v/>
      </c>
      <c r="R465" cm="1">
        <f t="array" ref="R465">_xlfn.SWITCH(B465,"集中(導入)",1,"前期",2,"集中(夏期)",3,"後期",4,"集中(春期)",5,"通年",6)</f>
        <v>4</v>
      </c>
      <c r="S465" t="s">
        <v>49</v>
      </c>
      <c r="U465">
        <v>1</v>
      </c>
    </row>
    <row r="466" spans="2:21" x14ac:dyDescent="0.85">
      <c r="B466" s="22" t="s">
        <v>550</v>
      </c>
      <c r="C466" s="6" t="s">
        <v>568</v>
      </c>
      <c r="D466" s="6" t="s">
        <v>432</v>
      </c>
      <c r="E466" s="6" t="s">
        <v>547</v>
      </c>
      <c r="F466" s="6">
        <v>3</v>
      </c>
      <c r="G466" s="52">
        <v>45584</v>
      </c>
      <c r="H466" s="52">
        <f>IF(COUNTIF(休講・補講一覧表!I$6:I$47,開講日程一覧!P466)&gt;0,_xlfn.XLOOKUP(開講日程一覧!P466,休講・補講一覧表!I$6:I$47,休講・補講一覧表!G$6:G$47),G466)</f>
        <v>45584</v>
      </c>
      <c r="I466" s="3" t="str">
        <f t="shared" si="16"/>
        <v>土</v>
      </c>
      <c r="J466" s="3" t="str">
        <f>IF(COUNTIF(休講・補講一覧表!I$6:I$47,開講日程一覧!P466)&gt;0,TEXT(G466,"m/d")&amp;"の補講","")</f>
        <v/>
      </c>
      <c r="K466" s="6" t="s">
        <v>563</v>
      </c>
      <c r="L466" s="7">
        <v>6.9444444444444441E-3</v>
      </c>
      <c r="M466" s="7">
        <v>0.125</v>
      </c>
      <c r="P466" s="33" t="str">
        <f t="shared" si="17"/>
        <v>事業構想研究（2年次）_東京④（野口ゼミ）_後期3</v>
      </c>
      <c r="Q466" s="6" t="str">
        <f>IF(_xlfn.XLOOKUP(D466,履修科目一覧!G$6:G$225,履修科目一覧!E$6:E$225)=0,"",_xlfn.XLOOKUP(D466,履修科目一覧!G$6:G$225,履修科目一覧!E$6:E$225))</f>
        <v/>
      </c>
      <c r="R466" cm="1">
        <f t="array" ref="R466">_xlfn.SWITCH(B466,"集中(導入)",1,"前期",2,"集中(夏期)",3,"後期",4,"集中(春期)",5,"通年",6)</f>
        <v>4</v>
      </c>
      <c r="S466" t="s">
        <v>49</v>
      </c>
      <c r="U466">
        <v>1</v>
      </c>
    </row>
    <row r="467" spans="2:21" x14ac:dyDescent="0.85">
      <c r="B467" s="22" t="s">
        <v>550</v>
      </c>
      <c r="C467" s="6" t="s">
        <v>568</v>
      </c>
      <c r="D467" s="6" t="s">
        <v>432</v>
      </c>
      <c r="E467" s="6" t="s">
        <v>547</v>
      </c>
      <c r="F467" s="6">
        <v>4</v>
      </c>
      <c r="G467" s="52">
        <v>45612</v>
      </c>
      <c r="H467" s="52">
        <f>IF(COUNTIF(休講・補講一覧表!I$6:I$47,開講日程一覧!P467)&gt;0,_xlfn.XLOOKUP(開講日程一覧!P467,休講・補講一覧表!I$6:I$47,休講・補講一覧表!G$6:G$47),G467)</f>
        <v>45612</v>
      </c>
      <c r="I467" s="3" t="str">
        <f t="shared" si="16"/>
        <v>土</v>
      </c>
      <c r="J467" s="3" t="str">
        <f>IF(COUNTIF(休講・補講一覧表!I$6:I$47,開講日程一覧!P467)&gt;0,TEXT(G467,"m/d")&amp;"の補講","")</f>
        <v/>
      </c>
      <c r="K467" s="6" t="s">
        <v>563</v>
      </c>
      <c r="L467" s="7">
        <v>6.9444444444444441E-3</v>
      </c>
      <c r="M467" s="7">
        <v>0.125</v>
      </c>
      <c r="P467" s="33" t="str">
        <f t="shared" si="17"/>
        <v>事業構想研究（2年次）_東京④（野口ゼミ）_後期4</v>
      </c>
      <c r="Q467" s="6" t="str">
        <f>IF(_xlfn.XLOOKUP(D467,履修科目一覧!G$6:G$225,履修科目一覧!E$6:E$225)=0,"",_xlfn.XLOOKUP(D467,履修科目一覧!G$6:G$225,履修科目一覧!E$6:E$225))</f>
        <v/>
      </c>
      <c r="R467" cm="1">
        <f t="array" ref="R467">_xlfn.SWITCH(B467,"集中(導入)",1,"前期",2,"集中(夏期)",3,"後期",4,"集中(春期)",5,"通年",6)</f>
        <v>4</v>
      </c>
      <c r="S467" t="s">
        <v>49</v>
      </c>
      <c r="U467">
        <v>1</v>
      </c>
    </row>
    <row r="468" spans="2:21" x14ac:dyDescent="0.85">
      <c r="B468" s="22" t="s">
        <v>550</v>
      </c>
      <c r="C468" s="6" t="s">
        <v>568</v>
      </c>
      <c r="D468" s="6" t="s">
        <v>432</v>
      </c>
      <c r="E468" s="6" t="s">
        <v>547</v>
      </c>
      <c r="F468" s="6">
        <v>5</v>
      </c>
      <c r="G468" s="52">
        <v>45626</v>
      </c>
      <c r="H468" s="52">
        <f>IF(COUNTIF(休講・補講一覧表!I$6:I$47,開講日程一覧!P468)&gt;0,_xlfn.XLOOKUP(開講日程一覧!P468,休講・補講一覧表!I$6:I$47,休講・補講一覧表!G$6:G$47),G468)</f>
        <v>45626</v>
      </c>
      <c r="I468" s="3" t="str">
        <f t="shared" si="16"/>
        <v>土</v>
      </c>
      <c r="J468" s="3" t="str">
        <f>IF(COUNTIF(休講・補講一覧表!I$6:I$47,開講日程一覧!P468)&gt;0,TEXT(G468,"m/d")&amp;"の補講","")</f>
        <v/>
      </c>
      <c r="K468" s="6" t="s">
        <v>563</v>
      </c>
      <c r="L468" s="7">
        <v>6.9444444444444441E-3</v>
      </c>
      <c r="M468" s="7">
        <v>0.125</v>
      </c>
      <c r="P468" s="33" t="str">
        <f t="shared" si="17"/>
        <v>事業構想研究（2年次）_東京④（野口ゼミ）_後期5</v>
      </c>
      <c r="Q468" s="6" t="str">
        <f>IF(_xlfn.XLOOKUP(D468,履修科目一覧!G$6:G$225,履修科目一覧!E$6:E$225)=0,"",_xlfn.XLOOKUP(D468,履修科目一覧!G$6:G$225,履修科目一覧!E$6:E$225))</f>
        <v/>
      </c>
      <c r="R468" cm="1">
        <f t="array" ref="R468">_xlfn.SWITCH(B468,"集中(導入)",1,"前期",2,"集中(夏期)",3,"後期",4,"集中(春期)",5,"通年",6)</f>
        <v>4</v>
      </c>
      <c r="S468" t="s">
        <v>49</v>
      </c>
      <c r="U468">
        <v>1</v>
      </c>
    </row>
    <row r="469" spans="2:21" x14ac:dyDescent="0.85">
      <c r="B469" s="22" t="s">
        <v>550</v>
      </c>
      <c r="C469" s="6" t="s">
        <v>568</v>
      </c>
      <c r="D469" s="6" t="s">
        <v>432</v>
      </c>
      <c r="E469" s="6" t="s">
        <v>547</v>
      </c>
      <c r="F469" s="6">
        <v>6</v>
      </c>
      <c r="G469" s="52">
        <v>45640</v>
      </c>
      <c r="H469" s="52">
        <f>IF(COUNTIF(休講・補講一覧表!I$6:I$47,開講日程一覧!P469)&gt;0,_xlfn.XLOOKUP(開講日程一覧!P469,休講・補講一覧表!I$6:I$47,休講・補講一覧表!G$6:G$47),G469)</f>
        <v>45640</v>
      </c>
      <c r="I469" s="3" t="str">
        <f t="shared" ref="I469:I532" si="18">TEXT(H469,"aaa")</f>
        <v>土</v>
      </c>
      <c r="J469" s="3" t="str">
        <f>IF(COUNTIF(休講・補講一覧表!I$6:I$47,開講日程一覧!P469)&gt;0,TEXT(G469,"m/d")&amp;"の補講","")</f>
        <v/>
      </c>
      <c r="K469" s="6" t="s">
        <v>563</v>
      </c>
      <c r="L469" s="7">
        <v>6.9444444444444441E-3</v>
      </c>
      <c r="M469" s="7">
        <v>0.125</v>
      </c>
      <c r="P469" s="33" t="str">
        <f t="shared" ref="P469:P532" si="19">D469&amp;F469</f>
        <v>事業構想研究（2年次）_東京④（野口ゼミ）_後期6</v>
      </c>
      <c r="Q469" s="6" t="str">
        <f>IF(_xlfn.XLOOKUP(D469,履修科目一覧!G$6:G$225,履修科目一覧!E$6:E$225)=0,"",_xlfn.XLOOKUP(D469,履修科目一覧!G$6:G$225,履修科目一覧!E$6:E$225))</f>
        <v/>
      </c>
      <c r="R469" cm="1">
        <f t="array" ref="R469">_xlfn.SWITCH(B469,"集中(導入)",1,"前期",2,"集中(夏期)",3,"後期",4,"集中(春期)",5,"通年",6)</f>
        <v>4</v>
      </c>
      <c r="S469" t="s">
        <v>49</v>
      </c>
      <c r="U469">
        <v>1</v>
      </c>
    </row>
    <row r="470" spans="2:21" x14ac:dyDescent="0.85">
      <c r="B470" s="22" t="s">
        <v>550</v>
      </c>
      <c r="C470" s="6" t="s">
        <v>568</v>
      </c>
      <c r="D470" s="6" t="s">
        <v>432</v>
      </c>
      <c r="E470" s="6" t="s">
        <v>547</v>
      </c>
      <c r="F470" s="6">
        <v>7</v>
      </c>
      <c r="G470" s="52">
        <v>45675</v>
      </c>
      <c r="H470" s="52">
        <f>IF(COUNTIF(休講・補講一覧表!I$6:I$47,開講日程一覧!P470)&gt;0,_xlfn.XLOOKUP(開講日程一覧!P470,休講・補講一覧表!I$6:I$47,休講・補講一覧表!G$6:G$47),G470)</f>
        <v>45675</v>
      </c>
      <c r="I470" s="3" t="str">
        <f t="shared" si="18"/>
        <v>土</v>
      </c>
      <c r="J470" s="3" t="str">
        <f>IF(COUNTIF(休講・補講一覧表!I$6:I$47,開講日程一覧!P470)&gt;0,TEXT(G470,"m/d")&amp;"の補講","")</f>
        <v/>
      </c>
      <c r="K470" s="6" t="s">
        <v>563</v>
      </c>
      <c r="L470" s="7">
        <v>6.9444444444444441E-3</v>
      </c>
      <c r="M470" s="7">
        <v>0.125</v>
      </c>
      <c r="P470" s="33" t="str">
        <f t="shared" si="19"/>
        <v>事業構想研究（2年次）_東京④（野口ゼミ）_後期7</v>
      </c>
      <c r="Q470" s="6" t="str">
        <f>IF(_xlfn.XLOOKUP(D470,履修科目一覧!G$6:G$225,履修科目一覧!E$6:E$225)=0,"",_xlfn.XLOOKUP(D470,履修科目一覧!G$6:G$225,履修科目一覧!E$6:E$225))</f>
        <v/>
      </c>
      <c r="R470" cm="1">
        <f t="array" ref="R470">_xlfn.SWITCH(B470,"集中(導入)",1,"前期",2,"集中(夏期)",3,"後期",4,"集中(春期)",5,"通年",6)</f>
        <v>4</v>
      </c>
      <c r="S470" t="s">
        <v>49</v>
      </c>
      <c r="U470">
        <v>1</v>
      </c>
    </row>
    <row r="471" spans="2:21" x14ac:dyDescent="0.85">
      <c r="B471" s="22" t="s">
        <v>550</v>
      </c>
      <c r="C471" s="6" t="s">
        <v>568</v>
      </c>
      <c r="D471" s="6" t="s">
        <v>432</v>
      </c>
      <c r="E471" s="6" t="s">
        <v>547</v>
      </c>
      <c r="F471" s="6">
        <v>8</v>
      </c>
      <c r="G471" s="52">
        <v>45689</v>
      </c>
      <c r="H471" s="52">
        <f>IF(COUNTIF(休講・補講一覧表!I$6:I$47,開講日程一覧!P471)&gt;0,_xlfn.XLOOKUP(開講日程一覧!P471,休講・補講一覧表!I$6:I$47,休講・補講一覧表!G$6:G$47),G471)</f>
        <v>45689</v>
      </c>
      <c r="I471" s="3" t="str">
        <f t="shared" si="18"/>
        <v>土</v>
      </c>
      <c r="J471" s="3" t="str">
        <f>IF(COUNTIF(休講・補講一覧表!I$6:I$47,開講日程一覧!P471)&gt;0,TEXT(G471,"m/d")&amp;"の補講","")</f>
        <v/>
      </c>
      <c r="K471" s="6" t="s">
        <v>563</v>
      </c>
      <c r="L471" s="7">
        <v>6.9444444444444441E-3</v>
      </c>
      <c r="M471" s="7">
        <v>0.125</v>
      </c>
      <c r="P471" s="33" t="str">
        <f t="shared" si="19"/>
        <v>事業構想研究（2年次）_東京④（野口ゼミ）_後期8</v>
      </c>
      <c r="Q471" s="6" t="str">
        <f>IF(_xlfn.XLOOKUP(D471,履修科目一覧!G$6:G$225,履修科目一覧!E$6:E$225)=0,"",_xlfn.XLOOKUP(D471,履修科目一覧!G$6:G$225,履修科目一覧!E$6:E$225))</f>
        <v/>
      </c>
      <c r="R471" cm="1">
        <f t="array" ref="R471">_xlfn.SWITCH(B471,"集中(導入)",1,"前期",2,"集中(夏期)",3,"後期",4,"集中(春期)",5,"通年",6)</f>
        <v>4</v>
      </c>
      <c r="S471" t="s">
        <v>49</v>
      </c>
      <c r="U471">
        <v>1</v>
      </c>
    </row>
    <row r="472" spans="2:21" x14ac:dyDescent="0.85">
      <c r="B472" s="22" t="s">
        <v>545</v>
      </c>
      <c r="C472" s="6" t="s">
        <v>560</v>
      </c>
      <c r="D472" s="6" t="s">
        <v>440</v>
      </c>
      <c r="E472" s="6" t="s">
        <v>547</v>
      </c>
      <c r="F472" s="6">
        <v>1</v>
      </c>
      <c r="G472" s="52">
        <v>45404</v>
      </c>
      <c r="H472" s="52">
        <f>IF(COUNTIF(休講・補講一覧表!I$6:I$47,開講日程一覧!P472)&gt;0,_xlfn.XLOOKUP(開講日程一覧!P472,休講・補講一覧表!I$6:I$47,休講・補講一覧表!G$6:G$47),G472)</f>
        <v>45404</v>
      </c>
      <c r="I472" s="3" t="str">
        <f t="shared" si="18"/>
        <v>月</v>
      </c>
      <c r="J472" s="3" t="str">
        <f>IF(COUNTIF(休講・補講一覧表!I$6:I$47,開講日程一覧!P472)&gt;0,TEXT(G472,"m/d")&amp;"の補講","")</f>
        <v/>
      </c>
      <c r="K472" s="6" t="s">
        <v>556</v>
      </c>
      <c r="L472" s="7">
        <v>0</v>
      </c>
      <c r="M472" s="7">
        <v>6.25E-2</v>
      </c>
      <c r="P472" s="33" t="str">
        <f t="shared" si="19"/>
        <v>事業構想研究（2年次）_東京⑤（渡邊ゼミ）_前期1</v>
      </c>
      <c r="Q472" s="6" t="str">
        <f>IF(_xlfn.XLOOKUP(D472,履修科目一覧!G$6:G$225,履修科目一覧!E$6:E$225)=0,"",_xlfn.XLOOKUP(D472,履修科目一覧!G$6:G$225,履修科目一覧!E$6:E$225))</f>
        <v/>
      </c>
      <c r="R472" cm="1">
        <f t="array" ref="R472">_xlfn.SWITCH(B472,"集中(導入)",1,"前期",2,"集中(夏期)",3,"後期",4,"集中(春期)",5,"通年",6)</f>
        <v>2</v>
      </c>
      <c r="S472" t="s">
        <v>49</v>
      </c>
      <c r="U472">
        <v>1</v>
      </c>
    </row>
    <row r="473" spans="2:21" x14ac:dyDescent="0.85">
      <c r="B473" s="22" t="s">
        <v>545</v>
      </c>
      <c r="C473" s="6" t="s">
        <v>560</v>
      </c>
      <c r="D473" s="6" t="s">
        <v>440</v>
      </c>
      <c r="E473" s="6" t="s">
        <v>547</v>
      </c>
      <c r="F473" s="6">
        <v>2</v>
      </c>
      <c r="G473" s="52">
        <v>45425</v>
      </c>
      <c r="H473" s="52">
        <f>IF(COUNTIF(休講・補講一覧表!I$6:I$47,開講日程一覧!P473)&gt;0,_xlfn.XLOOKUP(開講日程一覧!P473,休講・補講一覧表!I$6:I$47,休講・補講一覧表!G$6:G$47),G473)</f>
        <v>45425</v>
      </c>
      <c r="I473" s="3" t="str">
        <f t="shared" si="18"/>
        <v>月</v>
      </c>
      <c r="J473" s="3" t="str">
        <f>IF(COUNTIF(休講・補講一覧表!I$6:I$47,開講日程一覧!P473)&gt;0,TEXT(G473,"m/d")&amp;"の補講","")</f>
        <v/>
      </c>
      <c r="K473" s="6" t="s">
        <v>542</v>
      </c>
      <c r="L473" s="7">
        <v>6.9444444444444441E-3</v>
      </c>
      <c r="M473" s="7">
        <v>0.125</v>
      </c>
      <c r="P473" s="33" t="str">
        <f t="shared" si="19"/>
        <v>事業構想研究（2年次）_東京⑤（渡邊ゼミ）_前期2</v>
      </c>
      <c r="Q473" s="6" t="str">
        <f>IF(_xlfn.XLOOKUP(D473,履修科目一覧!G$6:G$225,履修科目一覧!E$6:E$225)=0,"",_xlfn.XLOOKUP(D473,履修科目一覧!G$6:G$225,履修科目一覧!E$6:E$225))</f>
        <v/>
      </c>
      <c r="R473" cm="1">
        <f t="array" ref="R473">_xlfn.SWITCH(B473,"集中(導入)",1,"前期",2,"集中(夏期)",3,"後期",4,"集中(春期)",5,"通年",6)</f>
        <v>2</v>
      </c>
      <c r="S473" t="s">
        <v>49</v>
      </c>
      <c r="U473">
        <v>1</v>
      </c>
    </row>
    <row r="474" spans="2:21" x14ac:dyDescent="0.85">
      <c r="B474" s="22" t="s">
        <v>545</v>
      </c>
      <c r="C474" s="6" t="s">
        <v>560</v>
      </c>
      <c r="D474" s="6" t="s">
        <v>440</v>
      </c>
      <c r="E474" s="6" t="s">
        <v>547</v>
      </c>
      <c r="F474" s="6">
        <v>3</v>
      </c>
      <c r="G474" s="52">
        <v>45439</v>
      </c>
      <c r="H474" s="52">
        <f>IF(COUNTIF(休講・補講一覧表!I$6:I$47,開講日程一覧!P474)&gt;0,_xlfn.XLOOKUP(開講日程一覧!P474,休講・補講一覧表!I$6:I$47,休講・補講一覧表!G$6:G$47),G474)</f>
        <v>45439</v>
      </c>
      <c r="I474" s="3" t="str">
        <f t="shared" si="18"/>
        <v>月</v>
      </c>
      <c r="J474" s="3" t="str">
        <f>IF(COUNTIF(休講・補講一覧表!I$6:I$47,開講日程一覧!P474)&gt;0,TEXT(G474,"m/d")&amp;"の補講","")</f>
        <v/>
      </c>
      <c r="K474" s="6" t="s">
        <v>542</v>
      </c>
      <c r="L474" s="7">
        <v>6.9444444444444441E-3</v>
      </c>
      <c r="M474" s="7">
        <v>0.125</v>
      </c>
      <c r="P474" s="33" t="str">
        <f t="shared" si="19"/>
        <v>事業構想研究（2年次）_東京⑤（渡邊ゼミ）_前期3</v>
      </c>
      <c r="Q474" s="6" t="str">
        <f>IF(_xlfn.XLOOKUP(D474,履修科目一覧!G$6:G$225,履修科目一覧!E$6:E$225)=0,"",_xlfn.XLOOKUP(D474,履修科目一覧!G$6:G$225,履修科目一覧!E$6:E$225))</f>
        <v/>
      </c>
      <c r="R474" cm="1">
        <f t="array" ref="R474">_xlfn.SWITCH(B474,"集中(導入)",1,"前期",2,"集中(夏期)",3,"後期",4,"集中(春期)",5,"通年",6)</f>
        <v>2</v>
      </c>
      <c r="S474" t="s">
        <v>49</v>
      </c>
      <c r="U474">
        <v>1</v>
      </c>
    </row>
    <row r="475" spans="2:21" x14ac:dyDescent="0.85">
      <c r="B475" s="22" t="s">
        <v>545</v>
      </c>
      <c r="C475" s="6" t="s">
        <v>560</v>
      </c>
      <c r="D475" s="6" t="s">
        <v>440</v>
      </c>
      <c r="E475" s="6" t="s">
        <v>547</v>
      </c>
      <c r="F475" s="6">
        <v>4</v>
      </c>
      <c r="G475" s="52">
        <v>45453</v>
      </c>
      <c r="H475" s="52">
        <f>IF(COUNTIF(休講・補講一覧表!I$6:I$47,開講日程一覧!P475)&gt;0,_xlfn.XLOOKUP(開講日程一覧!P475,休講・補講一覧表!I$6:I$47,休講・補講一覧表!G$6:G$47),G475)</f>
        <v>45453</v>
      </c>
      <c r="I475" s="3" t="str">
        <f t="shared" si="18"/>
        <v>月</v>
      </c>
      <c r="J475" s="3" t="str">
        <f>IF(COUNTIF(休講・補講一覧表!I$6:I$47,開講日程一覧!P475)&gt;0,TEXT(G475,"m/d")&amp;"の補講","")</f>
        <v/>
      </c>
      <c r="K475" s="6" t="s">
        <v>542</v>
      </c>
      <c r="L475" s="7">
        <v>6.9444444444444441E-3</v>
      </c>
      <c r="M475" s="7">
        <v>0.125</v>
      </c>
      <c r="P475" s="33" t="str">
        <f t="shared" si="19"/>
        <v>事業構想研究（2年次）_東京⑤（渡邊ゼミ）_前期4</v>
      </c>
      <c r="Q475" s="6" t="str">
        <f>IF(_xlfn.XLOOKUP(D475,履修科目一覧!G$6:G$225,履修科目一覧!E$6:E$225)=0,"",_xlfn.XLOOKUP(D475,履修科目一覧!G$6:G$225,履修科目一覧!E$6:E$225))</f>
        <v/>
      </c>
      <c r="R475" cm="1">
        <f t="array" ref="R475">_xlfn.SWITCH(B475,"集中(導入)",1,"前期",2,"集中(夏期)",3,"後期",4,"集中(春期)",5,"通年",6)</f>
        <v>2</v>
      </c>
      <c r="S475" t="s">
        <v>49</v>
      </c>
      <c r="U475">
        <v>1</v>
      </c>
    </row>
    <row r="476" spans="2:21" x14ac:dyDescent="0.85">
      <c r="B476" s="22" t="s">
        <v>545</v>
      </c>
      <c r="C476" s="6" t="s">
        <v>560</v>
      </c>
      <c r="D476" s="6" t="s">
        <v>440</v>
      </c>
      <c r="E476" s="6" t="s">
        <v>547</v>
      </c>
      <c r="F476" s="6">
        <v>5</v>
      </c>
      <c r="G476" s="52">
        <v>45467</v>
      </c>
      <c r="H476" s="52">
        <f>IF(COUNTIF(休講・補講一覧表!I$6:I$47,開講日程一覧!P476)&gt;0,_xlfn.XLOOKUP(開講日程一覧!P476,休講・補講一覧表!I$6:I$47,休講・補講一覧表!G$6:G$47),G476)</f>
        <v>45467</v>
      </c>
      <c r="I476" s="3" t="str">
        <f t="shared" si="18"/>
        <v>月</v>
      </c>
      <c r="J476" s="3" t="str">
        <f>IF(COUNTIF(休講・補講一覧表!I$6:I$47,開講日程一覧!P476)&gt;0,TEXT(G476,"m/d")&amp;"の補講","")</f>
        <v/>
      </c>
      <c r="K476" s="6" t="s">
        <v>542</v>
      </c>
      <c r="L476" s="7">
        <v>6.9444444444444441E-3</v>
      </c>
      <c r="M476" s="7">
        <v>0.125</v>
      </c>
      <c r="P476" s="33" t="str">
        <f t="shared" si="19"/>
        <v>事業構想研究（2年次）_東京⑤（渡邊ゼミ）_前期5</v>
      </c>
      <c r="Q476" s="6" t="str">
        <f>IF(_xlfn.XLOOKUP(D476,履修科目一覧!G$6:G$225,履修科目一覧!E$6:E$225)=0,"",_xlfn.XLOOKUP(D476,履修科目一覧!G$6:G$225,履修科目一覧!E$6:E$225))</f>
        <v/>
      </c>
      <c r="R476" cm="1">
        <f t="array" ref="R476">_xlfn.SWITCH(B476,"集中(導入)",1,"前期",2,"集中(夏期)",3,"後期",4,"集中(春期)",5,"通年",6)</f>
        <v>2</v>
      </c>
      <c r="S476" t="s">
        <v>49</v>
      </c>
      <c r="U476">
        <v>1</v>
      </c>
    </row>
    <row r="477" spans="2:21" x14ac:dyDescent="0.85">
      <c r="B477" s="22" t="s">
        <v>545</v>
      </c>
      <c r="C477" s="6" t="s">
        <v>560</v>
      </c>
      <c r="D477" s="6" t="s">
        <v>440</v>
      </c>
      <c r="E477" s="6" t="s">
        <v>547</v>
      </c>
      <c r="F477" s="6">
        <v>6</v>
      </c>
      <c r="G477" s="52">
        <v>45481</v>
      </c>
      <c r="H477" s="52">
        <f>IF(COUNTIF(休講・補講一覧表!I$6:I$47,開講日程一覧!P477)&gt;0,_xlfn.XLOOKUP(開講日程一覧!P477,休講・補講一覧表!I$6:I$47,休講・補講一覧表!G$6:G$47),G477)</f>
        <v>45481</v>
      </c>
      <c r="I477" s="3" t="str">
        <f t="shared" si="18"/>
        <v>月</v>
      </c>
      <c r="J477" s="3" t="str">
        <f>IF(COUNTIF(休講・補講一覧表!I$6:I$47,開講日程一覧!P477)&gt;0,TEXT(G477,"m/d")&amp;"の補講","")</f>
        <v/>
      </c>
      <c r="K477" s="6" t="s">
        <v>542</v>
      </c>
      <c r="L477" s="7">
        <v>6.9444444444444441E-3</v>
      </c>
      <c r="M477" s="7">
        <v>0.125</v>
      </c>
      <c r="P477" s="33" t="str">
        <f t="shared" si="19"/>
        <v>事業構想研究（2年次）_東京⑤（渡邊ゼミ）_前期6</v>
      </c>
      <c r="Q477" s="6" t="str">
        <f>IF(_xlfn.XLOOKUP(D477,履修科目一覧!G$6:G$225,履修科目一覧!E$6:E$225)=0,"",_xlfn.XLOOKUP(D477,履修科目一覧!G$6:G$225,履修科目一覧!E$6:E$225))</f>
        <v/>
      </c>
      <c r="R477" cm="1">
        <f t="array" ref="R477">_xlfn.SWITCH(B477,"集中(導入)",1,"前期",2,"集中(夏期)",3,"後期",4,"集中(春期)",5,"通年",6)</f>
        <v>2</v>
      </c>
      <c r="S477" t="s">
        <v>49</v>
      </c>
      <c r="U477">
        <v>1</v>
      </c>
    </row>
    <row r="478" spans="2:21" x14ac:dyDescent="0.85">
      <c r="B478" s="22" t="s">
        <v>545</v>
      </c>
      <c r="C478" s="6" t="s">
        <v>560</v>
      </c>
      <c r="D478" s="6" t="s">
        <v>440</v>
      </c>
      <c r="E478" s="6" t="s">
        <v>547</v>
      </c>
      <c r="F478" s="6">
        <v>7</v>
      </c>
      <c r="G478" s="52">
        <v>45495</v>
      </c>
      <c r="H478" s="52">
        <f>IF(COUNTIF(休講・補講一覧表!I$6:I$47,開講日程一覧!P478)&gt;0,_xlfn.XLOOKUP(開講日程一覧!P478,休講・補講一覧表!I$6:I$47,休講・補講一覧表!G$6:G$47),G478)</f>
        <v>45495</v>
      </c>
      <c r="I478" s="3" t="str">
        <f t="shared" si="18"/>
        <v>月</v>
      </c>
      <c r="J478" s="3" t="str">
        <f>IF(COUNTIF(休講・補講一覧表!I$6:I$47,開講日程一覧!P478)&gt;0,TEXT(G478,"m/d")&amp;"の補講","")</f>
        <v/>
      </c>
      <c r="K478" s="6" t="s">
        <v>542</v>
      </c>
      <c r="L478" s="7">
        <v>6.9444444444444441E-3</v>
      </c>
      <c r="M478" s="7">
        <v>0.125</v>
      </c>
      <c r="P478" s="33" t="str">
        <f t="shared" si="19"/>
        <v>事業構想研究（2年次）_東京⑤（渡邊ゼミ）_前期7</v>
      </c>
      <c r="Q478" s="6" t="str">
        <f>IF(_xlfn.XLOOKUP(D478,履修科目一覧!G$6:G$225,履修科目一覧!E$6:E$225)=0,"",_xlfn.XLOOKUP(D478,履修科目一覧!G$6:G$225,履修科目一覧!E$6:E$225))</f>
        <v/>
      </c>
      <c r="R478" cm="1">
        <f t="array" ref="R478">_xlfn.SWITCH(B478,"集中(導入)",1,"前期",2,"集中(夏期)",3,"後期",4,"集中(春期)",5,"通年",6)</f>
        <v>2</v>
      </c>
      <c r="S478" t="s">
        <v>49</v>
      </c>
      <c r="U478">
        <v>1</v>
      </c>
    </row>
    <row r="479" spans="2:21" x14ac:dyDescent="0.85">
      <c r="B479" s="22" t="s">
        <v>545</v>
      </c>
      <c r="C479" s="6" t="s">
        <v>560</v>
      </c>
      <c r="D479" s="6" t="s">
        <v>440</v>
      </c>
      <c r="E479" s="6" t="s">
        <v>547</v>
      </c>
      <c r="F479" s="6">
        <v>8</v>
      </c>
      <c r="G479" s="52">
        <v>45509</v>
      </c>
      <c r="H479" s="52">
        <f>IF(COUNTIF(休講・補講一覧表!I$6:I$47,開講日程一覧!P479)&gt;0,_xlfn.XLOOKUP(開講日程一覧!P479,休講・補講一覧表!I$6:I$47,休講・補講一覧表!G$6:G$47),G479)</f>
        <v>45509</v>
      </c>
      <c r="I479" s="3" t="str">
        <f t="shared" si="18"/>
        <v>月</v>
      </c>
      <c r="J479" s="3" t="str">
        <f>IF(COUNTIF(休講・補講一覧表!I$6:I$47,開講日程一覧!P479)&gt;0,TEXT(G479,"m/d")&amp;"の補講","")</f>
        <v/>
      </c>
      <c r="K479" s="6" t="s">
        <v>542</v>
      </c>
      <c r="L479" s="7">
        <v>6.9444444444444441E-3</v>
      </c>
      <c r="M479" s="7">
        <v>0.125</v>
      </c>
      <c r="P479" s="33" t="str">
        <f t="shared" si="19"/>
        <v>事業構想研究（2年次）_東京⑤（渡邊ゼミ）_前期8</v>
      </c>
      <c r="Q479" s="6" t="str">
        <f>IF(_xlfn.XLOOKUP(D479,履修科目一覧!G$6:G$225,履修科目一覧!E$6:E$225)=0,"",_xlfn.XLOOKUP(D479,履修科目一覧!G$6:G$225,履修科目一覧!E$6:E$225))</f>
        <v/>
      </c>
      <c r="R479" cm="1">
        <f t="array" ref="R479">_xlfn.SWITCH(B479,"集中(導入)",1,"前期",2,"集中(夏期)",3,"後期",4,"集中(春期)",5,"通年",6)</f>
        <v>2</v>
      </c>
      <c r="S479" t="s">
        <v>49</v>
      </c>
      <c r="U479">
        <v>1</v>
      </c>
    </row>
    <row r="480" spans="2:21" x14ac:dyDescent="0.85">
      <c r="B480" s="22" t="s">
        <v>550</v>
      </c>
      <c r="C480" s="6" t="s">
        <v>560</v>
      </c>
      <c r="D480" s="6" t="s">
        <v>450</v>
      </c>
      <c r="E480" s="6" t="s">
        <v>547</v>
      </c>
      <c r="F480" s="6">
        <v>1</v>
      </c>
      <c r="G480" s="52">
        <v>45565</v>
      </c>
      <c r="H480" s="52">
        <f>IF(COUNTIF(休講・補講一覧表!I$6:I$47,開講日程一覧!P480)&gt;0,_xlfn.XLOOKUP(開講日程一覧!P480,休講・補講一覧表!I$6:I$47,休講・補講一覧表!G$6:G$47),G480)</f>
        <v>45565</v>
      </c>
      <c r="I480" s="3" t="str">
        <f t="shared" si="18"/>
        <v>月</v>
      </c>
      <c r="J480" s="3" t="str">
        <f>IF(COUNTIF(休講・補講一覧表!I$6:I$47,開講日程一覧!P480)&gt;0,TEXT(G480,"m/d")&amp;"の補講","")</f>
        <v/>
      </c>
      <c r="K480" s="6" t="s">
        <v>556</v>
      </c>
      <c r="L480" s="7">
        <v>0</v>
      </c>
      <c r="M480" s="7">
        <v>6.25E-2</v>
      </c>
      <c r="P480" s="33" t="str">
        <f t="shared" si="19"/>
        <v>事業構想研究（2年次）_東京⑤（渡邊ゼミ）_後期1</v>
      </c>
      <c r="Q480" s="6" t="str">
        <f>IF(_xlfn.XLOOKUP(D480,履修科目一覧!G$6:G$225,履修科目一覧!E$6:E$225)=0,"",_xlfn.XLOOKUP(D480,履修科目一覧!G$6:G$225,履修科目一覧!E$6:E$225))</f>
        <v/>
      </c>
      <c r="R480" cm="1">
        <f t="array" ref="R480">_xlfn.SWITCH(B480,"集中(導入)",1,"前期",2,"集中(夏期)",3,"後期",4,"集中(春期)",5,"通年",6)</f>
        <v>4</v>
      </c>
      <c r="S480" t="s">
        <v>49</v>
      </c>
      <c r="U480">
        <v>1</v>
      </c>
    </row>
    <row r="481" spans="2:21" x14ac:dyDescent="0.85">
      <c r="B481" s="22" t="s">
        <v>550</v>
      </c>
      <c r="C481" s="6" t="s">
        <v>560</v>
      </c>
      <c r="D481" s="6" t="s">
        <v>450</v>
      </c>
      <c r="E481" s="6" t="s">
        <v>547</v>
      </c>
      <c r="F481" s="6">
        <v>2</v>
      </c>
      <c r="G481" s="52">
        <v>45593</v>
      </c>
      <c r="H481" s="52">
        <f>IF(COUNTIF(休講・補講一覧表!I$6:I$47,開講日程一覧!P481)&gt;0,_xlfn.XLOOKUP(開講日程一覧!P481,休講・補講一覧表!I$6:I$47,休講・補講一覧表!G$6:G$47),G481)</f>
        <v>45593</v>
      </c>
      <c r="I481" s="3" t="str">
        <f t="shared" si="18"/>
        <v>月</v>
      </c>
      <c r="J481" s="3" t="str">
        <f>IF(COUNTIF(休講・補講一覧表!I$6:I$47,開講日程一覧!P481)&gt;0,TEXT(G481,"m/d")&amp;"の補講","")</f>
        <v/>
      </c>
      <c r="K481" s="6" t="s">
        <v>542</v>
      </c>
      <c r="L481" s="7">
        <v>6.9444444444444441E-3</v>
      </c>
      <c r="M481" s="7">
        <v>0.125</v>
      </c>
      <c r="P481" s="33" t="str">
        <f t="shared" si="19"/>
        <v>事業構想研究（2年次）_東京⑤（渡邊ゼミ）_後期2</v>
      </c>
      <c r="Q481" s="6" t="str">
        <f>IF(_xlfn.XLOOKUP(D481,履修科目一覧!G$6:G$225,履修科目一覧!E$6:E$225)=0,"",_xlfn.XLOOKUP(D481,履修科目一覧!G$6:G$225,履修科目一覧!E$6:E$225))</f>
        <v/>
      </c>
      <c r="R481" cm="1">
        <f t="array" ref="R481">_xlfn.SWITCH(B481,"集中(導入)",1,"前期",2,"集中(夏期)",3,"後期",4,"集中(春期)",5,"通年",6)</f>
        <v>4</v>
      </c>
      <c r="S481" t="s">
        <v>49</v>
      </c>
      <c r="U481">
        <v>1</v>
      </c>
    </row>
    <row r="482" spans="2:21" x14ac:dyDescent="0.85">
      <c r="B482" s="22" t="s">
        <v>550</v>
      </c>
      <c r="C482" s="6" t="s">
        <v>560</v>
      </c>
      <c r="D482" s="6" t="s">
        <v>450</v>
      </c>
      <c r="E482" s="6" t="s">
        <v>547</v>
      </c>
      <c r="F482" s="6">
        <v>3</v>
      </c>
      <c r="G482" s="52">
        <v>45607</v>
      </c>
      <c r="H482" s="52">
        <f>IF(COUNTIF(休講・補講一覧表!I$6:I$47,開講日程一覧!P482)&gt;0,_xlfn.XLOOKUP(開講日程一覧!P482,休講・補講一覧表!I$6:I$47,休講・補講一覧表!G$6:G$47),G482)</f>
        <v>45607</v>
      </c>
      <c r="I482" s="3" t="str">
        <f t="shared" si="18"/>
        <v>月</v>
      </c>
      <c r="J482" s="3" t="str">
        <f>IF(COUNTIF(休講・補講一覧表!I$6:I$47,開講日程一覧!P482)&gt;0,TEXT(G482,"m/d")&amp;"の補講","")</f>
        <v/>
      </c>
      <c r="K482" s="6" t="s">
        <v>542</v>
      </c>
      <c r="L482" s="7">
        <v>6.9444444444444441E-3</v>
      </c>
      <c r="M482" s="7">
        <v>0.125</v>
      </c>
      <c r="P482" s="33" t="str">
        <f t="shared" si="19"/>
        <v>事業構想研究（2年次）_東京⑤（渡邊ゼミ）_後期3</v>
      </c>
      <c r="Q482" s="6" t="str">
        <f>IF(_xlfn.XLOOKUP(D482,履修科目一覧!G$6:G$225,履修科目一覧!E$6:E$225)=0,"",_xlfn.XLOOKUP(D482,履修科目一覧!G$6:G$225,履修科目一覧!E$6:E$225))</f>
        <v/>
      </c>
      <c r="R482" cm="1">
        <f t="array" ref="R482">_xlfn.SWITCH(B482,"集中(導入)",1,"前期",2,"集中(夏期)",3,"後期",4,"集中(春期)",5,"通年",6)</f>
        <v>4</v>
      </c>
      <c r="S482" t="s">
        <v>49</v>
      </c>
      <c r="U482">
        <v>1</v>
      </c>
    </row>
    <row r="483" spans="2:21" x14ac:dyDescent="0.85">
      <c r="B483" s="22" t="s">
        <v>550</v>
      </c>
      <c r="C483" s="6" t="s">
        <v>560</v>
      </c>
      <c r="D483" s="6" t="s">
        <v>450</v>
      </c>
      <c r="E483" s="6" t="s">
        <v>547</v>
      </c>
      <c r="F483" s="6">
        <v>4</v>
      </c>
      <c r="G483" s="52">
        <v>45621</v>
      </c>
      <c r="H483" s="52">
        <f>IF(COUNTIF(休講・補講一覧表!I$6:I$47,開講日程一覧!P483)&gt;0,_xlfn.XLOOKUP(開講日程一覧!P483,休講・補講一覧表!I$6:I$47,休講・補講一覧表!G$6:G$47),G483)</f>
        <v>45621</v>
      </c>
      <c r="I483" s="3" t="str">
        <f t="shared" si="18"/>
        <v>月</v>
      </c>
      <c r="J483" s="3" t="str">
        <f>IF(COUNTIF(休講・補講一覧表!I$6:I$47,開講日程一覧!P483)&gt;0,TEXT(G483,"m/d")&amp;"の補講","")</f>
        <v/>
      </c>
      <c r="K483" s="6" t="s">
        <v>542</v>
      </c>
      <c r="L483" s="7">
        <v>6.9444444444444441E-3</v>
      </c>
      <c r="M483" s="7">
        <v>0.125</v>
      </c>
      <c r="P483" s="33" t="str">
        <f t="shared" si="19"/>
        <v>事業構想研究（2年次）_東京⑤（渡邊ゼミ）_後期4</v>
      </c>
      <c r="Q483" s="6" t="str">
        <f>IF(_xlfn.XLOOKUP(D483,履修科目一覧!G$6:G$225,履修科目一覧!E$6:E$225)=0,"",_xlfn.XLOOKUP(D483,履修科目一覧!G$6:G$225,履修科目一覧!E$6:E$225))</f>
        <v/>
      </c>
      <c r="R483" cm="1">
        <f t="array" ref="R483">_xlfn.SWITCH(B483,"集中(導入)",1,"前期",2,"集中(夏期)",3,"後期",4,"集中(春期)",5,"通年",6)</f>
        <v>4</v>
      </c>
      <c r="S483" t="s">
        <v>49</v>
      </c>
      <c r="U483">
        <v>1</v>
      </c>
    </row>
    <row r="484" spans="2:21" x14ac:dyDescent="0.85">
      <c r="B484" s="22" t="s">
        <v>550</v>
      </c>
      <c r="C484" s="6" t="s">
        <v>560</v>
      </c>
      <c r="D484" s="6" t="s">
        <v>450</v>
      </c>
      <c r="E484" s="6" t="s">
        <v>547</v>
      </c>
      <c r="F484" s="6">
        <v>5</v>
      </c>
      <c r="G484" s="52">
        <v>45635</v>
      </c>
      <c r="H484" s="52">
        <f>IF(COUNTIF(休講・補講一覧表!I$6:I$47,開講日程一覧!P484)&gt;0,_xlfn.XLOOKUP(開講日程一覧!P484,休講・補講一覧表!I$6:I$47,休講・補講一覧表!G$6:G$47),G484)</f>
        <v>45635</v>
      </c>
      <c r="I484" s="3" t="str">
        <f t="shared" si="18"/>
        <v>月</v>
      </c>
      <c r="J484" s="3" t="str">
        <f>IF(COUNTIF(休講・補講一覧表!I$6:I$47,開講日程一覧!P484)&gt;0,TEXT(G484,"m/d")&amp;"の補講","")</f>
        <v/>
      </c>
      <c r="K484" s="6" t="s">
        <v>542</v>
      </c>
      <c r="L484" s="7">
        <v>6.9444444444444441E-3</v>
      </c>
      <c r="M484" s="7">
        <v>0.125</v>
      </c>
      <c r="P484" s="33" t="str">
        <f t="shared" si="19"/>
        <v>事業構想研究（2年次）_東京⑤（渡邊ゼミ）_後期5</v>
      </c>
      <c r="Q484" s="6" t="str">
        <f>IF(_xlfn.XLOOKUP(D484,履修科目一覧!G$6:G$225,履修科目一覧!E$6:E$225)=0,"",_xlfn.XLOOKUP(D484,履修科目一覧!G$6:G$225,履修科目一覧!E$6:E$225))</f>
        <v/>
      </c>
      <c r="R484" cm="1">
        <f t="array" ref="R484">_xlfn.SWITCH(B484,"集中(導入)",1,"前期",2,"集中(夏期)",3,"後期",4,"集中(春期)",5,"通年",6)</f>
        <v>4</v>
      </c>
      <c r="S484" t="s">
        <v>49</v>
      </c>
      <c r="U484">
        <v>1</v>
      </c>
    </row>
    <row r="485" spans="2:21" x14ac:dyDescent="0.85">
      <c r="B485" s="22" t="s">
        <v>550</v>
      </c>
      <c r="C485" s="6" t="s">
        <v>560</v>
      </c>
      <c r="D485" s="6" t="s">
        <v>450</v>
      </c>
      <c r="E485" s="6" t="s">
        <v>547</v>
      </c>
      <c r="F485" s="6">
        <v>6</v>
      </c>
      <c r="G485" s="52">
        <v>45649</v>
      </c>
      <c r="H485" s="52">
        <f>IF(COUNTIF(休講・補講一覧表!I$6:I$47,開講日程一覧!P485)&gt;0,_xlfn.XLOOKUP(開講日程一覧!P485,休講・補講一覧表!I$6:I$47,休講・補講一覧表!G$6:G$47),G485)</f>
        <v>45649</v>
      </c>
      <c r="I485" s="3" t="str">
        <f t="shared" si="18"/>
        <v>月</v>
      </c>
      <c r="J485" s="3" t="str">
        <f>IF(COUNTIF(休講・補講一覧表!I$6:I$47,開講日程一覧!P485)&gt;0,TEXT(G485,"m/d")&amp;"の補講","")</f>
        <v/>
      </c>
      <c r="K485" s="6" t="s">
        <v>542</v>
      </c>
      <c r="L485" s="7">
        <v>6.9444444444444441E-3</v>
      </c>
      <c r="M485" s="7">
        <v>0.125</v>
      </c>
      <c r="P485" s="33" t="str">
        <f t="shared" si="19"/>
        <v>事業構想研究（2年次）_東京⑤（渡邊ゼミ）_後期6</v>
      </c>
      <c r="Q485" s="6" t="str">
        <f>IF(_xlfn.XLOOKUP(D485,履修科目一覧!G$6:G$225,履修科目一覧!E$6:E$225)=0,"",_xlfn.XLOOKUP(D485,履修科目一覧!G$6:G$225,履修科目一覧!E$6:E$225))</f>
        <v/>
      </c>
      <c r="R485" cm="1">
        <f t="array" ref="R485">_xlfn.SWITCH(B485,"集中(導入)",1,"前期",2,"集中(夏期)",3,"後期",4,"集中(春期)",5,"通年",6)</f>
        <v>4</v>
      </c>
      <c r="S485" t="s">
        <v>49</v>
      </c>
      <c r="U485">
        <v>1</v>
      </c>
    </row>
    <row r="486" spans="2:21" x14ac:dyDescent="0.85">
      <c r="B486" s="22" t="s">
        <v>550</v>
      </c>
      <c r="C486" s="6" t="s">
        <v>560</v>
      </c>
      <c r="D486" s="6" t="s">
        <v>450</v>
      </c>
      <c r="E486" s="6" t="s">
        <v>547</v>
      </c>
      <c r="F486" s="6">
        <v>7</v>
      </c>
      <c r="G486" s="52">
        <v>45684</v>
      </c>
      <c r="H486" s="52">
        <f>IF(COUNTIF(休講・補講一覧表!I$6:I$47,開講日程一覧!P486)&gt;0,_xlfn.XLOOKUP(開講日程一覧!P486,休講・補講一覧表!I$6:I$47,休講・補講一覧表!G$6:G$47),G486)</f>
        <v>45684</v>
      </c>
      <c r="I486" s="3" t="str">
        <f t="shared" si="18"/>
        <v>月</v>
      </c>
      <c r="J486" s="3" t="str">
        <f>IF(COUNTIF(休講・補講一覧表!I$6:I$47,開講日程一覧!P486)&gt;0,TEXT(G486,"m/d")&amp;"の補講","")</f>
        <v/>
      </c>
      <c r="K486" s="6" t="s">
        <v>542</v>
      </c>
      <c r="L486" s="7">
        <v>6.9444444444444441E-3</v>
      </c>
      <c r="M486" s="7">
        <v>0.125</v>
      </c>
      <c r="P486" s="33" t="str">
        <f t="shared" si="19"/>
        <v>事業構想研究（2年次）_東京⑤（渡邊ゼミ）_後期7</v>
      </c>
      <c r="Q486" s="6" t="str">
        <f>IF(_xlfn.XLOOKUP(D486,履修科目一覧!G$6:G$225,履修科目一覧!E$6:E$225)=0,"",_xlfn.XLOOKUP(D486,履修科目一覧!G$6:G$225,履修科目一覧!E$6:E$225))</f>
        <v/>
      </c>
      <c r="R486" cm="1">
        <f t="array" ref="R486">_xlfn.SWITCH(B486,"集中(導入)",1,"前期",2,"集中(夏期)",3,"後期",4,"集中(春期)",5,"通年",6)</f>
        <v>4</v>
      </c>
      <c r="S486" t="s">
        <v>49</v>
      </c>
      <c r="U486">
        <v>1</v>
      </c>
    </row>
    <row r="487" spans="2:21" x14ac:dyDescent="0.85">
      <c r="B487" s="22" t="s">
        <v>550</v>
      </c>
      <c r="C487" s="6" t="s">
        <v>560</v>
      </c>
      <c r="D487" s="6" t="s">
        <v>450</v>
      </c>
      <c r="E487" s="6" t="s">
        <v>547</v>
      </c>
      <c r="F487" s="6">
        <v>8</v>
      </c>
      <c r="G487" s="52">
        <v>45691</v>
      </c>
      <c r="H487" s="52">
        <f>IF(COUNTIF(休講・補講一覧表!I$6:I$47,開講日程一覧!P487)&gt;0,_xlfn.XLOOKUP(開講日程一覧!P487,休講・補講一覧表!I$6:I$47,休講・補講一覧表!G$6:G$47),G487)</f>
        <v>45691</v>
      </c>
      <c r="I487" s="3" t="str">
        <f t="shared" si="18"/>
        <v>月</v>
      </c>
      <c r="J487" s="3" t="str">
        <f>IF(COUNTIF(休講・補講一覧表!I$6:I$47,開講日程一覧!P487)&gt;0,TEXT(G487,"m/d")&amp;"の補講","")</f>
        <v/>
      </c>
      <c r="K487" s="6" t="s">
        <v>542</v>
      </c>
      <c r="L487" s="7">
        <v>6.9444444444444441E-3</v>
      </c>
      <c r="M487" s="7">
        <v>0.125</v>
      </c>
      <c r="P487" s="33" t="str">
        <f t="shared" si="19"/>
        <v>事業構想研究（2年次）_東京⑤（渡邊ゼミ）_後期8</v>
      </c>
      <c r="Q487" s="6" t="str">
        <f>IF(_xlfn.XLOOKUP(D487,履修科目一覧!G$6:G$225,履修科目一覧!E$6:E$225)=0,"",_xlfn.XLOOKUP(D487,履修科目一覧!G$6:G$225,履修科目一覧!E$6:E$225))</f>
        <v/>
      </c>
      <c r="R487" cm="1">
        <f t="array" ref="R487">_xlfn.SWITCH(B487,"集中(導入)",1,"前期",2,"集中(夏期)",3,"後期",4,"集中(春期)",5,"通年",6)</f>
        <v>4</v>
      </c>
      <c r="S487" t="s">
        <v>49</v>
      </c>
      <c r="U487">
        <v>1</v>
      </c>
    </row>
    <row r="488" spans="2:21" x14ac:dyDescent="0.85">
      <c r="B488" s="22" t="s">
        <v>545</v>
      </c>
      <c r="C488" s="6" t="s">
        <v>557</v>
      </c>
      <c r="D488" s="6" t="s">
        <v>460</v>
      </c>
      <c r="E488" s="6" t="s">
        <v>547</v>
      </c>
      <c r="F488" s="6">
        <v>1</v>
      </c>
      <c r="G488" s="52">
        <v>45407</v>
      </c>
      <c r="H488" s="52">
        <f>IF(COUNTIF(休講・補講一覧表!I$6:I$47,開講日程一覧!P488)&gt;0,_xlfn.XLOOKUP(開講日程一覧!P488,休講・補講一覧表!I$6:I$47,休講・補講一覧表!G$6:G$47),G488)</f>
        <v>45407</v>
      </c>
      <c r="I488" s="3" t="str">
        <f t="shared" si="18"/>
        <v>木</v>
      </c>
      <c r="J488" s="3" t="str">
        <f>IF(COUNTIF(休講・補講一覧表!I$6:I$47,開講日程一覧!P488)&gt;0,TEXT(G488,"m/d")&amp;"の補講","")</f>
        <v/>
      </c>
      <c r="K488" s="6" t="s">
        <v>556</v>
      </c>
      <c r="L488" s="7">
        <v>0</v>
      </c>
      <c r="M488" s="7">
        <v>6.25E-2</v>
      </c>
      <c r="P488" s="33" t="str">
        <f t="shared" si="19"/>
        <v>事業構想研究（2年次）_東京⑥（宮林ゼミ）_前期1</v>
      </c>
      <c r="Q488" s="6" t="str">
        <f>IF(_xlfn.XLOOKUP(D488,履修科目一覧!G$6:G$225,履修科目一覧!E$6:E$225)=0,"",_xlfn.XLOOKUP(D488,履修科目一覧!G$6:G$225,履修科目一覧!E$6:E$225))</f>
        <v/>
      </c>
      <c r="R488" cm="1">
        <f t="array" ref="R488">_xlfn.SWITCH(B488,"集中(導入)",1,"前期",2,"集中(夏期)",3,"後期",4,"集中(春期)",5,"通年",6)</f>
        <v>2</v>
      </c>
      <c r="S488" t="s">
        <v>49</v>
      </c>
      <c r="U488">
        <v>1</v>
      </c>
    </row>
    <row r="489" spans="2:21" x14ac:dyDescent="0.85">
      <c r="B489" s="22" t="s">
        <v>545</v>
      </c>
      <c r="C489" s="6" t="s">
        <v>557</v>
      </c>
      <c r="D489" s="6" t="s">
        <v>460</v>
      </c>
      <c r="E489" s="6" t="s">
        <v>547</v>
      </c>
      <c r="F489" s="6">
        <v>2</v>
      </c>
      <c r="G489" s="52">
        <v>45428</v>
      </c>
      <c r="H489" s="52">
        <f>IF(COUNTIF(休講・補講一覧表!I$6:I$47,開講日程一覧!P489)&gt;0,_xlfn.XLOOKUP(開講日程一覧!P489,休講・補講一覧表!I$6:I$47,休講・補講一覧表!G$6:G$47),G489)</f>
        <v>45428</v>
      </c>
      <c r="I489" s="3" t="str">
        <f t="shared" si="18"/>
        <v>木</v>
      </c>
      <c r="J489" s="3" t="str">
        <f>IF(COUNTIF(休講・補講一覧表!I$6:I$47,開講日程一覧!P489)&gt;0,TEXT(G489,"m/d")&amp;"の補講","")</f>
        <v/>
      </c>
      <c r="K489" s="6" t="s">
        <v>542</v>
      </c>
      <c r="L489" s="7">
        <v>6.9444444444444441E-3</v>
      </c>
      <c r="M489" s="7">
        <v>0.125</v>
      </c>
      <c r="P489" s="33" t="str">
        <f t="shared" si="19"/>
        <v>事業構想研究（2年次）_東京⑥（宮林ゼミ）_前期2</v>
      </c>
      <c r="Q489" s="6" t="str">
        <f>IF(_xlfn.XLOOKUP(D489,履修科目一覧!G$6:G$225,履修科目一覧!E$6:E$225)=0,"",_xlfn.XLOOKUP(D489,履修科目一覧!G$6:G$225,履修科目一覧!E$6:E$225))</f>
        <v/>
      </c>
      <c r="R489" cm="1">
        <f t="array" ref="R489">_xlfn.SWITCH(B489,"集中(導入)",1,"前期",2,"集中(夏期)",3,"後期",4,"集中(春期)",5,"通年",6)</f>
        <v>2</v>
      </c>
      <c r="S489" t="s">
        <v>49</v>
      </c>
      <c r="U489">
        <v>1</v>
      </c>
    </row>
    <row r="490" spans="2:21" x14ac:dyDescent="0.85">
      <c r="B490" s="22" t="s">
        <v>545</v>
      </c>
      <c r="C490" s="6" t="s">
        <v>557</v>
      </c>
      <c r="D490" s="6" t="s">
        <v>460</v>
      </c>
      <c r="E490" s="6" t="s">
        <v>547</v>
      </c>
      <c r="F490" s="6">
        <v>3</v>
      </c>
      <c r="G490" s="52">
        <v>45442</v>
      </c>
      <c r="H490" s="52">
        <f>IF(COUNTIF(休講・補講一覧表!I$6:I$47,開講日程一覧!P490)&gt;0,_xlfn.XLOOKUP(開講日程一覧!P490,休講・補講一覧表!I$6:I$47,休講・補講一覧表!G$6:G$47),G490)</f>
        <v>45442</v>
      </c>
      <c r="I490" s="3" t="str">
        <f t="shared" si="18"/>
        <v>木</v>
      </c>
      <c r="J490" s="3" t="str">
        <f>IF(COUNTIF(休講・補講一覧表!I$6:I$47,開講日程一覧!P490)&gt;0,TEXT(G490,"m/d")&amp;"の補講","")</f>
        <v/>
      </c>
      <c r="K490" s="6" t="s">
        <v>542</v>
      </c>
      <c r="L490" s="7">
        <v>6.9444444444444441E-3</v>
      </c>
      <c r="M490" s="7">
        <v>0.125</v>
      </c>
      <c r="P490" s="33" t="str">
        <f t="shared" si="19"/>
        <v>事業構想研究（2年次）_東京⑥（宮林ゼミ）_前期3</v>
      </c>
      <c r="Q490" s="6" t="str">
        <f>IF(_xlfn.XLOOKUP(D490,履修科目一覧!G$6:G$225,履修科目一覧!E$6:E$225)=0,"",_xlfn.XLOOKUP(D490,履修科目一覧!G$6:G$225,履修科目一覧!E$6:E$225))</f>
        <v/>
      </c>
      <c r="R490" cm="1">
        <f t="array" ref="R490">_xlfn.SWITCH(B490,"集中(導入)",1,"前期",2,"集中(夏期)",3,"後期",4,"集中(春期)",5,"通年",6)</f>
        <v>2</v>
      </c>
      <c r="S490" t="s">
        <v>49</v>
      </c>
      <c r="U490">
        <v>1</v>
      </c>
    </row>
    <row r="491" spans="2:21" x14ac:dyDescent="0.85">
      <c r="B491" s="22" t="s">
        <v>545</v>
      </c>
      <c r="C491" s="6" t="s">
        <v>557</v>
      </c>
      <c r="D491" s="6" t="s">
        <v>460</v>
      </c>
      <c r="E491" s="6" t="s">
        <v>547</v>
      </c>
      <c r="F491" s="6">
        <v>4</v>
      </c>
      <c r="G491" s="52">
        <v>45456</v>
      </c>
      <c r="H491" s="52">
        <f>IF(COUNTIF(休講・補講一覧表!I$6:I$47,開講日程一覧!P491)&gt;0,_xlfn.XLOOKUP(開講日程一覧!P491,休講・補講一覧表!I$6:I$47,休講・補講一覧表!G$6:G$47),G491)</f>
        <v>45456</v>
      </c>
      <c r="I491" s="3" t="str">
        <f t="shared" si="18"/>
        <v>木</v>
      </c>
      <c r="J491" s="3" t="str">
        <f>IF(COUNTIF(休講・補講一覧表!I$6:I$47,開講日程一覧!P491)&gt;0,TEXT(G491,"m/d")&amp;"の補講","")</f>
        <v/>
      </c>
      <c r="K491" s="6" t="s">
        <v>542</v>
      </c>
      <c r="L491" s="7">
        <v>6.9444444444444441E-3</v>
      </c>
      <c r="M491" s="7">
        <v>0.125</v>
      </c>
      <c r="P491" s="33" t="str">
        <f t="shared" si="19"/>
        <v>事業構想研究（2年次）_東京⑥（宮林ゼミ）_前期4</v>
      </c>
      <c r="Q491" s="6" t="str">
        <f>IF(_xlfn.XLOOKUP(D491,履修科目一覧!G$6:G$225,履修科目一覧!E$6:E$225)=0,"",_xlfn.XLOOKUP(D491,履修科目一覧!G$6:G$225,履修科目一覧!E$6:E$225))</f>
        <v/>
      </c>
      <c r="R491" cm="1">
        <f t="array" ref="R491">_xlfn.SWITCH(B491,"集中(導入)",1,"前期",2,"集中(夏期)",3,"後期",4,"集中(春期)",5,"通年",6)</f>
        <v>2</v>
      </c>
      <c r="S491" t="s">
        <v>49</v>
      </c>
      <c r="U491">
        <v>1</v>
      </c>
    </row>
    <row r="492" spans="2:21" x14ac:dyDescent="0.85">
      <c r="B492" s="22" t="s">
        <v>545</v>
      </c>
      <c r="C492" s="6" t="s">
        <v>557</v>
      </c>
      <c r="D492" s="6" t="s">
        <v>460</v>
      </c>
      <c r="E492" s="6" t="s">
        <v>547</v>
      </c>
      <c r="F492" s="6">
        <v>5</v>
      </c>
      <c r="G492" s="52">
        <v>45470</v>
      </c>
      <c r="H492" s="52">
        <f>IF(COUNTIF(休講・補講一覧表!I$6:I$47,開講日程一覧!P492)&gt;0,_xlfn.XLOOKUP(開講日程一覧!P492,休講・補講一覧表!I$6:I$47,休講・補講一覧表!G$6:G$47),G492)</f>
        <v>45470</v>
      </c>
      <c r="I492" s="3" t="str">
        <f t="shared" si="18"/>
        <v>木</v>
      </c>
      <c r="J492" s="3" t="str">
        <f>IF(COUNTIF(休講・補講一覧表!I$6:I$47,開講日程一覧!P492)&gt;0,TEXT(G492,"m/d")&amp;"の補講","")</f>
        <v/>
      </c>
      <c r="K492" s="6" t="s">
        <v>542</v>
      </c>
      <c r="L492" s="7">
        <v>6.9444444444444441E-3</v>
      </c>
      <c r="M492" s="7">
        <v>0.125</v>
      </c>
      <c r="P492" s="33" t="str">
        <f t="shared" si="19"/>
        <v>事業構想研究（2年次）_東京⑥（宮林ゼミ）_前期5</v>
      </c>
      <c r="Q492" s="6" t="str">
        <f>IF(_xlfn.XLOOKUP(D492,履修科目一覧!G$6:G$225,履修科目一覧!E$6:E$225)=0,"",_xlfn.XLOOKUP(D492,履修科目一覧!G$6:G$225,履修科目一覧!E$6:E$225))</f>
        <v/>
      </c>
      <c r="R492" cm="1">
        <f t="array" ref="R492">_xlfn.SWITCH(B492,"集中(導入)",1,"前期",2,"集中(夏期)",3,"後期",4,"集中(春期)",5,"通年",6)</f>
        <v>2</v>
      </c>
      <c r="S492" t="s">
        <v>49</v>
      </c>
      <c r="U492">
        <v>1</v>
      </c>
    </row>
    <row r="493" spans="2:21" x14ac:dyDescent="0.85">
      <c r="B493" s="22" t="s">
        <v>545</v>
      </c>
      <c r="C493" s="6" t="s">
        <v>557</v>
      </c>
      <c r="D493" s="6" t="s">
        <v>460</v>
      </c>
      <c r="E493" s="6" t="s">
        <v>547</v>
      </c>
      <c r="F493" s="6">
        <v>6</v>
      </c>
      <c r="G493" s="52">
        <v>45484</v>
      </c>
      <c r="H493" s="52">
        <f>IF(COUNTIF(休講・補講一覧表!I$6:I$47,開講日程一覧!P493)&gt;0,_xlfn.XLOOKUP(開講日程一覧!P493,休講・補講一覧表!I$6:I$47,休講・補講一覧表!G$6:G$47),G493)</f>
        <v>45484</v>
      </c>
      <c r="I493" s="3" t="str">
        <f t="shared" si="18"/>
        <v>木</v>
      </c>
      <c r="J493" s="3" t="str">
        <f>IF(COUNTIF(休講・補講一覧表!I$6:I$47,開講日程一覧!P493)&gt;0,TEXT(G493,"m/d")&amp;"の補講","")</f>
        <v/>
      </c>
      <c r="K493" s="6" t="s">
        <v>542</v>
      </c>
      <c r="L493" s="7">
        <v>6.9444444444444441E-3</v>
      </c>
      <c r="M493" s="7">
        <v>0.125</v>
      </c>
      <c r="P493" s="33" t="str">
        <f t="shared" si="19"/>
        <v>事業構想研究（2年次）_東京⑥（宮林ゼミ）_前期6</v>
      </c>
      <c r="Q493" s="6" t="str">
        <f>IF(_xlfn.XLOOKUP(D493,履修科目一覧!G$6:G$225,履修科目一覧!E$6:E$225)=0,"",_xlfn.XLOOKUP(D493,履修科目一覧!G$6:G$225,履修科目一覧!E$6:E$225))</f>
        <v/>
      </c>
      <c r="R493" cm="1">
        <f t="array" ref="R493">_xlfn.SWITCH(B493,"集中(導入)",1,"前期",2,"集中(夏期)",3,"後期",4,"集中(春期)",5,"通年",6)</f>
        <v>2</v>
      </c>
      <c r="S493" t="s">
        <v>49</v>
      </c>
      <c r="U493">
        <v>1</v>
      </c>
    </row>
    <row r="494" spans="2:21" x14ac:dyDescent="0.85">
      <c r="B494" s="22" t="s">
        <v>545</v>
      </c>
      <c r="C494" s="6" t="s">
        <v>557</v>
      </c>
      <c r="D494" s="6" t="s">
        <v>460</v>
      </c>
      <c r="E494" s="6" t="s">
        <v>547</v>
      </c>
      <c r="F494" s="6">
        <v>7</v>
      </c>
      <c r="G494" s="52">
        <v>45498</v>
      </c>
      <c r="H494" s="52">
        <f>IF(COUNTIF(休講・補講一覧表!I$6:I$47,開講日程一覧!P494)&gt;0,_xlfn.XLOOKUP(開講日程一覧!P494,休講・補講一覧表!I$6:I$47,休講・補講一覧表!G$6:G$47),G494)</f>
        <v>45498</v>
      </c>
      <c r="I494" s="3" t="str">
        <f t="shared" si="18"/>
        <v>木</v>
      </c>
      <c r="J494" s="3" t="str">
        <f>IF(COUNTIF(休講・補講一覧表!I$6:I$47,開講日程一覧!P494)&gt;0,TEXT(G494,"m/d")&amp;"の補講","")</f>
        <v/>
      </c>
      <c r="K494" s="6" t="s">
        <v>542</v>
      </c>
      <c r="L494" s="7">
        <v>6.9444444444444441E-3</v>
      </c>
      <c r="M494" s="7">
        <v>0.125</v>
      </c>
      <c r="P494" s="33" t="str">
        <f t="shared" si="19"/>
        <v>事業構想研究（2年次）_東京⑥（宮林ゼミ）_前期7</v>
      </c>
      <c r="Q494" s="6" t="str">
        <f>IF(_xlfn.XLOOKUP(D494,履修科目一覧!G$6:G$225,履修科目一覧!E$6:E$225)=0,"",_xlfn.XLOOKUP(D494,履修科目一覧!G$6:G$225,履修科目一覧!E$6:E$225))</f>
        <v/>
      </c>
      <c r="R494" cm="1">
        <f t="array" ref="R494">_xlfn.SWITCH(B494,"集中(導入)",1,"前期",2,"集中(夏期)",3,"後期",4,"集中(春期)",5,"通年",6)</f>
        <v>2</v>
      </c>
      <c r="S494" t="s">
        <v>49</v>
      </c>
      <c r="U494">
        <v>1</v>
      </c>
    </row>
    <row r="495" spans="2:21" x14ac:dyDescent="0.85">
      <c r="B495" s="22" t="s">
        <v>545</v>
      </c>
      <c r="C495" s="6" t="s">
        <v>557</v>
      </c>
      <c r="D495" s="6" t="s">
        <v>460</v>
      </c>
      <c r="E495" s="6" t="s">
        <v>547</v>
      </c>
      <c r="F495" s="6">
        <v>8</v>
      </c>
      <c r="G495" s="52">
        <v>45512</v>
      </c>
      <c r="H495" s="52">
        <f>IF(COUNTIF(休講・補講一覧表!I$6:I$47,開講日程一覧!P495)&gt;0,_xlfn.XLOOKUP(開講日程一覧!P495,休講・補講一覧表!I$6:I$47,休講・補講一覧表!G$6:G$47),G495)</f>
        <v>45512</v>
      </c>
      <c r="I495" s="3" t="str">
        <f t="shared" si="18"/>
        <v>木</v>
      </c>
      <c r="J495" s="3" t="str">
        <f>IF(COUNTIF(休講・補講一覧表!I$6:I$47,開講日程一覧!P495)&gt;0,TEXT(G495,"m/d")&amp;"の補講","")</f>
        <v/>
      </c>
      <c r="K495" s="6" t="s">
        <v>542</v>
      </c>
      <c r="L495" s="7">
        <v>6.9444444444444441E-3</v>
      </c>
      <c r="M495" s="7">
        <v>0.125</v>
      </c>
      <c r="P495" s="33" t="str">
        <f t="shared" si="19"/>
        <v>事業構想研究（2年次）_東京⑥（宮林ゼミ）_前期8</v>
      </c>
      <c r="Q495" s="6" t="str">
        <f>IF(_xlfn.XLOOKUP(D495,履修科目一覧!G$6:G$225,履修科目一覧!E$6:E$225)=0,"",_xlfn.XLOOKUP(D495,履修科目一覧!G$6:G$225,履修科目一覧!E$6:E$225))</f>
        <v/>
      </c>
      <c r="R495" cm="1">
        <f t="array" ref="R495">_xlfn.SWITCH(B495,"集中(導入)",1,"前期",2,"集中(夏期)",3,"後期",4,"集中(春期)",5,"通年",6)</f>
        <v>2</v>
      </c>
      <c r="S495" t="s">
        <v>49</v>
      </c>
      <c r="U495">
        <v>1</v>
      </c>
    </row>
    <row r="496" spans="2:21" x14ac:dyDescent="0.85">
      <c r="B496" s="22" t="s">
        <v>550</v>
      </c>
      <c r="C496" s="6" t="s">
        <v>557</v>
      </c>
      <c r="D496" s="6" t="s">
        <v>470</v>
      </c>
      <c r="E496" s="6" t="s">
        <v>547</v>
      </c>
      <c r="F496" s="6">
        <v>1</v>
      </c>
      <c r="G496" s="52">
        <v>45568</v>
      </c>
      <c r="H496" s="52">
        <f>IF(COUNTIF(休講・補講一覧表!I$6:I$47,開講日程一覧!P496)&gt;0,_xlfn.XLOOKUP(開講日程一覧!P496,休講・補講一覧表!I$6:I$47,休講・補講一覧表!G$6:G$47),G496)</f>
        <v>45568</v>
      </c>
      <c r="I496" s="3" t="str">
        <f t="shared" si="18"/>
        <v>木</v>
      </c>
      <c r="J496" s="3" t="str">
        <f>IF(COUNTIF(休講・補講一覧表!I$6:I$47,開講日程一覧!P496)&gt;0,TEXT(G496,"m/d")&amp;"の補講","")</f>
        <v/>
      </c>
      <c r="K496" s="6" t="s">
        <v>556</v>
      </c>
      <c r="L496" s="7">
        <v>0</v>
      </c>
      <c r="M496" s="7">
        <v>6.25E-2</v>
      </c>
      <c r="P496" s="33" t="str">
        <f t="shared" si="19"/>
        <v>事業構想研究（2年次）_東京⑥（宮林ゼミ）_後期1</v>
      </c>
      <c r="Q496" s="6" t="str">
        <f>IF(_xlfn.XLOOKUP(D496,履修科目一覧!G$6:G$225,履修科目一覧!E$6:E$225)=0,"",_xlfn.XLOOKUP(D496,履修科目一覧!G$6:G$225,履修科目一覧!E$6:E$225))</f>
        <v/>
      </c>
      <c r="R496" cm="1">
        <f t="array" ref="R496">_xlfn.SWITCH(B496,"集中(導入)",1,"前期",2,"集中(夏期)",3,"後期",4,"集中(春期)",5,"通年",6)</f>
        <v>4</v>
      </c>
      <c r="S496" t="s">
        <v>49</v>
      </c>
      <c r="U496">
        <v>1</v>
      </c>
    </row>
    <row r="497" spans="2:21" x14ac:dyDescent="0.85">
      <c r="B497" s="22" t="s">
        <v>550</v>
      </c>
      <c r="C497" s="6" t="s">
        <v>557</v>
      </c>
      <c r="D497" s="6" t="s">
        <v>470</v>
      </c>
      <c r="E497" s="6" t="s">
        <v>547</v>
      </c>
      <c r="F497" s="6">
        <v>2</v>
      </c>
      <c r="G497" s="52">
        <v>45582</v>
      </c>
      <c r="H497" s="52">
        <f>IF(COUNTIF(休講・補講一覧表!I$6:I$47,開講日程一覧!P497)&gt;0,_xlfn.XLOOKUP(開講日程一覧!P497,休講・補講一覧表!I$6:I$47,休講・補講一覧表!G$6:G$47),G497)</f>
        <v>45582</v>
      </c>
      <c r="I497" s="3" t="str">
        <f t="shared" si="18"/>
        <v>木</v>
      </c>
      <c r="J497" s="3" t="str">
        <f>IF(COUNTIF(休講・補講一覧表!I$6:I$47,開講日程一覧!P497)&gt;0,TEXT(G497,"m/d")&amp;"の補講","")</f>
        <v/>
      </c>
      <c r="K497" s="6" t="s">
        <v>542</v>
      </c>
      <c r="L497" s="7">
        <v>6.9444444444444441E-3</v>
      </c>
      <c r="M497" s="7">
        <v>0.125</v>
      </c>
      <c r="P497" s="33" t="str">
        <f t="shared" si="19"/>
        <v>事業構想研究（2年次）_東京⑥（宮林ゼミ）_後期2</v>
      </c>
      <c r="Q497" s="6" t="str">
        <f>IF(_xlfn.XLOOKUP(D497,履修科目一覧!G$6:G$225,履修科目一覧!E$6:E$225)=0,"",_xlfn.XLOOKUP(D497,履修科目一覧!G$6:G$225,履修科目一覧!E$6:E$225))</f>
        <v/>
      </c>
      <c r="R497" cm="1">
        <f t="array" ref="R497">_xlfn.SWITCH(B497,"集中(導入)",1,"前期",2,"集中(夏期)",3,"後期",4,"集中(春期)",5,"通年",6)</f>
        <v>4</v>
      </c>
      <c r="S497" t="s">
        <v>49</v>
      </c>
      <c r="U497">
        <v>1</v>
      </c>
    </row>
    <row r="498" spans="2:21" x14ac:dyDescent="0.85">
      <c r="B498" s="22" t="s">
        <v>550</v>
      </c>
      <c r="C498" s="6" t="s">
        <v>557</v>
      </c>
      <c r="D498" s="6" t="s">
        <v>470</v>
      </c>
      <c r="E498" s="6" t="s">
        <v>547</v>
      </c>
      <c r="F498" s="6">
        <v>3</v>
      </c>
      <c r="G498" s="52">
        <v>45596</v>
      </c>
      <c r="H498" s="52">
        <f>IF(COUNTIF(休講・補講一覧表!I$6:I$47,開講日程一覧!P498)&gt;0,_xlfn.XLOOKUP(開講日程一覧!P498,休講・補講一覧表!I$6:I$47,休講・補講一覧表!G$6:G$47),G498)</f>
        <v>45596</v>
      </c>
      <c r="I498" s="3" t="str">
        <f t="shared" si="18"/>
        <v>木</v>
      </c>
      <c r="J498" s="3" t="str">
        <f>IF(COUNTIF(休講・補講一覧表!I$6:I$47,開講日程一覧!P498)&gt;0,TEXT(G498,"m/d")&amp;"の補講","")</f>
        <v/>
      </c>
      <c r="K498" s="6" t="s">
        <v>542</v>
      </c>
      <c r="L498" s="7">
        <v>6.9444444444444441E-3</v>
      </c>
      <c r="M498" s="7">
        <v>0.125</v>
      </c>
      <c r="P498" s="33" t="str">
        <f t="shared" si="19"/>
        <v>事業構想研究（2年次）_東京⑥（宮林ゼミ）_後期3</v>
      </c>
      <c r="Q498" s="6" t="str">
        <f>IF(_xlfn.XLOOKUP(D498,履修科目一覧!G$6:G$225,履修科目一覧!E$6:E$225)=0,"",_xlfn.XLOOKUP(D498,履修科目一覧!G$6:G$225,履修科目一覧!E$6:E$225))</f>
        <v/>
      </c>
      <c r="R498" cm="1">
        <f t="array" ref="R498">_xlfn.SWITCH(B498,"集中(導入)",1,"前期",2,"集中(夏期)",3,"後期",4,"集中(春期)",5,"通年",6)</f>
        <v>4</v>
      </c>
      <c r="S498" t="s">
        <v>49</v>
      </c>
      <c r="U498">
        <v>1</v>
      </c>
    </row>
    <row r="499" spans="2:21" x14ac:dyDescent="0.85">
      <c r="B499" s="22" t="s">
        <v>550</v>
      </c>
      <c r="C499" s="6" t="s">
        <v>557</v>
      </c>
      <c r="D499" s="6" t="s">
        <v>470</v>
      </c>
      <c r="E499" s="6" t="s">
        <v>547</v>
      </c>
      <c r="F499" s="6">
        <v>4</v>
      </c>
      <c r="G499" s="52">
        <v>45610</v>
      </c>
      <c r="H499" s="52">
        <f>IF(COUNTIF(休講・補講一覧表!I$6:I$47,開講日程一覧!P499)&gt;0,_xlfn.XLOOKUP(開講日程一覧!P499,休講・補講一覧表!I$6:I$47,休講・補講一覧表!G$6:G$47),G499)</f>
        <v>45610</v>
      </c>
      <c r="I499" s="3" t="str">
        <f t="shared" si="18"/>
        <v>木</v>
      </c>
      <c r="J499" s="3" t="str">
        <f>IF(COUNTIF(休講・補講一覧表!I$6:I$47,開講日程一覧!P499)&gt;0,TEXT(G499,"m/d")&amp;"の補講","")</f>
        <v/>
      </c>
      <c r="K499" s="6" t="s">
        <v>542</v>
      </c>
      <c r="L499" s="7">
        <v>6.9444444444444441E-3</v>
      </c>
      <c r="M499" s="7">
        <v>0.125</v>
      </c>
      <c r="P499" s="33" t="str">
        <f t="shared" si="19"/>
        <v>事業構想研究（2年次）_東京⑥（宮林ゼミ）_後期4</v>
      </c>
      <c r="Q499" s="6" t="str">
        <f>IF(_xlfn.XLOOKUP(D499,履修科目一覧!G$6:G$225,履修科目一覧!E$6:E$225)=0,"",_xlfn.XLOOKUP(D499,履修科目一覧!G$6:G$225,履修科目一覧!E$6:E$225))</f>
        <v/>
      </c>
      <c r="R499" cm="1">
        <f t="array" ref="R499">_xlfn.SWITCH(B499,"集中(導入)",1,"前期",2,"集中(夏期)",3,"後期",4,"集中(春期)",5,"通年",6)</f>
        <v>4</v>
      </c>
      <c r="S499" t="s">
        <v>49</v>
      </c>
      <c r="U499">
        <v>1</v>
      </c>
    </row>
    <row r="500" spans="2:21" x14ac:dyDescent="0.85">
      <c r="B500" s="22" t="s">
        <v>550</v>
      </c>
      <c r="C500" s="6" t="s">
        <v>557</v>
      </c>
      <c r="D500" s="6" t="s">
        <v>470</v>
      </c>
      <c r="E500" s="6" t="s">
        <v>547</v>
      </c>
      <c r="F500" s="6">
        <v>5</v>
      </c>
      <c r="G500" s="52">
        <v>45624</v>
      </c>
      <c r="H500" s="52">
        <f>IF(COUNTIF(休講・補講一覧表!I$6:I$47,開講日程一覧!P500)&gt;0,_xlfn.XLOOKUP(開講日程一覧!P500,休講・補講一覧表!I$6:I$47,休講・補講一覧表!G$6:G$47),G500)</f>
        <v>45624</v>
      </c>
      <c r="I500" s="3" t="str">
        <f t="shared" si="18"/>
        <v>木</v>
      </c>
      <c r="J500" s="3" t="str">
        <f>IF(COUNTIF(休講・補講一覧表!I$6:I$47,開講日程一覧!P500)&gt;0,TEXT(G500,"m/d")&amp;"の補講","")</f>
        <v/>
      </c>
      <c r="K500" s="6" t="s">
        <v>542</v>
      </c>
      <c r="L500" s="7">
        <v>6.9444444444444441E-3</v>
      </c>
      <c r="M500" s="7">
        <v>0.125</v>
      </c>
      <c r="P500" s="33" t="str">
        <f t="shared" si="19"/>
        <v>事業構想研究（2年次）_東京⑥（宮林ゼミ）_後期5</v>
      </c>
      <c r="Q500" s="6" t="str">
        <f>IF(_xlfn.XLOOKUP(D500,履修科目一覧!G$6:G$225,履修科目一覧!E$6:E$225)=0,"",_xlfn.XLOOKUP(D500,履修科目一覧!G$6:G$225,履修科目一覧!E$6:E$225))</f>
        <v/>
      </c>
      <c r="R500" cm="1">
        <f t="array" ref="R500">_xlfn.SWITCH(B500,"集中(導入)",1,"前期",2,"集中(夏期)",3,"後期",4,"集中(春期)",5,"通年",6)</f>
        <v>4</v>
      </c>
      <c r="S500" t="s">
        <v>49</v>
      </c>
      <c r="U500">
        <v>1</v>
      </c>
    </row>
    <row r="501" spans="2:21" x14ac:dyDescent="0.85">
      <c r="B501" s="22" t="s">
        <v>550</v>
      </c>
      <c r="C501" s="6" t="s">
        <v>557</v>
      </c>
      <c r="D501" s="6" t="s">
        <v>470</v>
      </c>
      <c r="E501" s="6" t="s">
        <v>547</v>
      </c>
      <c r="F501" s="6">
        <v>6</v>
      </c>
      <c r="G501" s="52">
        <v>45638</v>
      </c>
      <c r="H501" s="52">
        <f>IF(COUNTIF(休講・補講一覧表!I$6:I$47,開講日程一覧!P501)&gt;0,_xlfn.XLOOKUP(開講日程一覧!P501,休講・補講一覧表!I$6:I$47,休講・補講一覧表!G$6:G$47),G501)</f>
        <v>45638</v>
      </c>
      <c r="I501" s="3" t="str">
        <f t="shared" si="18"/>
        <v>木</v>
      </c>
      <c r="J501" s="3" t="str">
        <f>IF(COUNTIF(休講・補講一覧表!I$6:I$47,開講日程一覧!P501)&gt;0,TEXT(G501,"m/d")&amp;"の補講","")</f>
        <v/>
      </c>
      <c r="K501" s="6" t="s">
        <v>542</v>
      </c>
      <c r="L501" s="7">
        <v>6.9444444444444441E-3</v>
      </c>
      <c r="M501" s="7">
        <v>0.125</v>
      </c>
      <c r="P501" s="33" t="str">
        <f t="shared" si="19"/>
        <v>事業構想研究（2年次）_東京⑥（宮林ゼミ）_後期6</v>
      </c>
      <c r="Q501" s="6" t="str">
        <f>IF(_xlfn.XLOOKUP(D501,履修科目一覧!G$6:G$225,履修科目一覧!E$6:E$225)=0,"",_xlfn.XLOOKUP(D501,履修科目一覧!G$6:G$225,履修科目一覧!E$6:E$225))</f>
        <v/>
      </c>
      <c r="R501" cm="1">
        <f t="array" ref="R501">_xlfn.SWITCH(B501,"集中(導入)",1,"前期",2,"集中(夏期)",3,"後期",4,"集中(春期)",5,"通年",6)</f>
        <v>4</v>
      </c>
      <c r="S501" t="s">
        <v>49</v>
      </c>
      <c r="U501">
        <v>1</v>
      </c>
    </row>
    <row r="502" spans="2:21" x14ac:dyDescent="0.85">
      <c r="B502" s="22" t="s">
        <v>550</v>
      </c>
      <c r="C502" s="6" t="s">
        <v>557</v>
      </c>
      <c r="D502" s="6" t="s">
        <v>470</v>
      </c>
      <c r="E502" s="6" t="s">
        <v>547</v>
      </c>
      <c r="F502" s="6">
        <v>7</v>
      </c>
      <c r="G502" s="52">
        <v>45652</v>
      </c>
      <c r="H502" s="52">
        <f>IF(COUNTIF(休講・補講一覧表!I$6:I$47,開講日程一覧!P502)&gt;0,_xlfn.XLOOKUP(開講日程一覧!P502,休講・補講一覧表!I$6:I$47,休講・補講一覧表!G$6:G$47),G502)</f>
        <v>45652</v>
      </c>
      <c r="I502" s="3" t="str">
        <f t="shared" si="18"/>
        <v>木</v>
      </c>
      <c r="J502" s="3" t="str">
        <f>IF(COUNTIF(休講・補講一覧表!I$6:I$47,開講日程一覧!P502)&gt;0,TEXT(G502,"m/d")&amp;"の補講","")</f>
        <v/>
      </c>
      <c r="K502" s="6" t="s">
        <v>542</v>
      </c>
      <c r="L502" s="7">
        <v>6.9444444444444441E-3</v>
      </c>
      <c r="M502" s="7">
        <v>0.125</v>
      </c>
      <c r="P502" s="33" t="str">
        <f t="shared" si="19"/>
        <v>事業構想研究（2年次）_東京⑥（宮林ゼミ）_後期7</v>
      </c>
      <c r="Q502" s="6" t="str">
        <f>IF(_xlfn.XLOOKUP(D502,履修科目一覧!G$6:G$225,履修科目一覧!E$6:E$225)=0,"",_xlfn.XLOOKUP(D502,履修科目一覧!G$6:G$225,履修科目一覧!E$6:E$225))</f>
        <v/>
      </c>
      <c r="R502" cm="1">
        <f t="array" ref="R502">_xlfn.SWITCH(B502,"集中(導入)",1,"前期",2,"集中(夏期)",3,"後期",4,"集中(春期)",5,"通年",6)</f>
        <v>4</v>
      </c>
      <c r="S502" t="s">
        <v>49</v>
      </c>
      <c r="U502">
        <v>1</v>
      </c>
    </row>
    <row r="503" spans="2:21" x14ac:dyDescent="0.85">
      <c r="B503" s="22" t="s">
        <v>550</v>
      </c>
      <c r="C503" s="6" t="s">
        <v>557</v>
      </c>
      <c r="D503" s="6" t="s">
        <v>470</v>
      </c>
      <c r="E503" s="6" t="s">
        <v>547</v>
      </c>
      <c r="F503" s="6">
        <v>8</v>
      </c>
      <c r="G503" s="52">
        <v>45673</v>
      </c>
      <c r="H503" s="52">
        <f>IF(COUNTIF(休講・補講一覧表!I$6:I$47,開講日程一覧!P503)&gt;0,_xlfn.XLOOKUP(開講日程一覧!P503,休講・補講一覧表!I$6:I$47,休講・補講一覧表!G$6:G$47),G503)</f>
        <v>45673</v>
      </c>
      <c r="I503" s="3" t="str">
        <f t="shared" si="18"/>
        <v>木</v>
      </c>
      <c r="J503" s="3" t="str">
        <f>IF(COUNTIF(休講・補講一覧表!I$6:I$47,開講日程一覧!P503)&gt;0,TEXT(G503,"m/d")&amp;"の補講","")</f>
        <v/>
      </c>
      <c r="K503" s="6" t="s">
        <v>542</v>
      </c>
      <c r="L503" s="7">
        <v>6.9444444444444441E-3</v>
      </c>
      <c r="M503" s="7">
        <v>0.125</v>
      </c>
      <c r="P503" s="33" t="str">
        <f t="shared" si="19"/>
        <v>事業構想研究（2年次）_東京⑥（宮林ゼミ）_後期8</v>
      </c>
      <c r="Q503" s="6" t="str">
        <f>IF(_xlfn.XLOOKUP(D503,履修科目一覧!G$6:G$225,履修科目一覧!E$6:E$225)=0,"",_xlfn.XLOOKUP(D503,履修科目一覧!G$6:G$225,履修科目一覧!E$6:E$225))</f>
        <v/>
      </c>
      <c r="R503" cm="1">
        <f t="array" ref="R503">_xlfn.SWITCH(B503,"集中(導入)",1,"前期",2,"集中(夏期)",3,"後期",4,"集中(春期)",5,"通年",6)</f>
        <v>4</v>
      </c>
      <c r="S503" t="s">
        <v>49</v>
      </c>
      <c r="U503">
        <v>1</v>
      </c>
    </row>
    <row r="504" spans="2:21" x14ac:dyDescent="0.85">
      <c r="B504" s="22" t="s">
        <v>545</v>
      </c>
      <c r="C504" s="6" t="s">
        <v>566</v>
      </c>
      <c r="D504" s="6" t="s">
        <v>480</v>
      </c>
      <c r="E504" s="6" t="s">
        <v>547</v>
      </c>
      <c r="F504" s="6">
        <v>1</v>
      </c>
      <c r="G504" s="52">
        <v>45405</v>
      </c>
      <c r="H504" s="52">
        <f>IF(COUNTIF(休講・補講一覧表!I$6:I$47,開講日程一覧!P504)&gt;0,_xlfn.XLOOKUP(開講日程一覧!P504,休講・補講一覧表!I$6:I$47,休講・補講一覧表!G$6:G$47),G504)</f>
        <v>45405</v>
      </c>
      <c r="I504" s="3" t="str">
        <f t="shared" si="18"/>
        <v>火</v>
      </c>
      <c r="J504" s="3" t="str">
        <f>IF(COUNTIF(休講・補講一覧表!I$6:I$47,開講日程一覧!P504)&gt;0,TEXT(G504,"m/d")&amp;"の補講","")</f>
        <v/>
      </c>
      <c r="K504" s="6" t="s">
        <v>556</v>
      </c>
      <c r="L504" s="7">
        <v>0</v>
      </c>
      <c r="M504" s="7">
        <v>6.25E-2</v>
      </c>
      <c r="P504" s="33" t="str">
        <f t="shared" si="19"/>
        <v>事業構想研究（2年次）_東京⑦（青山ゼミ）_前期1</v>
      </c>
      <c r="Q504" s="6" t="str">
        <f>IF(_xlfn.XLOOKUP(D504,履修科目一覧!G$6:G$225,履修科目一覧!E$6:E$225)=0,"",_xlfn.XLOOKUP(D504,履修科目一覧!G$6:G$225,履修科目一覧!E$6:E$225))</f>
        <v/>
      </c>
      <c r="R504" cm="1">
        <f t="array" ref="R504">_xlfn.SWITCH(B504,"集中(導入)",1,"前期",2,"集中(夏期)",3,"後期",4,"集中(春期)",5,"通年",6)</f>
        <v>2</v>
      </c>
      <c r="S504" t="s">
        <v>49</v>
      </c>
      <c r="U504">
        <v>1</v>
      </c>
    </row>
    <row r="505" spans="2:21" x14ac:dyDescent="0.85">
      <c r="B505" s="22" t="s">
        <v>545</v>
      </c>
      <c r="C505" s="6" t="s">
        <v>566</v>
      </c>
      <c r="D505" s="6" t="s">
        <v>480</v>
      </c>
      <c r="E505" s="6" t="s">
        <v>547</v>
      </c>
      <c r="F505" s="6">
        <v>2</v>
      </c>
      <c r="G505" s="52">
        <v>45426</v>
      </c>
      <c r="H505" s="52">
        <f>IF(COUNTIF(休講・補講一覧表!I$6:I$47,開講日程一覧!P505)&gt;0,_xlfn.XLOOKUP(開講日程一覧!P505,休講・補講一覧表!I$6:I$47,休講・補講一覧表!G$6:G$47),G505)</f>
        <v>45426</v>
      </c>
      <c r="I505" s="3" t="str">
        <f t="shared" si="18"/>
        <v>火</v>
      </c>
      <c r="J505" s="3" t="str">
        <f>IF(COUNTIF(休講・補講一覧表!I$6:I$47,開講日程一覧!P505)&gt;0,TEXT(G505,"m/d")&amp;"の補講","")</f>
        <v/>
      </c>
      <c r="K505" s="6" t="s">
        <v>542</v>
      </c>
      <c r="L505" s="7">
        <v>6.9444444444444441E-3</v>
      </c>
      <c r="M505" s="7">
        <v>0.125</v>
      </c>
      <c r="P505" s="33" t="str">
        <f t="shared" si="19"/>
        <v>事業構想研究（2年次）_東京⑦（青山ゼミ）_前期2</v>
      </c>
      <c r="Q505" s="6" t="str">
        <f>IF(_xlfn.XLOOKUP(D505,履修科目一覧!G$6:G$225,履修科目一覧!E$6:E$225)=0,"",_xlfn.XLOOKUP(D505,履修科目一覧!G$6:G$225,履修科目一覧!E$6:E$225))</f>
        <v/>
      </c>
      <c r="R505" cm="1">
        <f t="array" ref="R505">_xlfn.SWITCH(B505,"集中(導入)",1,"前期",2,"集中(夏期)",3,"後期",4,"集中(春期)",5,"通年",6)</f>
        <v>2</v>
      </c>
      <c r="S505" t="s">
        <v>49</v>
      </c>
      <c r="U505">
        <v>1</v>
      </c>
    </row>
    <row r="506" spans="2:21" x14ac:dyDescent="0.85">
      <c r="B506" s="22" t="s">
        <v>545</v>
      </c>
      <c r="C506" s="6" t="s">
        <v>566</v>
      </c>
      <c r="D506" s="6" t="s">
        <v>480</v>
      </c>
      <c r="E506" s="6" t="s">
        <v>547</v>
      </c>
      <c r="F506" s="6">
        <v>3</v>
      </c>
      <c r="G506" s="52">
        <v>45440</v>
      </c>
      <c r="H506" s="52">
        <f>IF(COUNTIF(休講・補講一覧表!I$6:I$47,開講日程一覧!P506)&gt;0,_xlfn.XLOOKUP(開講日程一覧!P506,休講・補講一覧表!I$6:I$47,休講・補講一覧表!G$6:G$47),G506)</f>
        <v>45440</v>
      </c>
      <c r="I506" s="3" t="str">
        <f t="shared" si="18"/>
        <v>火</v>
      </c>
      <c r="J506" s="3" t="str">
        <f>IF(COUNTIF(休講・補講一覧表!I$6:I$47,開講日程一覧!P506)&gt;0,TEXT(G506,"m/d")&amp;"の補講","")</f>
        <v/>
      </c>
      <c r="K506" s="6" t="s">
        <v>542</v>
      </c>
      <c r="L506" s="7">
        <v>6.9444444444444441E-3</v>
      </c>
      <c r="M506" s="7">
        <v>0.125</v>
      </c>
      <c r="P506" s="33" t="str">
        <f t="shared" si="19"/>
        <v>事業構想研究（2年次）_東京⑦（青山ゼミ）_前期3</v>
      </c>
      <c r="Q506" s="6" t="str">
        <f>IF(_xlfn.XLOOKUP(D506,履修科目一覧!G$6:G$225,履修科目一覧!E$6:E$225)=0,"",_xlfn.XLOOKUP(D506,履修科目一覧!G$6:G$225,履修科目一覧!E$6:E$225))</f>
        <v/>
      </c>
      <c r="R506" cm="1">
        <f t="array" ref="R506">_xlfn.SWITCH(B506,"集中(導入)",1,"前期",2,"集中(夏期)",3,"後期",4,"集中(春期)",5,"通年",6)</f>
        <v>2</v>
      </c>
      <c r="S506" t="s">
        <v>49</v>
      </c>
      <c r="U506">
        <v>1</v>
      </c>
    </row>
    <row r="507" spans="2:21" x14ac:dyDescent="0.85">
      <c r="B507" s="22" t="s">
        <v>545</v>
      </c>
      <c r="C507" s="6" t="s">
        <v>566</v>
      </c>
      <c r="D507" s="6" t="s">
        <v>480</v>
      </c>
      <c r="E507" s="6" t="s">
        <v>547</v>
      </c>
      <c r="F507" s="6">
        <v>4</v>
      </c>
      <c r="G507" s="52">
        <v>45454</v>
      </c>
      <c r="H507" s="52">
        <f>IF(COUNTIF(休講・補講一覧表!I$6:I$47,開講日程一覧!P507)&gt;0,_xlfn.XLOOKUP(開講日程一覧!P507,休講・補講一覧表!I$6:I$47,休講・補講一覧表!G$6:G$47),G507)</f>
        <v>45454</v>
      </c>
      <c r="I507" s="3" t="str">
        <f t="shared" si="18"/>
        <v>火</v>
      </c>
      <c r="J507" s="3" t="str">
        <f>IF(COUNTIF(休講・補講一覧表!I$6:I$47,開講日程一覧!P507)&gt;0,TEXT(G507,"m/d")&amp;"の補講","")</f>
        <v/>
      </c>
      <c r="K507" s="6" t="s">
        <v>542</v>
      </c>
      <c r="L507" s="7">
        <v>6.9444444444444441E-3</v>
      </c>
      <c r="M507" s="7">
        <v>0.125</v>
      </c>
      <c r="P507" s="33" t="str">
        <f t="shared" si="19"/>
        <v>事業構想研究（2年次）_東京⑦（青山ゼミ）_前期4</v>
      </c>
      <c r="Q507" s="6" t="str">
        <f>IF(_xlfn.XLOOKUP(D507,履修科目一覧!G$6:G$225,履修科目一覧!E$6:E$225)=0,"",_xlfn.XLOOKUP(D507,履修科目一覧!G$6:G$225,履修科目一覧!E$6:E$225))</f>
        <v/>
      </c>
      <c r="R507" cm="1">
        <f t="array" ref="R507">_xlfn.SWITCH(B507,"集中(導入)",1,"前期",2,"集中(夏期)",3,"後期",4,"集中(春期)",5,"通年",6)</f>
        <v>2</v>
      </c>
      <c r="S507" t="s">
        <v>49</v>
      </c>
      <c r="U507">
        <v>1</v>
      </c>
    </row>
    <row r="508" spans="2:21" x14ac:dyDescent="0.85">
      <c r="B508" s="22" t="s">
        <v>545</v>
      </c>
      <c r="C508" s="6" t="s">
        <v>566</v>
      </c>
      <c r="D508" s="6" t="s">
        <v>480</v>
      </c>
      <c r="E508" s="6" t="s">
        <v>547</v>
      </c>
      <c r="F508" s="6">
        <v>5</v>
      </c>
      <c r="G508" s="52">
        <v>45468</v>
      </c>
      <c r="H508" s="52">
        <f>IF(COUNTIF(休講・補講一覧表!I$6:I$47,開講日程一覧!P508)&gt;0,_xlfn.XLOOKUP(開講日程一覧!P508,休講・補講一覧表!I$6:I$47,休講・補講一覧表!G$6:G$47),G508)</f>
        <v>45468</v>
      </c>
      <c r="I508" s="3" t="str">
        <f t="shared" si="18"/>
        <v>火</v>
      </c>
      <c r="J508" s="3" t="str">
        <f>IF(COUNTIF(休講・補講一覧表!I$6:I$47,開講日程一覧!P508)&gt;0,TEXT(G508,"m/d")&amp;"の補講","")</f>
        <v/>
      </c>
      <c r="K508" s="6" t="s">
        <v>542</v>
      </c>
      <c r="L508" s="7">
        <v>6.9444444444444441E-3</v>
      </c>
      <c r="M508" s="7">
        <v>0.125</v>
      </c>
      <c r="P508" s="33" t="str">
        <f t="shared" si="19"/>
        <v>事業構想研究（2年次）_東京⑦（青山ゼミ）_前期5</v>
      </c>
      <c r="Q508" s="6" t="str">
        <f>IF(_xlfn.XLOOKUP(D508,履修科目一覧!G$6:G$225,履修科目一覧!E$6:E$225)=0,"",_xlfn.XLOOKUP(D508,履修科目一覧!G$6:G$225,履修科目一覧!E$6:E$225))</f>
        <v/>
      </c>
      <c r="R508" cm="1">
        <f t="array" ref="R508">_xlfn.SWITCH(B508,"集中(導入)",1,"前期",2,"集中(夏期)",3,"後期",4,"集中(春期)",5,"通年",6)</f>
        <v>2</v>
      </c>
      <c r="S508" t="s">
        <v>49</v>
      </c>
      <c r="U508">
        <v>1</v>
      </c>
    </row>
    <row r="509" spans="2:21" x14ac:dyDescent="0.85">
      <c r="B509" s="22" t="s">
        <v>545</v>
      </c>
      <c r="C509" s="6" t="s">
        <v>566</v>
      </c>
      <c r="D509" s="6" t="s">
        <v>480</v>
      </c>
      <c r="E509" s="6" t="s">
        <v>547</v>
      </c>
      <c r="F509" s="6">
        <v>6</v>
      </c>
      <c r="G509" s="52">
        <v>45482</v>
      </c>
      <c r="H509" s="52">
        <f>IF(COUNTIF(休講・補講一覧表!I$6:I$47,開講日程一覧!P509)&gt;0,_xlfn.XLOOKUP(開講日程一覧!P509,休講・補講一覧表!I$6:I$47,休講・補講一覧表!G$6:G$47),G509)</f>
        <v>45482</v>
      </c>
      <c r="I509" s="3" t="str">
        <f t="shared" si="18"/>
        <v>火</v>
      </c>
      <c r="J509" s="3" t="str">
        <f>IF(COUNTIF(休講・補講一覧表!I$6:I$47,開講日程一覧!P509)&gt;0,TEXT(G509,"m/d")&amp;"の補講","")</f>
        <v/>
      </c>
      <c r="K509" s="6" t="s">
        <v>542</v>
      </c>
      <c r="L509" s="7">
        <v>6.9444444444444441E-3</v>
      </c>
      <c r="M509" s="7">
        <v>0.125</v>
      </c>
      <c r="P509" s="33" t="str">
        <f t="shared" si="19"/>
        <v>事業構想研究（2年次）_東京⑦（青山ゼミ）_前期6</v>
      </c>
      <c r="Q509" s="6" t="str">
        <f>IF(_xlfn.XLOOKUP(D509,履修科目一覧!G$6:G$225,履修科目一覧!E$6:E$225)=0,"",_xlfn.XLOOKUP(D509,履修科目一覧!G$6:G$225,履修科目一覧!E$6:E$225))</f>
        <v/>
      </c>
      <c r="R509" cm="1">
        <f t="array" ref="R509">_xlfn.SWITCH(B509,"集中(導入)",1,"前期",2,"集中(夏期)",3,"後期",4,"集中(春期)",5,"通年",6)</f>
        <v>2</v>
      </c>
      <c r="S509" t="s">
        <v>49</v>
      </c>
      <c r="U509">
        <v>1</v>
      </c>
    </row>
    <row r="510" spans="2:21" x14ac:dyDescent="0.85">
      <c r="B510" s="22" t="s">
        <v>545</v>
      </c>
      <c r="C510" s="6" t="s">
        <v>566</v>
      </c>
      <c r="D510" s="6" t="s">
        <v>480</v>
      </c>
      <c r="E510" s="6" t="s">
        <v>547</v>
      </c>
      <c r="F510" s="6">
        <v>7</v>
      </c>
      <c r="G510" s="52">
        <v>45496</v>
      </c>
      <c r="H510" s="52">
        <f>IF(COUNTIF(休講・補講一覧表!I$6:I$47,開講日程一覧!P510)&gt;0,_xlfn.XLOOKUP(開講日程一覧!P510,休講・補講一覧表!I$6:I$47,休講・補講一覧表!G$6:G$47),G510)</f>
        <v>45496</v>
      </c>
      <c r="I510" s="3" t="str">
        <f t="shared" si="18"/>
        <v>火</v>
      </c>
      <c r="J510" s="3" t="str">
        <f>IF(COUNTIF(休講・補講一覧表!I$6:I$47,開講日程一覧!P510)&gt;0,TEXT(G510,"m/d")&amp;"の補講","")</f>
        <v/>
      </c>
      <c r="K510" s="6" t="s">
        <v>542</v>
      </c>
      <c r="L510" s="7">
        <v>6.9444444444444441E-3</v>
      </c>
      <c r="M510" s="7">
        <v>0.125</v>
      </c>
      <c r="P510" s="33" t="str">
        <f t="shared" si="19"/>
        <v>事業構想研究（2年次）_東京⑦（青山ゼミ）_前期7</v>
      </c>
      <c r="Q510" s="6" t="str">
        <f>IF(_xlfn.XLOOKUP(D510,履修科目一覧!G$6:G$225,履修科目一覧!E$6:E$225)=0,"",_xlfn.XLOOKUP(D510,履修科目一覧!G$6:G$225,履修科目一覧!E$6:E$225))</f>
        <v/>
      </c>
      <c r="R510" cm="1">
        <f t="array" ref="R510">_xlfn.SWITCH(B510,"集中(導入)",1,"前期",2,"集中(夏期)",3,"後期",4,"集中(春期)",5,"通年",6)</f>
        <v>2</v>
      </c>
      <c r="S510" t="s">
        <v>49</v>
      </c>
      <c r="U510">
        <v>1</v>
      </c>
    </row>
    <row r="511" spans="2:21" x14ac:dyDescent="0.85">
      <c r="B511" s="22" t="s">
        <v>545</v>
      </c>
      <c r="C511" s="6" t="s">
        <v>566</v>
      </c>
      <c r="D511" s="6" t="s">
        <v>480</v>
      </c>
      <c r="E511" s="6" t="s">
        <v>547</v>
      </c>
      <c r="F511" s="6">
        <v>8</v>
      </c>
      <c r="G511" s="52">
        <v>45510</v>
      </c>
      <c r="H511" s="52">
        <f>IF(COUNTIF(休講・補講一覧表!I$6:I$47,開講日程一覧!P511)&gt;0,_xlfn.XLOOKUP(開講日程一覧!P511,休講・補講一覧表!I$6:I$47,休講・補講一覧表!G$6:G$47),G511)</f>
        <v>45510</v>
      </c>
      <c r="I511" s="3" t="str">
        <f t="shared" si="18"/>
        <v>火</v>
      </c>
      <c r="J511" s="3" t="str">
        <f>IF(COUNTIF(休講・補講一覧表!I$6:I$47,開講日程一覧!P511)&gt;0,TEXT(G511,"m/d")&amp;"の補講","")</f>
        <v/>
      </c>
      <c r="K511" s="6" t="s">
        <v>542</v>
      </c>
      <c r="L511" s="7">
        <v>6.9444444444444441E-3</v>
      </c>
      <c r="M511" s="7">
        <v>0.125</v>
      </c>
      <c r="P511" s="33" t="str">
        <f t="shared" si="19"/>
        <v>事業構想研究（2年次）_東京⑦（青山ゼミ）_前期8</v>
      </c>
      <c r="Q511" s="6" t="str">
        <f>IF(_xlfn.XLOOKUP(D511,履修科目一覧!G$6:G$225,履修科目一覧!E$6:E$225)=0,"",_xlfn.XLOOKUP(D511,履修科目一覧!G$6:G$225,履修科目一覧!E$6:E$225))</f>
        <v/>
      </c>
      <c r="R511" cm="1">
        <f t="array" ref="R511">_xlfn.SWITCH(B511,"集中(導入)",1,"前期",2,"集中(夏期)",3,"後期",4,"集中(春期)",5,"通年",6)</f>
        <v>2</v>
      </c>
      <c r="S511" t="s">
        <v>49</v>
      </c>
      <c r="U511">
        <v>1</v>
      </c>
    </row>
    <row r="512" spans="2:21" x14ac:dyDescent="0.85">
      <c r="B512" s="22" t="s">
        <v>550</v>
      </c>
      <c r="C512" s="6" t="s">
        <v>566</v>
      </c>
      <c r="D512" s="6" t="s">
        <v>486</v>
      </c>
      <c r="E512" s="6" t="s">
        <v>547</v>
      </c>
      <c r="F512" s="6">
        <v>1</v>
      </c>
      <c r="G512" s="52">
        <v>45566</v>
      </c>
      <c r="H512" s="52">
        <f>IF(COUNTIF(休講・補講一覧表!I$6:I$47,開講日程一覧!P512)&gt;0,_xlfn.XLOOKUP(開講日程一覧!P512,休講・補講一覧表!I$6:I$47,休講・補講一覧表!G$6:G$47),G512)</f>
        <v>45566</v>
      </c>
      <c r="I512" s="3" t="str">
        <f t="shared" si="18"/>
        <v>火</v>
      </c>
      <c r="J512" s="3" t="str">
        <f>IF(COUNTIF(休講・補講一覧表!I$6:I$47,開講日程一覧!P512)&gt;0,TEXT(G512,"m/d")&amp;"の補講","")</f>
        <v/>
      </c>
      <c r="K512" s="6" t="s">
        <v>556</v>
      </c>
      <c r="L512" s="7">
        <v>0</v>
      </c>
      <c r="M512" s="7">
        <v>6.25E-2</v>
      </c>
      <c r="P512" s="33" t="str">
        <f t="shared" si="19"/>
        <v>事業構想研究（2年次）_東京⑦（青山ゼミ）_後期1</v>
      </c>
      <c r="Q512" s="6" t="str">
        <f>IF(_xlfn.XLOOKUP(D512,履修科目一覧!G$6:G$225,履修科目一覧!E$6:E$225)=0,"",_xlfn.XLOOKUP(D512,履修科目一覧!G$6:G$225,履修科目一覧!E$6:E$225))</f>
        <v/>
      </c>
      <c r="R512" cm="1">
        <f t="array" ref="R512">_xlfn.SWITCH(B512,"集中(導入)",1,"前期",2,"集中(夏期)",3,"後期",4,"集中(春期)",5,"通年",6)</f>
        <v>4</v>
      </c>
      <c r="S512" t="s">
        <v>49</v>
      </c>
      <c r="U512">
        <v>1</v>
      </c>
    </row>
    <row r="513" spans="2:21" x14ac:dyDescent="0.85">
      <c r="B513" s="22" t="s">
        <v>550</v>
      </c>
      <c r="C513" s="6" t="s">
        <v>566</v>
      </c>
      <c r="D513" s="6" t="s">
        <v>486</v>
      </c>
      <c r="E513" s="6" t="s">
        <v>547</v>
      </c>
      <c r="F513" s="6">
        <v>2</v>
      </c>
      <c r="G513" s="52">
        <v>45580</v>
      </c>
      <c r="H513" s="52">
        <f>IF(COUNTIF(休講・補講一覧表!I$6:I$47,開講日程一覧!P513)&gt;0,_xlfn.XLOOKUP(開講日程一覧!P513,休講・補講一覧表!I$6:I$47,休講・補講一覧表!G$6:G$47),G513)</f>
        <v>45580</v>
      </c>
      <c r="I513" s="3" t="str">
        <f t="shared" si="18"/>
        <v>火</v>
      </c>
      <c r="J513" s="3" t="str">
        <f>IF(COUNTIF(休講・補講一覧表!I$6:I$47,開講日程一覧!P513)&gt;0,TEXT(G513,"m/d")&amp;"の補講","")</f>
        <v/>
      </c>
      <c r="K513" s="6" t="s">
        <v>542</v>
      </c>
      <c r="L513" s="7">
        <v>6.9444444444444441E-3</v>
      </c>
      <c r="M513" s="7">
        <v>0.125</v>
      </c>
      <c r="P513" s="33" t="str">
        <f t="shared" si="19"/>
        <v>事業構想研究（2年次）_東京⑦（青山ゼミ）_後期2</v>
      </c>
      <c r="Q513" s="6" t="str">
        <f>IF(_xlfn.XLOOKUP(D513,履修科目一覧!G$6:G$225,履修科目一覧!E$6:E$225)=0,"",_xlfn.XLOOKUP(D513,履修科目一覧!G$6:G$225,履修科目一覧!E$6:E$225))</f>
        <v/>
      </c>
      <c r="R513" cm="1">
        <f t="array" ref="R513">_xlfn.SWITCH(B513,"集中(導入)",1,"前期",2,"集中(夏期)",3,"後期",4,"集中(春期)",5,"通年",6)</f>
        <v>4</v>
      </c>
      <c r="S513" t="s">
        <v>49</v>
      </c>
      <c r="U513">
        <v>1</v>
      </c>
    </row>
    <row r="514" spans="2:21" x14ac:dyDescent="0.85">
      <c r="B514" s="22" t="s">
        <v>550</v>
      </c>
      <c r="C514" s="6" t="s">
        <v>566</v>
      </c>
      <c r="D514" s="6" t="s">
        <v>486</v>
      </c>
      <c r="E514" s="6" t="s">
        <v>547</v>
      </c>
      <c r="F514" s="6">
        <v>3</v>
      </c>
      <c r="G514" s="52">
        <v>45594</v>
      </c>
      <c r="H514" s="52">
        <f>IF(COUNTIF(休講・補講一覧表!I$6:I$47,開講日程一覧!P514)&gt;0,_xlfn.XLOOKUP(開講日程一覧!P514,休講・補講一覧表!I$6:I$47,休講・補講一覧表!G$6:G$47),G514)</f>
        <v>45594</v>
      </c>
      <c r="I514" s="3" t="str">
        <f t="shared" si="18"/>
        <v>火</v>
      </c>
      <c r="J514" s="3" t="str">
        <f>IF(COUNTIF(休講・補講一覧表!I$6:I$47,開講日程一覧!P514)&gt;0,TEXT(G514,"m/d")&amp;"の補講","")</f>
        <v/>
      </c>
      <c r="K514" s="6" t="s">
        <v>542</v>
      </c>
      <c r="L514" s="7">
        <v>6.9444444444444441E-3</v>
      </c>
      <c r="M514" s="7">
        <v>0.125</v>
      </c>
      <c r="P514" s="33" t="str">
        <f t="shared" si="19"/>
        <v>事業構想研究（2年次）_東京⑦（青山ゼミ）_後期3</v>
      </c>
      <c r="Q514" s="6" t="str">
        <f>IF(_xlfn.XLOOKUP(D514,履修科目一覧!G$6:G$225,履修科目一覧!E$6:E$225)=0,"",_xlfn.XLOOKUP(D514,履修科目一覧!G$6:G$225,履修科目一覧!E$6:E$225))</f>
        <v/>
      </c>
      <c r="R514" cm="1">
        <f t="array" ref="R514">_xlfn.SWITCH(B514,"集中(導入)",1,"前期",2,"集中(夏期)",3,"後期",4,"集中(春期)",5,"通年",6)</f>
        <v>4</v>
      </c>
      <c r="S514" t="s">
        <v>49</v>
      </c>
      <c r="U514">
        <v>1</v>
      </c>
    </row>
    <row r="515" spans="2:21" x14ac:dyDescent="0.85">
      <c r="B515" s="22" t="s">
        <v>550</v>
      </c>
      <c r="C515" s="6" t="s">
        <v>566</v>
      </c>
      <c r="D515" s="6" t="s">
        <v>486</v>
      </c>
      <c r="E515" s="6" t="s">
        <v>547</v>
      </c>
      <c r="F515" s="6">
        <v>4</v>
      </c>
      <c r="G515" s="52">
        <v>45608</v>
      </c>
      <c r="H515" s="52">
        <f>IF(COUNTIF(休講・補講一覧表!I$6:I$47,開講日程一覧!P515)&gt;0,_xlfn.XLOOKUP(開講日程一覧!P515,休講・補講一覧表!I$6:I$47,休講・補講一覧表!G$6:G$47),G515)</f>
        <v>45608</v>
      </c>
      <c r="I515" s="3" t="str">
        <f t="shared" si="18"/>
        <v>火</v>
      </c>
      <c r="J515" s="3" t="str">
        <f>IF(COUNTIF(休講・補講一覧表!I$6:I$47,開講日程一覧!P515)&gt;0,TEXT(G515,"m/d")&amp;"の補講","")</f>
        <v/>
      </c>
      <c r="K515" s="6" t="s">
        <v>542</v>
      </c>
      <c r="L515" s="7">
        <v>6.9444444444444441E-3</v>
      </c>
      <c r="M515" s="7">
        <v>0.125</v>
      </c>
      <c r="P515" s="33" t="str">
        <f t="shared" si="19"/>
        <v>事業構想研究（2年次）_東京⑦（青山ゼミ）_後期4</v>
      </c>
      <c r="Q515" s="6" t="str">
        <f>IF(_xlfn.XLOOKUP(D515,履修科目一覧!G$6:G$225,履修科目一覧!E$6:E$225)=0,"",_xlfn.XLOOKUP(D515,履修科目一覧!G$6:G$225,履修科目一覧!E$6:E$225))</f>
        <v/>
      </c>
      <c r="R515" cm="1">
        <f t="array" ref="R515">_xlfn.SWITCH(B515,"集中(導入)",1,"前期",2,"集中(夏期)",3,"後期",4,"集中(春期)",5,"通年",6)</f>
        <v>4</v>
      </c>
      <c r="S515" t="s">
        <v>49</v>
      </c>
      <c r="U515">
        <v>1</v>
      </c>
    </row>
    <row r="516" spans="2:21" x14ac:dyDescent="0.85">
      <c r="B516" s="22" t="s">
        <v>550</v>
      </c>
      <c r="C516" s="6" t="s">
        <v>566</v>
      </c>
      <c r="D516" s="6" t="s">
        <v>486</v>
      </c>
      <c r="E516" s="6" t="s">
        <v>547</v>
      </c>
      <c r="F516" s="6">
        <v>5</v>
      </c>
      <c r="G516" s="52">
        <v>45622</v>
      </c>
      <c r="H516" s="52">
        <f>IF(COUNTIF(休講・補講一覧表!I$6:I$47,開講日程一覧!P516)&gt;0,_xlfn.XLOOKUP(開講日程一覧!P516,休講・補講一覧表!I$6:I$47,休講・補講一覧表!G$6:G$47),G516)</f>
        <v>45622</v>
      </c>
      <c r="I516" s="3" t="str">
        <f t="shared" si="18"/>
        <v>火</v>
      </c>
      <c r="J516" s="3" t="str">
        <f>IF(COUNTIF(休講・補講一覧表!I$6:I$47,開講日程一覧!P516)&gt;0,TEXT(G516,"m/d")&amp;"の補講","")</f>
        <v/>
      </c>
      <c r="K516" s="6" t="s">
        <v>542</v>
      </c>
      <c r="L516" s="7">
        <v>6.9444444444444441E-3</v>
      </c>
      <c r="M516" s="7">
        <v>0.125</v>
      </c>
      <c r="P516" s="33" t="str">
        <f t="shared" si="19"/>
        <v>事業構想研究（2年次）_東京⑦（青山ゼミ）_後期5</v>
      </c>
      <c r="Q516" s="6" t="str">
        <f>IF(_xlfn.XLOOKUP(D516,履修科目一覧!G$6:G$225,履修科目一覧!E$6:E$225)=0,"",_xlfn.XLOOKUP(D516,履修科目一覧!G$6:G$225,履修科目一覧!E$6:E$225))</f>
        <v/>
      </c>
      <c r="R516" cm="1">
        <f t="array" ref="R516">_xlfn.SWITCH(B516,"集中(導入)",1,"前期",2,"集中(夏期)",3,"後期",4,"集中(春期)",5,"通年",6)</f>
        <v>4</v>
      </c>
      <c r="S516" t="s">
        <v>49</v>
      </c>
      <c r="U516">
        <v>1</v>
      </c>
    </row>
    <row r="517" spans="2:21" x14ac:dyDescent="0.85">
      <c r="B517" s="22" t="s">
        <v>550</v>
      </c>
      <c r="C517" s="6" t="s">
        <v>566</v>
      </c>
      <c r="D517" s="6" t="s">
        <v>486</v>
      </c>
      <c r="E517" s="6" t="s">
        <v>547</v>
      </c>
      <c r="F517" s="6">
        <v>6</v>
      </c>
      <c r="G517" s="52">
        <v>45636</v>
      </c>
      <c r="H517" s="52">
        <f>IF(COUNTIF(休講・補講一覧表!I$6:I$47,開講日程一覧!P517)&gt;0,_xlfn.XLOOKUP(開講日程一覧!P517,休講・補講一覧表!I$6:I$47,休講・補講一覧表!G$6:G$47),G517)</f>
        <v>45636</v>
      </c>
      <c r="I517" s="3" t="str">
        <f t="shared" si="18"/>
        <v>火</v>
      </c>
      <c r="J517" s="3" t="str">
        <f>IF(COUNTIF(休講・補講一覧表!I$6:I$47,開講日程一覧!P517)&gt;0,TEXT(G517,"m/d")&amp;"の補講","")</f>
        <v/>
      </c>
      <c r="K517" s="6" t="s">
        <v>542</v>
      </c>
      <c r="L517" s="7">
        <v>6.9444444444444441E-3</v>
      </c>
      <c r="M517" s="7">
        <v>0.125</v>
      </c>
      <c r="P517" s="33" t="str">
        <f t="shared" si="19"/>
        <v>事業構想研究（2年次）_東京⑦（青山ゼミ）_後期6</v>
      </c>
      <c r="Q517" s="6" t="str">
        <f>IF(_xlfn.XLOOKUP(D517,履修科目一覧!G$6:G$225,履修科目一覧!E$6:E$225)=0,"",_xlfn.XLOOKUP(D517,履修科目一覧!G$6:G$225,履修科目一覧!E$6:E$225))</f>
        <v/>
      </c>
      <c r="R517" cm="1">
        <f t="array" ref="R517">_xlfn.SWITCH(B517,"集中(導入)",1,"前期",2,"集中(夏期)",3,"後期",4,"集中(春期)",5,"通年",6)</f>
        <v>4</v>
      </c>
      <c r="S517" t="s">
        <v>49</v>
      </c>
      <c r="U517">
        <v>1</v>
      </c>
    </row>
    <row r="518" spans="2:21" x14ac:dyDescent="0.85">
      <c r="B518" s="22" t="s">
        <v>550</v>
      </c>
      <c r="C518" s="6" t="s">
        <v>566</v>
      </c>
      <c r="D518" s="6" t="s">
        <v>486</v>
      </c>
      <c r="E518" s="6" t="s">
        <v>547</v>
      </c>
      <c r="F518" s="6">
        <v>7</v>
      </c>
      <c r="G518" s="52">
        <v>45650</v>
      </c>
      <c r="H518" s="52">
        <f>IF(COUNTIF(休講・補講一覧表!I$6:I$47,開講日程一覧!P518)&gt;0,_xlfn.XLOOKUP(開講日程一覧!P518,休講・補講一覧表!I$6:I$47,休講・補講一覧表!G$6:G$47),G518)</f>
        <v>45650</v>
      </c>
      <c r="I518" s="3" t="str">
        <f t="shared" si="18"/>
        <v>火</v>
      </c>
      <c r="J518" s="3" t="str">
        <f>IF(COUNTIF(休講・補講一覧表!I$6:I$47,開講日程一覧!P518)&gt;0,TEXT(G518,"m/d")&amp;"の補講","")</f>
        <v/>
      </c>
      <c r="K518" s="6" t="s">
        <v>542</v>
      </c>
      <c r="L518" s="7">
        <v>6.9444444444444441E-3</v>
      </c>
      <c r="M518" s="7">
        <v>0.125</v>
      </c>
      <c r="P518" s="33" t="str">
        <f t="shared" si="19"/>
        <v>事業構想研究（2年次）_東京⑦（青山ゼミ）_後期7</v>
      </c>
      <c r="Q518" s="6" t="str">
        <f>IF(_xlfn.XLOOKUP(D518,履修科目一覧!G$6:G$225,履修科目一覧!E$6:E$225)=0,"",_xlfn.XLOOKUP(D518,履修科目一覧!G$6:G$225,履修科目一覧!E$6:E$225))</f>
        <v/>
      </c>
      <c r="R518" cm="1">
        <f t="array" ref="R518">_xlfn.SWITCH(B518,"集中(導入)",1,"前期",2,"集中(夏期)",3,"後期",4,"集中(春期)",5,"通年",6)</f>
        <v>4</v>
      </c>
      <c r="S518" t="s">
        <v>49</v>
      </c>
      <c r="U518">
        <v>1</v>
      </c>
    </row>
    <row r="519" spans="2:21" x14ac:dyDescent="0.85">
      <c r="B519" s="22" t="s">
        <v>550</v>
      </c>
      <c r="C519" s="6" t="s">
        <v>566</v>
      </c>
      <c r="D519" s="6" t="s">
        <v>486</v>
      </c>
      <c r="E519" s="6" t="s">
        <v>547</v>
      </c>
      <c r="F519" s="6">
        <v>8</v>
      </c>
      <c r="G519" s="52">
        <v>45671</v>
      </c>
      <c r="H519" s="52">
        <f>IF(COUNTIF(休講・補講一覧表!I$6:I$47,開講日程一覧!P519)&gt;0,_xlfn.XLOOKUP(開講日程一覧!P519,休講・補講一覧表!I$6:I$47,休講・補講一覧表!G$6:G$47),G519)</f>
        <v>45671</v>
      </c>
      <c r="I519" s="3" t="str">
        <f t="shared" si="18"/>
        <v>火</v>
      </c>
      <c r="J519" s="3" t="str">
        <f>IF(COUNTIF(休講・補講一覧表!I$6:I$47,開講日程一覧!P519)&gt;0,TEXT(G519,"m/d")&amp;"の補講","")</f>
        <v/>
      </c>
      <c r="K519" s="6" t="s">
        <v>542</v>
      </c>
      <c r="L519" s="7">
        <v>6.9444444444444441E-3</v>
      </c>
      <c r="M519" s="7">
        <v>0.125</v>
      </c>
      <c r="P519" s="33" t="str">
        <f t="shared" si="19"/>
        <v>事業構想研究（2年次）_東京⑦（青山ゼミ）_後期8</v>
      </c>
      <c r="Q519" s="6" t="str">
        <f>IF(_xlfn.XLOOKUP(D519,履修科目一覧!G$6:G$225,履修科目一覧!E$6:E$225)=0,"",_xlfn.XLOOKUP(D519,履修科目一覧!G$6:G$225,履修科目一覧!E$6:E$225))</f>
        <v/>
      </c>
      <c r="R519" cm="1">
        <f t="array" ref="R519">_xlfn.SWITCH(B519,"集中(導入)",1,"前期",2,"集中(夏期)",3,"後期",4,"集中(春期)",5,"通年",6)</f>
        <v>4</v>
      </c>
      <c r="S519" t="s">
        <v>49</v>
      </c>
      <c r="U519">
        <v>1</v>
      </c>
    </row>
    <row r="520" spans="2:21" x14ac:dyDescent="0.85">
      <c r="B520" s="22" t="s">
        <v>545</v>
      </c>
      <c r="C520" s="6" t="s">
        <v>546</v>
      </c>
      <c r="D520" s="6" t="s">
        <v>492</v>
      </c>
      <c r="E520" s="6" t="s">
        <v>547</v>
      </c>
      <c r="F520" s="6">
        <v>1</v>
      </c>
      <c r="G520" s="52">
        <v>45409</v>
      </c>
      <c r="H520" s="52">
        <f>IF(COUNTIF(休講・補講一覧表!I$6:I$47,開講日程一覧!P520)&gt;0,_xlfn.XLOOKUP(開講日程一覧!P520,休講・補講一覧表!I$6:I$47,休講・補講一覧表!G$6:G$47),G520)</f>
        <v>45409</v>
      </c>
      <c r="I520" s="3" t="str">
        <f t="shared" si="18"/>
        <v>土</v>
      </c>
      <c r="J520" s="3" t="str">
        <f>IF(COUNTIF(休講・補講一覧表!I$6:I$47,開講日程一覧!P520)&gt;0,TEXT(G520,"m/d")&amp;"の補講","")</f>
        <v/>
      </c>
      <c r="K520" s="6" t="s">
        <v>548</v>
      </c>
      <c r="L520" s="7">
        <v>0</v>
      </c>
      <c r="M520" s="7">
        <v>6.25E-2</v>
      </c>
      <c r="P520" s="33" t="str">
        <f t="shared" si="19"/>
        <v>事業構想研究（2年次）_東京⑧（関ゼミ）_前期1</v>
      </c>
      <c r="Q520" s="6" t="str">
        <f>IF(_xlfn.XLOOKUP(D520,履修科目一覧!G$6:G$225,履修科目一覧!E$6:E$225)=0,"",_xlfn.XLOOKUP(D520,履修科目一覧!G$6:G$225,履修科目一覧!E$6:E$225))</f>
        <v/>
      </c>
      <c r="R520" cm="1">
        <f t="array" ref="R520">_xlfn.SWITCH(B520,"集中(導入)",1,"前期",2,"集中(夏期)",3,"後期",4,"集中(春期)",5,"通年",6)</f>
        <v>2</v>
      </c>
      <c r="S520" t="s">
        <v>49</v>
      </c>
      <c r="U520">
        <v>1</v>
      </c>
    </row>
    <row r="521" spans="2:21" x14ac:dyDescent="0.85">
      <c r="B521" s="22" t="s">
        <v>545</v>
      </c>
      <c r="C521" s="6" t="s">
        <v>546</v>
      </c>
      <c r="D521" s="6" t="s">
        <v>492</v>
      </c>
      <c r="E521" s="6" t="s">
        <v>547</v>
      </c>
      <c r="F521" s="6">
        <v>2</v>
      </c>
      <c r="G521" s="52">
        <v>45430</v>
      </c>
      <c r="H521" s="52">
        <f>IF(COUNTIF(休講・補講一覧表!I$6:I$47,開講日程一覧!P521)&gt;0,_xlfn.XLOOKUP(開講日程一覧!P521,休講・補講一覧表!I$6:I$47,休講・補講一覧表!G$6:G$47),G521)</f>
        <v>45430</v>
      </c>
      <c r="I521" s="3" t="str">
        <f t="shared" si="18"/>
        <v>土</v>
      </c>
      <c r="J521" s="3" t="str">
        <f>IF(COUNTIF(休講・補講一覧表!I$6:I$47,開講日程一覧!P521)&gt;0,TEXT(G521,"m/d")&amp;"の補講","")</f>
        <v/>
      </c>
      <c r="K521" s="6" t="s">
        <v>549</v>
      </c>
      <c r="L521" s="7">
        <v>4.1666666666666664E-2</v>
      </c>
      <c r="M521" s="7">
        <v>0.125</v>
      </c>
      <c r="P521" s="33" t="str">
        <f t="shared" si="19"/>
        <v>事業構想研究（2年次）_東京⑧（関ゼミ）_前期2</v>
      </c>
      <c r="Q521" s="6" t="str">
        <f>IF(_xlfn.XLOOKUP(D521,履修科目一覧!G$6:G$225,履修科目一覧!E$6:E$225)=0,"",_xlfn.XLOOKUP(D521,履修科目一覧!G$6:G$225,履修科目一覧!E$6:E$225))</f>
        <v/>
      </c>
      <c r="R521" cm="1">
        <f t="array" ref="R521">_xlfn.SWITCH(B521,"集中(導入)",1,"前期",2,"集中(夏期)",3,"後期",4,"集中(春期)",5,"通年",6)</f>
        <v>2</v>
      </c>
      <c r="S521" t="s">
        <v>49</v>
      </c>
      <c r="U521">
        <v>1</v>
      </c>
    </row>
    <row r="522" spans="2:21" x14ac:dyDescent="0.85">
      <c r="B522" s="22" t="s">
        <v>545</v>
      </c>
      <c r="C522" s="6" t="s">
        <v>546</v>
      </c>
      <c r="D522" s="6" t="s">
        <v>492</v>
      </c>
      <c r="E522" s="6" t="s">
        <v>547</v>
      </c>
      <c r="F522" s="6">
        <v>3</v>
      </c>
      <c r="G522" s="52">
        <v>45444</v>
      </c>
      <c r="H522" s="52">
        <f>IF(COUNTIF(休講・補講一覧表!I$6:I$47,開講日程一覧!P522)&gt;0,_xlfn.XLOOKUP(開講日程一覧!P522,休講・補講一覧表!I$6:I$47,休講・補講一覧表!G$6:G$47),G522)</f>
        <v>45444</v>
      </c>
      <c r="I522" s="3" t="str">
        <f t="shared" si="18"/>
        <v>土</v>
      </c>
      <c r="J522" s="3" t="str">
        <f>IF(COUNTIF(休講・補講一覧表!I$6:I$47,開講日程一覧!P522)&gt;0,TEXT(G522,"m/d")&amp;"の補講","")</f>
        <v/>
      </c>
      <c r="K522" s="6" t="s">
        <v>549</v>
      </c>
      <c r="L522" s="7">
        <v>4.1666666666666664E-2</v>
      </c>
      <c r="M522" s="7">
        <v>0.125</v>
      </c>
      <c r="P522" s="33" t="str">
        <f t="shared" si="19"/>
        <v>事業構想研究（2年次）_東京⑧（関ゼミ）_前期3</v>
      </c>
      <c r="Q522" s="6" t="str">
        <f>IF(_xlfn.XLOOKUP(D522,履修科目一覧!G$6:G$225,履修科目一覧!E$6:E$225)=0,"",_xlfn.XLOOKUP(D522,履修科目一覧!G$6:G$225,履修科目一覧!E$6:E$225))</f>
        <v/>
      </c>
      <c r="R522" cm="1">
        <f t="array" ref="R522">_xlfn.SWITCH(B522,"集中(導入)",1,"前期",2,"集中(夏期)",3,"後期",4,"集中(春期)",5,"通年",6)</f>
        <v>2</v>
      </c>
      <c r="S522" t="s">
        <v>49</v>
      </c>
      <c r="U522">
        <v>1</v>
      </c>
    </row>
    <row r="523" spans="2:21" x14ac:dyDescent="0.85">
      <c r="B523" s="22" t="s">
        <v>545</v>
      </c>
      <c r="C523" s="6" t="s">
        <v>546</v>
      </c>
      <c r="D523" s="6" t="s">
        <v>492</v>
      </c>
      <c r="E523" s="6" t="s">
        <v>547</v>
      </c>
      <c r="F523" s="6">
        <v>4</v>
      </c>
      <c r="G523" s="52">
        <v>45458</v>
      </c>
      <c r="H523" s="52">
        <f>IF(COUNTIF(休講・補講一覧表!I$6:I$47,開講日程一覧!P523)&gt;0,_xlfn.XLOOKUP(開講日程一覧!P523,休講・補講一覧表!I$6:I$47,休講・補講一覧表!G$6:G$47),G523)</f>
        <v>45458</v>
      </c>
      <c r="I523" s="3" t="str">
        <f t="shared" si="18"/>
        <v>土</v>
      </c>
      <c r="J523" s="3" t="str">
        <f>IF(COUNTIF(休講・補講一覧表!I$6:I$47,開講日程一覧!P523)&gt;0,TEXT(G523,"m/d")&amp;"の補講","")</f>
        <v/>
      </c>
      <c r="K523" s="6" t="s">
        <v>549</v>
      </c>
      <c r="L523" s="7">
        <v>4.1666666666666664E-2</v>
      </c>
      <c r="M523" s="7">
        <v>0.125</v>
      </c>
      <c r="P523" s="33" t="str">
        <f t="shared" si="19"/>
        <v>事業構想研究（2年次）_東京⑧（関ゼミ）_前期4</v>
      </c>
      <c r="Q523" s="6" t="str">
        <f>IF(_xlfn.XLOOKUP(D523,履修科目一覧!G$6:G$225,履修科目一覧!E$6:E$225)=0,"",_xlfn.XLOOKUP(D523,履修科目一覧!G$6:G$225,履修科目一覧!E$6:E$225))</f>
        <v/>
      </c>
      <c r="R523" cm="1">
        <f t="array" ref="R523">_xlfn.SWITCH(B523,"集中(導入)",1,"前期",2,"集中(夏期)",3,"後期",4,"集中(春期)",5,"通年",6)</f>
        <v>2</v>
      </c>
      <c r="S523" t="s">
        <v>49</v>
      </c>
      <c r="U523">
        <v>1</v>
      </c>
    </row>
    <row r="524" spans="2:21" x14ac:dyDescent="0.85">
      <c r="B524" s="22" t="s">
        <v>545</v>
      </c>
      <c r="C524" s="6" t="s">
        <v>546</v>
      </c>
      <c r="D524" s="6" t="s">
        <v>492</v>
      </c>
      <c r="E524" s="6" t="s">
        <v>547</v>
      </c>
      <c r="F524" s="6">
        <v>5</v>
      </c>
      <c r="G524" s="52">
        <v>45472</v>
      </c>
      <c r="H524" s="52">
        <f>IF(COUNTIF(休講・補講一覧表!I$6:I$47,開講日程一覧!P524)&gt;0,_xlfn.XLOOKUP(開講日程一覧!P524,休講・補講一覧表!I$6:I$47,休講・補講一覧表!G$6:G$47),G524)</f>
        <v>45472</v>
      </c>
      <c r="I524" s="3" t="str">
        <f t="shared" si="18"/>
        <v>土</v>
      </c>
      <c r="J524" s="3" t="str">
        <f>IF(COUNTIF(休講・補講一覧表!I$6:I$47,開講日程一覧!P524)&gt;0,TEXT(G524,"m/d")&amp;"の補講","")</f>
        <v/>
      </c>
      <c r="K524" s="6" t="s">
        <v>549</v>
      </c>
      <c r="L524" s="7">
        <v>4.1666666666666664E-2</v>
      </c>
      <c r="M524" s="7">
        <v>0.125</v>
      </c>
      <c r="P524" s="33" t="str">
        <f t="shared" si="19"/>
        <v>事業構想研究（2年次）_東京⑧（関ゼミ）_前期5</v>
      </c>
      <c r="Q524" s="6" t="str">
        <f>IF(_xlfn.XLOOKUP(D524,履修科目一覧!G$6:G$225,履修科目一覧!E$6:E$225)=0,"",_xlfn.XLOOKUP(D524,履修科目一覧!G$6:G$225,履修科目一覧!E$6:E$225))</f>
        <v/>
      </c>
      <c r="R524" cm="1">
        <f t="array" ref="R524">_xlfn.SWITCH(B524,"集中(導入)",1,"前期",2,"集中(夏期)",3,"後期",4,"集中(春期)",5,"通年",6)</f>
        <v>2</v>
      </c>
      <c r="S524" t="s">
        <v>49</v>
      </c>
      <c r="U524">
        <v>1</v>
      </c>
    </row>
    <row r="525" spans="2:21" x14ac:dyDescent="0.85">
      <c r="B525" s="22" t="s">
        <v>545</v>
      </c>
      <c r="C525" s="6" t="s">
        <v>546</v>
      </c>
      <c r="D525" s="6" t="s">
        <v>492</v>
      </c>
      <c r="E525" s="6" t="s">
        <v>547</v>
      </c>
      <c r="F525" s="6">
        <v>6</v>
      </c>
      <c r="G525" s="52">
        <v>45486</v>
      </c>
      <c r="H525" s="52">
        <f>IF(COUNTIF(休講・補講一覧表!I$6:I$47,開講日程一覧!P525)&gt;0,_xlfn.XLOOKUP(開講日程一覧!P525,休講・補講一覧表!I$6:I$47,休講・補講一覧表!G$6:G$47),G525)</f>
        <v>45486</v>
      </c>
      <c r="I525" s="3" t="str">
        <f t="shared" si="18"/>
        <v>土</v>
      </c>
      <c r="J525" s="3" t="str">
        <f>IF(COUNTIF(休講・補講一覧表!I$6:I$47,開講日程一覧!P525)&gt;0,TEXT(G525,"m/d")&amp;"の補講","")</f>
        <v/>
      </c>
      <c r="K525" s="6" t="s">
        <v>549</v>
      </c>
      <c r="L525" s="7">
        <v>4.1666666666666664E-2</v>
      </c>
      <c r="M525" s="7">
        <v>0.125</v>
      </c>
      <c r="P525" s="33" t="str">
        <f t="shared" si="19"/>
        <v>事業構想研究（2年次）_東京⑧（関ゼミ）_前期6</v>
      </c>
      <c r="Q525" s="6" t="str">
        <f>IF(_xlfn.XLOOKUP(D525,履修科目一覧!G$6:G$225,履修科目一覧!E$6:E$225)=0,"",_xlfn.XLOOKUP(D525,履修科目一覧!G$6:G$225,履修科目一覧!E$6:E$225))</f>
        <v/>
      </c>
      <c r="R525" cm="1">
        <f t="array" ref="R525">_xlfn.SWITCH(B525,"集中(導入)",1,"前期",2,"集中(夏期)",3,"後期",4,"集中(春期)",5,"通年",6)</f>
        <v>2</v>
      </c>
      <c r="S525" t="s">
        <v>49</v>
      </c>
      <c r="U525">
        <v>1</v>
      </c>
    </row>
    <row r="526" spans="2:21" x14ac:dyDescent="0.85">
      <c r="B526" s="22" t="s">
        <v>545</v>
      </c>
      <c r="C526" s="6" t="s">
        <v>546</v>
      </c>
      <c r="D526" s="6" t="s">
        <v>492</v>
      </c>
      <c r="E526" s="6" t="s">
        <v>547</v>
      </c>
      <c r="F526" s="6">
        <v>7</v>
      </c>
      <c r="G526" s="52">
        <v>45500</v>
      </c>
      <c r="H526" s="52">
        <f>IF(COUNTIF(休講・補講一覧表!I$6:I$47,開講日程一覧!P526)&gt;0,_xlfn.XLOOKUP(開講日程一覧!P526,休講・補講一覧表!I$6:I$47,休講・補講一覧表!G$6:G$47),G526)</f>
        <v>45500</v>
      </c>
      <c r="I526" s="3" t="str">
        <f t="shared" si="18"/>
        <v>土</v>
      </c>
      <c r="J526" s="3" t="str">
        <f>IF(COUNTIF(休講・補講一覧表!I$6:I$47,開講日程一覧!P526)&gt;0,TEXT(G526,"m/d")&amp;"の補講","")</f>
        <v/>
      </c>
      <c r="K526" s="6" t="s">
        <v>549</v>
      </c>
      <c r="L526" s="7">
        <v>4.1666666666666664E-2</v>
      </c>
      <c r="M526" s="7">
        <v>0.125</v>
      </c>
      <c r="P526" s="33" t="str">
        <f t="shared" si="19"/>
        <v>事業構想研究（2年次）_東京⑧（関ゼミ）_前期7</v>
      </c>
      <c r="Q526" s="6" t="str">
        <f>IF(_xlfn.XLOOKUP(D526,履修科目一覧!G$6:G$225,履修科目一覧!E$6:E$225)=0,"",_xlfn.XLOOKUP(D526,履修科目一覧!G$6:G$225,履修科目一覧!E$6:E$225))</f>
        <v/>
      </c>
      <c r="R526" cm="1">
        <f t="array" ref="R526">_xlfn.SWITCH(B526,"集中(導入)",1,"前期",2,"集中(夏期)",3,"後期",4,"集中(春期)",5,"通年",6)</f>
        <v>2</v>
      </c>
      <c r="S526" t="s">
        <v>49</v>
      </c>
      <c r="U526">
        <v>1</v>
      </c>
    </row>
    <row r="527" spans="2:21" x14ac:dyDescent="0.85">
      <c r="B527" s="22" t="s">
        <v>545</v>
      </c>
      <c r="C527" s="6" t="s">
        <v>546</v>
      </c>
      <c r="D527" s="6" t="s">
        <v>492</v>
      </c>
      <c r="E527" s="6" t="s">
        <v>547</v>
      </c>
      <c r="F527" s="6">
        <v>8</v>
      </c>
      <c r="G527" s="52">
        <v>45514</v>
      </c>
      <c r="H527" s="52">
        <f>IF(COUNTIF(休講・補講一覧表!I$6:I$47,開講日程一覧!P527)&gt;0,_xlfn.XLOOKUP(開講日程一覧!P527,休講・補講一覧表!I$6:I$47,休講・補講一覧表!G$6:G$47),G527)</f>
        <v>45514</v>
      </c>
      <c r="I527" s="3" t="str">
        <f t="shared" si="18"/>
        <v>土</v>
      </c>
      <c r="J527" s="3" t="str">
        <f>IF(COUNTIF(休講・補講一覧表!I$6:I$47,開講日程一覧!P527)&gt;0,TEXT(G527,"m/d")&amp;"の補講","")</f>
        <v/>
      </c>
      <c r="K527" s="6" t="s">
        <v>549</v>
      </c>
      <c r="L527" s="7">
        <v>4.1666666666666664E-2</v>
      </c>
      <c r="M527" s="7">
        <v>0.125</v>
      </c>
      <c r="P527" s="33" t="str">
        <f t="shared" si="19"/>
        <v>事業構想研究（2年次）_東京⑧（関ゼミ）_前期8</v>
      </c>
      <c r="Q527" s="6" t="str">
        <f>IF(_xlfn.XLOOKUP(D527,履修科目一覧!G$6:G$225,履修科目一覧!E$6:E$225)=0,"",_xlfn.XLOOKUP(D527,履修科目一覧!G$6:G$225,履修科目一覧!E$6:E$225))</f>
        <v/>
      </c>
      <c r="R527" cm="1">
        <f t="array" ref="R527">_xlfn.SWITCH(B527,"集中(導入)",1,"前期",2,"集中(夏期)",3,"後期",4,"集中(春期)",5,"通年",6)</f>
        <v>2</v>
      </c>
      <c r="S527" t="s">
        <v>49</v>
      </c>
      <c r="U527">
        <v>1</v>
      </c>
    </row>
    <row r="528" spans="2:21" x14ac:dyDescent="0.85">
      <c r="B528" s="22" t="s">
        <v>550</v>
      </c>
      <c r="C528" s="6" t="s">
        <v>546</v>
      </c>
      <c r="D528" s="6" t="s">
        <v>496</v>
      </c>
      <c r="E528" s="6" t="s">
        <v>547</v>
      </c>
      <c r="F528" s="6">
        <v>1</v>
      </c>
      <c r="G528" s="52">
        <v>45563</v>
      </c>
      <c r="H528" s="52">
        <f>IF(COUNTIF(休講・補講一覧表!I$6:I$47,開講日程一覧!P528)&gt;0,_xlfn.XLOOKUP(開講日程一覧!P528,休講・補講一覧表!I$6:I$47,休講・補講一覧表!G$6:G$47),G528)</f>
        <v>45563</v>
      </c>
      <c r="I528" s="3" t="str">
        <f t="shared" si="18"/>
        <v>土</v>
      </c>
      <c r="J528" s="3" t="str">
        <f>IF(COUNTIF(休講・補講一覧表!I$6:I$47,開講日程一覧!P528)&gt;0,TEXT(G528,"m/d")&amp;"の補講","")</f>
        <v/>
      </c>
      <c r="K528" s="6" t="s">
        <v>548</v>
      </c>
      <c r="L528" s="7">
        <v>0</v>
      </c>
      <c r="M528" s="7">
        <v>6.25E-2</v>
      </c>
      <c r="P528" s="33" t="str">
        <f t="shared" si="19"/>
        <v>事業構想研究（2年次）_東京⑧（関ゼミ）_後期1</v>
      </c>
      <c r="Q528" s="6" t="str">
        <f>IF(_xlfn.XLOOKUP(D528,履修科目一覧!G$6:G$225,履修科目一覧!E$6:E$225)=0,"",_xlfn.XLOOKUP(D528,履修科目一覧!G$6:G$225,履修科目一覧!E$6:E$225))</f>
        <v/>
      </c>
      <c r="R528" cm="1">
        <f t="array" ref="R528">_xlfn.SWITCH(B528,"集中(導入)",1,"前期",2,"集中(夏期)",3,"後期",4,"集中(春期)",5,"通年",6)</f>
        <v>4</v>
      </c>
      <c r="S528" t="s">
        <v>49</v>
      </c>
      <c r="U528">
        <v>1</v>
      </c>
    </row>
    <row r="529" spans="2:21" x14ac:dyDescent="0.85">
      <c r="B529" s="22" t="s">
        <v>550</v>
      </c>
      <c r="C529" s="6" t="s">
        <v>546</v>
      </c>
      <c r="D529" s="6" t="s">
        <v>496</v>
      </c>
      <c r="E529" s="6" t="s">
        <v>547</v>
      </c>
      <c r="F529" s="6">
        <v>2</v>
      </c>
      <c r="G529" s="52">
        <v>45570</v>
      </c>
      <c r="H529" s="52">
        <f>IF(COUNTIF(休講・補講一覧表!I$6:I$47,開講日程一覧!P529)&gt;0,_xlfn.XLOOKUP(開講日程一覧!P529,休講・補講一覧表!I$6:I$47,休講・補講一覧表!G$6:G$47),G529)</f>
        <v>45570</v>
      </c>
      <c r="I529" s="3" t="str">
        <f t="shared" si="18"/>
        <v>土</v>
      </c>
      <c r="J529" s="3" t="str">
        <f>IF(COUNTIF(休講・補講一覧表!I$6:I$47,開講日程一覧!P529)&gt;0,TEXT(G529,"m/d")&amp;"の補講","")</f>
        <v/>
      </c>
      <c r="K529" s="6" t="s">
        <v>549</v>
      </c>
      <c r="L529" s="7">
        <v>4.1666666666666664E-2</v>
      </c>
      <c r="M529" s="7">
        <v>0.125</v>
      </c>
      <c r="P529" s="33" t="str">
        <f t="shared" si="19"/>
        <v>事業構想研究（2年次）_東京⑧（関ゼミ）_後期2</v>
      </c>
      <c r="Q529" s="6" t="str">
        <f>IF(_xlfn.XLOOKUP(D529,履修科目一覧!G$6:G$225,履修科目一覧!E$6:E$225)=0,"",_xlfn.XLOOKUP(D529,履修科目一覧!G$6:G$225,履修科目一覧!E$6:E$225))</f>
        <v/>
      </c>
      <c r="R529" cm="1">
        <f t="array" ref="R529">_xlfn.SWITCH(B529,"集中(導入)",1,"前期",2,"集中(夏期)",3,"後期",4,"集中(春期)",5,"通年",6)</f>
        <v>4</v>
      </c>
      <c r="S529" t="s">
        <v>49</v>
      </c>
      <c r="U529">
        <v>1</v>
      </c>
    </row>
    <row r="530" spans="2:21" x14ac:dyDescent="0.85">
      <c r="B530" s="22" t="s">
        <v>550</v>
      </c>
      <c r="C530" s="6" t="s">
        <v>546</v>
      </c>
      <c r="D530" s="6" t="s">
        <v>496</v>
      </c>
      <c r="E530" s="6" t="s">
        <v>547</v>
      </c>
      <c r="F530" s="6">
        <v>3</v>
      </c>
      <c r="G530" s="52">
        <v>45584</v>
      </c>
      <c r="H530" s="52">
        <f>IF(COUNTIF(休講・補講一覧表!I$6:I$47,開講日程一覧!P530)&gt;0,_xlfn.XLOOKUP(開講日程一覧!P530,休講・補講一覧表!I$6:I$47,休講・補講一覧表!G$6:G$47),G530)</f>
        <v>45584</v>
      </c>
      <c r="I530" s="3" t="str">
        <f t="shared" si="18"/>
        <v>土</v>
      </c>
      <c r="J530" s="3" t="str">
        <f>IF(COUNTIF(休講・補講一覧表!I$6:I$47,開講日程一覧!P530)&gt;0,TEXT(G530,"m/d")&amp;"の補講","")</f>
        <v/>
      </c>
      <c r="K530" s="6" t="s">
        <v>549</v>
      </c>
      <c r="L530" s="7">
        <v>4.1666666666666664E-2</v>
      </c>
      <c r="M530" s="7">
        <v>0.125</v>
      </c>
      <c r="P530" s="33" t="str">
        <f t="shared" si="19"/>
        <v>事業構想研究（2年次）_東京⑧（関ゼミ）_後期3</v>
      </c>
      <c r="Q530" s="6" t="str">
        <f>IF(_xlfn.XLOOKUP(D530,履修科目一覧!G$6:G$225,履修科目一覧!E$6:E$225)=0,"",_xlfn.XLOOKUP(D530,履修科目一覧!G$6:G$225,履修科目一覧!E$6:E$225))</f>
        <v/>
      </c>
      <c r="R530" cm="1">
        <f t="array" ref="R530">_xlfn.SWITCH(B530,"集中(導入)",1,"前期",2,"集中(夏期)",3,"後期",4,"集中(春期)",5,"通年",6)</f>
        <v>4</v>
      </c>
      <c r="S530" t="s">
        <v>49</v>
      </c>
      <c r="U530">
        <v>1</v>
      </c>
    </row>
    <row r="531" spans="2:21" x14ac:dyDescent="0.85">
      <c r="B531" s="22" t="s">
        <v>550</v>
      </c>
      <c r="C531" s="6" t="s">
        <v>546</v>
      </c>
      <c r="D531" s="6" t="s">
        <v>496</v>
      </c>
      <c r="E531" s="6" t="s">
        <v>547</v>
      </c>
      <c r="F531" s="6">
        <v>4</v>
      </c>
      <c r="G531" s="52">
        <v>45612</v>
      </c>
      <c r="H531" s="52">
        <f>IF(COUNTIF(休講・補講一覧表!I$6:I$47,開講日程一覧!P531)&gt;0,_xlfn.XLOOKUP(開講日程一覧!P531,休講・補講一覧表!I$6:I$47,休講・補講一覧表!G$6:G$47),G531)</f>
        <v>45612</v>
      </c>
      <c r="I531" s="3" t="str">
        <f t="shared" si="18"/>
        <v>土</v>
      </c>
      <c r="J531" s="3" t="str">
        <f>IF(COUNTIF(休講・補講一覧表!I$6:I$47,開講日程一覧!P531)&gt;0,TEXT(G531,"m/d")&amp;"の補講","")</f>
        <v/>
      </c>
      <c r="K531" s="6" t="s">
        <v>549</v>
      </c>
      <c r="L531" s="7">
        <v>4.1666666666666664E-2</v>
      </c>
      <c r="M531" s="7">
        <v>0.125</v>
      </c>
      <c r="P531" s="33" t="str">
        <f t="shared" si="19"/>
        <v>事業構想研究（2年次）_東京⑧（関ゼミ）_後期4</v>
      </c>
      <c r="Q531" s="6" t="str">
        <f>IF(_xlfn.XLOOKUP(D531,履修科目一覧!G$6:G$225,履修科目一覧!E$6:E$225)=0,"",_xlfn.XLOOKUP(D531,履修科目一覧!G$6:G$225,履修科目一覧!E$6:E$225))</f>
        <v/>
      </c>
      <c r="R531" cm="1">
        <f t="array" ref="R531">_xlfn.SWITCH(B531,"集中(導入)",1,"前期",2,"集中(夏期)",3,"後期",4,"集中(春期)",5,"通年",6)</f>
        <v>4</v>
      </c>
      <c r="S531" t="s">
        <v>49</v>
      </c>
      <c r="U531">
        <v>1</v>
      </c>
    </row>
    <row r="532" spans="2:21" x14ac:dyDescent="0.85">
      <c r="B532" s="22" t="s">
        <v>550</v>
      </c>
      <c r="C532" s="6" t="s">
        <v>546</v>
      </c>
      <c r="D532" s="6" t="s">
        <v>496</v>
      </c>
      <c r="E532" s="6" t="s">
        <v>547</v>
      </c>
      <c r="F532" s="6">
        <v>5</v>
      </c>
      <c r="G532" s="52">
        <v>45626</v>
      </c>
      <c r="H532" s="52">
        <f>IF(COUNTIF(休講・補講一覧表!I$6:I$47,開講日程一覧!P532)&gt;0,_xlfn.XLOOKUP(開講日程一覧!P532,休講・補講一覧表!I$6:I$47,休講・補講一覧表!G$6:G$47),G532)</f>
        <v>45626</v>
      </c>
      <c r="I532" s="3" t="str">
        <f t="shared" si="18"/>
        <v>土</v>
      </c>
      <c r="J532" s="3" t="str">
        <f>IF(COUNTIF(休講・補講一覧表!I$6:I$47,開講日程一覧!P532)&gt;0,TEXT(G532,"m/d")&amp;"の補講","")</f>
        <v/>
      </c>
      <c r="K532" s="6" t="s">
        <v>549</v>
      </c>
      <c r="L532" s="7">
        <v>4.1666666666666664E-2</v>
      </c>
      <c r="M532" s="7">
        <v>0.125</v>
      </c>
      <c r="P532" s="33" t="str">
        <f t="shared" si="19"/>
        <v>事業構想研究（2年次）_東京⑧（関ゼミ）_後期5</v>
      </c>
      <c r="Q532" s="6" t="str">
        <f>IF(_xlfn.XLOOKUP(D532,履修科目一覧!G$6:G$225,履修科目一覧!E$6:E$225)=0,"",_xlfn.XLOOKUP(D532,履修科目一覧!G$6:G$225,履修科目一覧!E$6:E$225))</f>
        <v/>
      </c>
      <c r="R532" cm="1">
        <f t="array" ref="R532">_xlfn.SWITCH(B532,"集中(導入)",1,"前期",2,"集中(夏期)",3,"後期",4,"集中(春期)",5,"通年",6)</f>
        <v>4</v>
      </c>
      <c r="S532" t="s">
        <v>49</v>
      </c>
      <c r="U532">
        <v>1</v>
      </c>
    </row>
    <row r="533" spans="2:21" x14ac:dyDescent="0.85">
      <c r="B533" s="22" t="s">
        <v>550</v>
      </c>
      <c r="C533" s="6" t="s">
        <v>546</v>
      </c>
      <c r="D533" s="6" t="s">
        <v>496</v>
      </c>
      <c r="E533" s="6" t="s">
        <v>547</v>
      </c>
      <c r="F533" s="6">
        <v>6</v>
      </c>
      <c r="G533" s="52">
        <v>45640</v>
      </c>
      <c r="H533" s="52">
        <f>IF(COUNTIF(休講・補講一覧表!I$6:I$47,開講日程一覧!P533)&gt;0,_xlfn.XLOOKUP(開講日程一覧!P533,休講・補講一覧表!I$6:I$47,休講・補講一覧表!G$6:G$47),G533)</f>
        <v>45640</v>
      </c>
      <c r="I533" s="3" t="str">
        <f t="shared" ref="I533:I596" si="20">TEXT(H533,"aaa")</f>
        <v>土</v>
      </c>
      <c r="J533" s="3" t="str">
        <f>IF(COUNTIF(休講・補講一覧表!I$6:I$47,開講日程一覧!P533)&gt;0,TEXT(G533,"m/d")&amp;"の補講","")</f>
        <v/>
      </c>
      <c r="K533" s="6" t="s">
        <v>549</v>
      </c>
      <c r="L533" s="7">
        <v>4.1666666666666664E-2</v>
      </c>
      <c r="M533" s="7">
        <v>0.125</v>
      </c>
      <c r="P533" s="33" t="str">
        <f t="shared" ref="P533:P596" si="21">D533&amp;F533</f>
        <v>事業構想研究（2年次）_東京⑧（関ゼミ）_後期6</v>
      </c>
      <c r="Q533" s="6" t="str">
        <f>IF(_xlfn.XLOOKUP(D533,履修科目一覧!G$6:G$225,履修科目一覧!E$6:E$225)=0,"",_xlfn.XLOOKUP(D533,履修科目一覧!G$6:G$225,履修科目一覧!E$6:E$225))</f>
        <v/>
      </c>
      <c r="R533" cm="1">
        <f t="array" ref="R533">_xlfn.SWITCH(B533,"集中(導入)",1,"前期",2,"集中(夏期)",3,"後期",4,"集中(春期)",5,"通年",6)</f>
        <v>4</v>
      </c>
      <c r="S533" t="s">
        <v>49</v>
      </c>
      <c r="U533">
        <v>1</v>
      </c>
    </row>
    <row r="534" spans="2:21" x14ac:dyDescent="0.85">
      <c r="B534" s="22" t="s">
        <v>550</v>
      </c>
      <c r="C534" s="6" t="s">
        <v>546</v>
      </c>
      <c r="D534" s="6" t="s">
        <v>496</v>
      </c>
      <c r="E534" s="6" t="s">
        <v>547</v>
      </c>
      <c r="F534" s="6">
        <v>7</v>
      </c>
      <c r="G534" s="52">
        <v>45675</v>
      </c>
      <c r="H534" s="52">
        <f>IF(COUNTIF(休講・補講一覧表!I$6:I$47,開講日程一覧!P534)&gt;0,_xlfn.XLOOKUP(開講日程一覧!P534,休講・補講一覧表!I$6:I$47,休講・補講一覧表!G$6:G$47),G534)</f>
        <v>45675</v>
      </c>
      <c r="I534" s="3" t="str">
        <f t="shared" si="20"/>
        <v>土</v>
      </c>
      <c r="J534" s="3" t="str">
        <f>IF(COUNTIF(休講・補講一覧表!I$6:I$47,開講日程一覧!P534)&gt;0,TEXT(G534,"m/d")&amp;"の補講","")</f>
        <v/>
      </c>
      <c r="K534" s="6" t="s">
        <v>549</v>
      </c>
      <c r="L534" s="7">
        <v>4.1666666666666664E-2</v>
      </c>
      <c r="M534" s="7">
        <v>0.125</v>
      </c>
      <c r="P534" s="33" t="str">
        <f t="shared" si="21"/>
        <v>事業構想研究（2年次）_東京⑧（関ゼミ）_後期7</v>
      </c>
      <c r="Q534" s="6" t="str">
        <f>IF(_xlfn.XLOOKUP(D534,履修科目一覧!G$6:G$225,履修科目一覧!E$6:E$225)=0,"",_xlfn.XLOOKUP(D534,履修科目一覧!G$6:G$225,履修科目一覧!E$6:E$225))</f>
        <v/>
      </c>
      <c r="R534" cm="1">
        <f t="array" ref="R534">_xlfn.SWITCH(B534,"集中(導入)",1,"前期",2,"集中(夏期)",3,"後期",4,"集中(春期)",5,"通年",6)</f>
        <v>4</v>
      </c>
      <c r="S534" t="s">
        <v>49</v>
      </c>
      <c r="U534">
        <v>1</v>
      </c>
    </row>
    <row r="535" spans="2:21" x14ac:dyDescent="0.85">
      <c r="B535" s="22" t="s">
        <v>550</v>
      </c>
      <c r="C535" s="6" t="s">
        <v>546</v>
      </c>
      <c r="D535" s="6" t="s">
        <v>496</v>
      </c>
      <c r="E535" s="6" t="s">
        <v>547</v>
      </c>
      <c r="F535" s="6">
        <v>8</v>
      </c>
      <c r="G535" s="52">
        <v>45689</v>
      </c>
      <c r="H535" s="52">
        <f>IF(COUNTIF(休講・補講一覧表!I$6:I$47,開講日程一覧!P535)&gt;0,_xlfn.XLOOKUP(開講日程一覧!P535,休講・補講一覧表!I$6:I$47,休講・補講一覧表!G$6:G$47),G535)</f>
        <v>45689</v>
      </c>
      <c r="I535" s="3" t="str">
        <f t="shared" si="20"/>
        <v>土</v>
      </c>
      <c r="J535" s="3" t="str">
        <f>IF(COUNTIF(休講・補講一覧表!I$6:I$47,開講日程一覧!P535)&gt;0,TEXT(G535,"m/d")&amp;"の補講","")</f>
        <v/>
      </c>
      <c r="K535" s="6" t="s">
        <v>549</v>
      </c>
      <c r="L535" s="7">
        <v>4.1666666666666664E-2</v>
      </c>
      <c r="M535" s="7">
        <v>0.125</v>
      </c>
      <c r="P535" s="33" t="str">
        <f t="shared" si="21"/>
        <v>事業構想研究（2年次）_東京⑧（関ゼミ）_後期8</v>
      </c>
      <c r="Q535" s="6" t="str">
        <f>IF(_xlfn.XLOOKUP(D535,履修科目一覧!G$6:G$225,履修科目一覧!E$6:E$225)=0,"",_xlfn.XLOOKUP(D535,履修科目一覧!G$6:G$225,履修科目一覧!E$6:E$225))</f>
        <v/>
      </c>
      <c r="R535" cm="1">
        <f t="array" ref="R535">_xlfn.SWITCH(B535,"集中(導入)",1,"前期",2,"集中(夏期)",3,"後期",4,"集中(春期)",5,"通年",6)</f>
        <v>4</v>
      </c>
      <c r="S535" t="s">
        <v>49</v>
      </c>
      <c r="U535">
        <v>1</v>
      </c>
    </row>
    <row r="536" spans="2:21" x14ac:dyDescent="0.85">
      <c r="B536" s="22" t="s">
        <v>545</v>
      </c>
      <c r="C536" s="6" t="s">
        <v>553</v>
      </c>
      <c r="D536" s="6" t="s">
        <v>500</v>
      </c>
      <c r="E536" s="6" t="s">
        <v>547</v>
      </c>
      <c r="F536" s="6">
        <v>1</v>
      </c>
      <c r="G536" s="52">
        <v>45405</v>
      </c>
      <c r="H536" s="52">
        <f>IF(COUNTIF(休講・補講一覧表!I$6:I$47,開講日程一覧!P536)&gt;0,_xlfn.XLOOKUP(開講日程一覧!P536,休講・補講一覧表!I$6:I$47,休講・補講一覧表!G$6:G$47),G536)</f>
        <v>45405</v>
      </c>
      <c r="I536" s="3" t="str">
        <f t="shared" si="20"/>
        <v>火</v>
      </c>
      <c r="J536" s="3" t="str">
        <f>IF(COUNTIF(休講・補講一覧表!I$6:I$47,開講日程一覧!P536)&gt;0,TEXT(G536,"m/d")&amp;"の補講","")</f>
        <v/>
      </c>
      <c r="K536" s="6" t="s">
        <v>552</v>
      </c>
      <c r="L536" s="7">
        <v>0</v>
      </c>
      <c r="M536" s="7">
        <v>6.25E-2</v>
      </c>
      <c r="P536" s="33" t="str">
        <f t="shared" si="21"/>
        <v>事業構想研究（2年次）_東京⑨（中島ゼミ）_前期1</v>
      </c>
      <c r="Q536" s="6" t="str">
        <f>IF(_xlfn.XLOOKUP(D536,履修科目一覧!G$6:G$225,履修科目一覧!E$6:E$225)=0,"",_xlfn.XLOOKUP(D536,履修科目一覧!G$6:G$225,履修科目一覧!E$6:E$225))</f>
        <v/>
      </c>
      <c r="R536" cm="1">
        <f t="array" ref="R536">_xlfn.SWITCH(B536,"集中(導入)",1,"前期",2,"集中(夏期)",3,"後期",4,"集中(春期)",5,"通年",6)</f>
        <v>2</v>
      </c>
      <c r="S536" t="s">
        <v>49</v>
      </c>
      <c r="U536">
        <v>1</v>
      </c>
    </row>
    <row r="537" spans="2:21" x14ac:dyDescent="0.85">
      <c r="B537" s="22" t="s">
        <v>545</v>
      </c>
      <c r="C537" s="6" t="s">
        <v>553</v>
      </c>
      <c r="D537" s="6" t="s">
        <v>500</v>
      </c>
      <c r="E537" s="6" t="s">
        <v>547</v>
      </c>
      <c r="F537" s="6">
        <v>2</v>
      </c>
      <c r="G537" s="52">
        <v>45419</v>
      </c>
      <c r="H537" s="52">
        <f>IF(COUNTIF(休講・補講一覧表!I$6:I$47,開講日程一覧!P537)&gt;0,_xlfn.XLOOKUP(開講日程一覧!P537,休講・補講一覧表!I$6:I$47,休講・補講一覧表!G$6:G$47),G537)</f>
        <v>45419</v>
      </c>
      <c r="I537" s="3" t="str">
        <f t="shared" si="20"/>
        <v>火</v>
      </c>
      <c r="J537" s="3" t="str">
        <f>IF(COUNTIF(休講・補講一覧表!I$6:I$47,開講日程一覧!P537)&gt;0,TEXT(G537,"m/d")&amp;"の補講","")</f>
        <v/>
      </c>
      <c r="K537" s="6" t="s">
        <v>542</v>
      </c>
      <c r="L537" s="7">
        <v>6.9444444444444441E-3</v>
      </c>
      <c r="M537" s="7">
        <v>0.125</v>
      </c>
      <c r="P537" s="33" t="str">
        <f t="shared" si="21"/>
        <v>事業構想研究（2年次）_東京⑨（中島ゼミ）_前期2</v>
      </c>
      <c r="Q537" s="6" t="str">
        <f>IF(_xlfn.XLOOKUP(D537,履修科目一覧!G$6:G$225,履修科目一覧!E$6:E$225)=0,"",_xlfn.XLOOKUP(D537,履修科目一覧!G$6:G$225,履修科目一覧!E$6:E$225))</f>
        <v/>
      </c>
      <c r="R537" cm="1">
        <f t="array" ref="R537">_xlfn.SWITCH(B537,"集中(導入)",1,"前期",2,"集中(夏期)",3,"後期",4,"集中(春期)",5,"通年",6)</f>
        <v>2</v>
      </c>
      <c r="S537" t="s">
        <v>49</v>
      </c>
      <c r="U537">
        <v>1</v>
      </c>
    </row>
    <row r="538" spans="2:21" x14ac:dyDescent="0.85">
      <c r="B538" s="22" t="s">
        <v>545</v>
      </c>
      <c r="C538" s="6" t="s">
        <v>553</v>
      </c>
      <c r="D538" s="6" t="s">
        <v>500</v>
      </c>
      <c r="E538" s="6" t="s">
        <v>547</v>
      </c>
      <c r="F538" s="6">
        <v>3</v>
      </c>
      <c r="G538" s="52">
        <v>45433</v>
      </c>
      <c r="H538" s="52">
        <f>IF(COUNTIF(休講・補講一覧表!I$6:I$47,開講日程一覧!P538)&gt;0,_xlfn.XLOOKUP(開講日程一覧!P538,休講・補講一覧表!I$6:I$47,休講・補講一覧表!G$6:G$47),G538)</f>
        <v>45433</v>
      </c>
      <c r="I538" s="3" t="str">
        <f t="shared" si="20"/>
        <v>火</v>
      </c>
      <c r="J538" s="3" t="str">
        <f>IF(COUNTIF(休講・補講一覧表!I$6:I$47,開講日程一覧!P538)&gt;0,TEXT(G538,"m/d")&amp;"の補講","")</f>
        <v/>
      </c>
      <c r="K538" s="6" t="s">
        <v>542</v>
      </c>
      <c r="L538" s="7">
        <v>6.9444444444444441E-3</v>
      </c>
      <c r="M538" s="7">
        <v>0.125</v>
      </c>
      <c r="P538" s="33" t="str">
        <f t="shared" si="21"/>
        <v>事業構想研究（2年次）_東京⑨（中島ゼミ）_前期3</v>
      </c>
      <c r="Q538" s="6" t="str">
        <f>IF(_xlfn.XLOOKUP(D538,履修科目一覧!G$6:G$225,履修科目一覧!E$6:E$225)=0,"",_xlfn.XLOOKUP(D538,履修科目一覧!G$6:G$225,履修科目一覧!E$6:E$225))</f>
        <v/>
      </c>
      <c r="R538" cm="1">
        <f t="array" ref="R538">_xlfn.SWITCH(B538,"集中(導入)",1,"前期",2,"集中(夏期)",3,"後期",4,"集中(春期)",5,"通年",6)</f>
        <v>2</v>
      </c>
      <c r="S538" t="s">
        <v>49</v>
      </c>
      <c r="U538">
        <v>1</v>
      </c>
    </row>
    <row r="539" spans="2:21" x14ac:dyDescent="0.85">
      <c r="B539" s="22" t="s">
        <v>545</v>
      </c>
      <c r="C539" s="6" t="s">
        <v>553</v>
      </c>
      <c r="D539" s="6" t="s">
        <v>500</v>
      </c>
      <c r="E539" s="6" t="s">
        <v>547</v>
      </c>
      <c r="F539" s="6">
        <v>4</v>
      </c>
      <c r="G539" s="52">
        <v>45447</v>
      </c>
      <c r="H539" s="52">
        <f>IF(COUNTIF(休講・補講一覧表!I$6:I$47,開講日程一覧!P539)&gt;0,_xlfn.XLOOKUP(開講日程一覧!P539,休講・補講一覧表!I$6:I$47,休講・補講一覧表!G$6:G$47),G539)</f>
        <v>45532</v>
      </c>
      <c r="I539" s="3" t="str">
        <f t="shared" si="20"/>
        <v>水</v>
      </c>
      <c r="J539" s="3" t="str">
        <f>IF(COUNTIF(休講・補講一覧表!I$6:I$47,開講日程一覧!P539)&gt;0,TEXT(G539,"m/d")&amp;"の補講","")</f>
        <v>6/4の補講</v>
      </c>
      <c r="K539" s="6" t="s">
        <v>542</v>
      </c>
      <c r="L539" s="7">
        <v>6.9444444444444441E-3</v>
      </c>
      <c r="M539" s="7">
        <v>0.125</v>
      </c>
      <c r="P539" s="33" t="str">
        <f t="shared" si="21"/>
        <v>事業構想研究（2年次）_東京⑨（中島ゼミ）_前期4</v>
      </c>
      <c r="Q539" s="6" t="str">
        <f>IF(_xlfn.XLOOKUP(D539,履修科目一覧!G$6:G$225,履修科目一覧!E$6:E$225)=0,"",_xlfn.XLOOKUP(D539,履修科目一覧!G$6:G$225,履修科目一覧!E$6:E$225))</f>
        <v/>
      </c>
      <c r="R539" cm="1">
        <f t="array" ref="R539">_xlfn.SWITCH(B539,"集中(導入)",1,"前期",2,"集中(夏期)",3,"後期",4,"集中(春期)",5,"通年",6)</f>
        <v>2</v>
      </c>
      <c r="S539" t="s">
        <v>49</v>
      </c>
      <c r="U539">
        <v>1</v>
      </c>
    </row>
    <row r="540" spans="2:21" x14ac:dyDescent="0.85">
      <c r="B540" s="22" t="s">
        <v>545</v>
      </c>
      <c r="C540" s="6" t="s">
        <v>553</v>
      </c>
      <c r="D540" s="6" t="s">
        <v>500</v>
      </c>
      <c r="E540" s="6" t="s">
        <v>547</v>
      </c>
      <c r="F540" s="6">
        <v>5</v>
      </c>
      <c r="G540" s="52">
        <v>45461</v>
      </c>
      <c r="H540" s="52">
        <f>IF(COUNTIF(休講・補講一覧表!I$6:I$47,開講日程一覧!P540)&gt;0,_xlfn.XLOOKUP(開講日程一覧!P540,休講・補講一覧表!I$6:I$47,休講・補講一覧表!G$6:G$47),G540)</f>
        <v>45461</v>
      </c>
      <c r="I540" s="3" t="str">
        <f t="shared" si="20"/>
        <v>火</v>
      </c>
      <c r="J540" s="3" t="str">
        <f>IF(COUNTIF(休講・補講一覧表!I$6:I$47,開講日程一覧!P540)&gt;0,TEXT(G540,"m/d")&amp;"の補講","")</f>
        <v/>
      </c>
      <c r="K540" s="6" t="s">
        <v>542</v>
      </c>
      <c r="L540" s="7">
        <v>6.9444444444444441E-3</v>
      </c>
      <c r="M540" s="7">
        <v>0.125</v>
      </c>
      <c r="P540" s="33" t="str">
        <f t="shared" si="21"/>
        <v>事業構想研究（2年次）_東京⑨（中島ゼミ）_前期5</v>
      </c>
      <c r="Q540" s="6" t="str">
        <f>IF(_xlfn.XLOOKUP(D540,履修科目一覧!G$6:G$225,履修科目一覧!E$6:E$225)=0,"",_xlfn.XLOOKUP(D540,履修科目一覧!G$6:G$225,履修科目一覧!E$6:E$225))</f>
        <v/>
      </c>
      <c r="R540" cm="1">
        <f t="array" ref="R540">_xlfn.SWITCH(B540,"集中(導入)",1,"前期",2,"集中(夏期)",3,"後期",4,"集中(春期)",5,"通年",6)</f>
        <v>2</v>
      </c>
      <c r="S540" t="s">
        <v>49</v>
      </c>
      <c r="U540">
        <v>1</v>
      </c>
    </row>
    <row r="541" spans="2:21" x14ac:dyDescent="0.85">
      <c r="B541" s="22" t="s">
        <v>545</v>
      </c>
      <c r="C541" s="6" t="s">
        <v>553</v>
      </c>
      <c r="D541" s="6" t="s">
        <v>500</v>
      </c>
      <c r="E541" s="6" t="s">
        <v>547</v>
      </c>
      <c r="F541" s="6">
        <v>6</v>
      </c>
      <c r="G541" s="52">
        <v>45475</v>
      </c>
      <c r="H541" s="52">
        <f>IF(COUNTIF(休講・補講一覧表!I$6:I$47,開講日程一覧!P541)&gt;0,_xlfn.XLOOKUP(開講日程一覧!P541,休講・補講一覧表!I$6:I$47,休講・補講一覧表!G$6:G$47),G541)</f>
        <v>45475</v>
      </c>
      <c r="I541" s="3" t="str">
        <f t="shared" si="20"/>
        <v>火</v>
      </c>
      <c r="J541" s="3" t="str">
        <f>IF(COUNTIF(休講・補講一覧表!I$6:I$47,開講日程一覧!P541)&gt;0,TEXT(G541,"m/d")&amp;"の補講","")</f>
        <v/>
      </c>
      <c r="K541" s="6" t="s">
        <v>542</v>
      </c>
      <c r="L541" s="7">
        <v>6.9444444444444441E-3</v>
      </c>
      <c r="M541" s="7">
        <v>0.125</v>
      </c>
      <c r="P541" s="33" t="str">
        <f t="shared" si="21"/>
        <v>事業構想研究（2年次）_東京⑨（中島ゼミ）_前期6</v>
      </c>
      <c r="Q541" s="6" t="str">
        <f>IF(_xlfn.XLOOKUP(D541,履修科目一覧!G$6:G$225,履修科目一覧!E$6:E$225)=0,"",_xlfn.XLOOKUP(D541,履修科目一覧!G$6:G$225,履修科目一覧!E$6:E$225))</f>
        <v/>
      </c>
      <c r="R541" cm="1">
        <f t="array" ref="R541">_xlfn.SWITCH(B541,"集中(導入)",1,"前期",2,"集中(夏期)",3,"後期",4,"集中(春期)",5,"通年",6)</f>
        <v>2</v>
      </c>
      <c r="S541" t="s">
        <v>49</v>
      </c>
      <c r="U541">
        <v>1</v>
      </c>
    </row>
    <row r="542" spans="2:21" x14ac:dyDescent="0.85">
      <c r="B542" s="22" t="s">
        <v>545</v>
      </c>
      <c r="C542" s="6" t="s">
        <v>553</v>
      </c>
      <c r="D542" s="6" t="s">
        <v>500</v>
      </c>
      <c r="E542" s="6" t="s">
        <v>547</v>
      </c>
      <c r="F542" s="6">
        <v>7</v>
      </c>
      <c r="G542" s="52">
        <v>45489</v>
      </c>
      <c r="H542" s="52">
        <f>IF(COUNTIF(休講・補講一覧表!I$6:I$47,開講日程一覧!P542)&gt;0,_xlfn.XLOOKUP(開講日程一覧!P542,休講・補講一覧表!I$6:I$47,休講・補講一覧表!G$6:G$47),G542)</f>
        <v>45559</v>
      </c>
      <c r="I542" s="3" t="str">
        <f t="shared" si="20"/>
        <v>火</v>
      </c>
      <c r="J542" s="3" t="str">
        <f>IF(COUNTIF(休講・補講一覧表!I$6:I$47,開講日程一覧!P542)&gt;0,TEXT(G542,"m/d")&amp;"の補講","")</f>
        <v>7/16の補講</v>
      </c>
      <c r="K542" s="6" t="s">
        <v>542</v>
      </c>
      <c r="L542" s="7">
        <v>6.9444444444444441E-3</v>
      </c>
      <c r="M542" s="7">
        <v>0.125</v>
      </c>
      <c r="P542" s="33" t="str">
        <f t="shared" si="21"/>
        <v>事業構想研究（2年次）_東京⑨（中島ゼミ）_前期7</v>
      </c>
      <c r="Q542" s="6" t="str">
        <f>IF(_xlfn.XLOOKUP(D542,履修科目一覧!G$6:G$225,履修科目一覧!E$6:E$225)=0,"",_xlfn.XLOOKUP(D542,履修科目一覧!G$6:G$225,履修科目一覧!E$6:E$225))</f>
        <v/>
      </c>
      <c r="R542" cm="1">
        <f t="array" ref="R542">_xlfn.SWITCH(B542,"集中(導入)",1,"前期",2,"集中(夏期)",3,"後期",4,"集中(春期)",5,"通年",6)</f>
        <v>2</v>
      </c>
      <c r="S542" t="s">
        <v>49</v>
      </c>
      <c r="U542">
        <v>1</v>
      </c>
    </row>
    <row r="543" spans="2:21" x14ac:dyDescent="0.85">
      <c r="B543" s="22" t="s">
        <v>545</v>
      </c>
      <c r="C543" s="6" t="s">
        <v>553</v>
      </c>
      <c r="D543" s="6" t="s">
        <v>500</v>
      </c>
      <c r="E543" s="6" t="s">
        <v>547</v>
      </c>
      <c r="F543" s="6">
        <v>8</v>
      </c>
      <c r="G543" s="52">
        <v>45503</v>
      </c>
      <c r="H543" s="52">
        <f>IF(COUNTIF(休講・補講一覧表!I$6:I$47,開講日程一覧!P543)&gt;0,_xlfn.XLOOKUP(開講日程一覧!P543,休講・補講一覧表!I$6:I$47,休講・補講一覧表!G$6:G$47),G543)</f>
        <v>45503</v>
      </c>
      <c r="I543" s="3" t="str">
        <f t="shared" si="20"/>
        <v>火</v>
      </c>
      <c r="J543" s="3" t="str">
        <f>IF(COUNTIF(休講・補講一覧表!I$6:I$47,開講日程一覧!P543)&gt;0,TEXT(G543,"m/d")&amp;"の補講","")</f>
        <v/>
      </c>
      <c r="K543" s="6" t="s">
        <v>542</v>
      </c>
      <c r="L543" s="7">
        <v>6.9444444444444441E-3</v>
      </c>
      <c r="M543" s="7">
        <v>0.125</v>
      </c>
      <c r="P543" s="33" t="str">
        <f t="shared" si="21"/>
        <v>事業構想研究（2年次）_東京⑨（中島ゼミ）_前期8</v>
      </c>
      <c r="Q543" s="6" t="str">
        <f>IF(_xlfn.XLOOKUP(D543,履修科目一覧!G$6:G$225,履修科目一覧!E$6:E$225)=0,"",_xlfn.XLOOKUP(D543,履修科目一覧!G$6:G$225,履修科目一覧!E$6:E$225))</f>
        <v/>
      </c>
      <c r="R543" cm="1">
        <f t="array" ref="R543">_xlfn.SWITCH(B543,"集中(導入)",1,"前期",2,"集中(夏期)",3,"後期",4,"集中(春期)",5,"通年",6)</f>
        <v>2</v>
      </c>
      <c r="S543" t="s">
        <v>49</v>
      </c>
      <c r="U543">
        <v>1</v>
      </c>
    </row>
    <row r="544" spans="2:21" x14ac:dyDescent="0.85">
      <c r="B544" s="22" t="s">
        <v>550</v>
      </c>
      <c r="C544" s="6" t="s">
        <v>553</v>
      </c>
      <c r="D544" s="6" t="s">
        <v>502</v>
      </c>
      <c r="E544" s="6" t="s">
        <v>547</v>
      </c>
      <c r="F544" s="6">
        <v>1</v>
      </c>
      <c r="G544" s="52">
        <v>45566</v>
      </c>
      <c r="H544" s="52">
        <f>IF(COUNTIF(休講・補講一覧表!I$6:I$47,開講日程一覧!P544)&gt;0,_xlfn.XLOOKUP(開講日程一覧!P544,休講・補講一覧表!I$6:I$47,休講・補講一覧表!G$6:G$47),G544)</f>
        <v>45566</v>
      </c>
      <c r="I544" s="3" t="str">
        <f t="shared" si="20"/>
        <v>火</v>
      </c>
      <c r="J544" s="3" t="str">
        <f>IF(COUNTIF(休講・補講一覧表!I$6:I$47,開講日程一覧!P544)&gt;0,TEXT(G544,"m/d")&amp;"の補講","")</f>
        <v/>
      </c>
      <c r="K544" s="6" t="s">
        <v>552</v>
      </c>
      <c r="L544" s="7">
        <v>0</v>
      </c>
      <c r="M544" s="7">
        <v>6.25E-2</v>
      </c>
      <c r="P544" s="33" t="str">
        <f t="shared" si="21"/>
        <v>事業構想研究（2年次）_東京⑨（中島ゼミ）_後期1</v>
      </c>
      <c r="Q544" s="6" t="str">
        <f>IF(_xlfn.XLOOKUP(D544,履修科目一覧!G$6:G$225,履修科目一覧!E$6:E$225)=0,"",_xlfn.XLOOKUP(D544,履修科目一覧!G$6:G$225,履修科目一覧!E$6:E$225))</f>
        <v/>
      </c>
      <c r="R544" cm="1">
        <f t="array" ref="R544">_xlfn.SWITCH(B544,"集中(導入)",1,"前期",2,"集中(夏期)",3,"後期",4,"集中(春期)",5,"通年",6)</f>
        <v>4</v>
      </c>
      <c r="S544" t="s">
        <v>49</v>
      </c>
      <c r="U544">
        <v>1</v>
      </c>
    </row>
    <row r="545" spans="2:21" x14ac:dyDescent="0.85">
      <c r="B545" s="22" t="s">
        <v>550</v>
      </c>
      <c r="C545" s="6" t="s">
        <v>553</v>
      </c>
      <c r="D545" s="6" t="s">
        <v>502</v>
      </c>
      <c r="E545" s="6" t="s">
        <v>547</v>
      </c>
      <c r="F545" s="6">
        <v>2</v>
      </c>
      <c r="G545" s="52">
        <v>45573</v>
      </c>
      <c r="H545" s="52">
        <f>IF(COUNTIF(休講・補講一覧表!I$6:I$47,開講日程一覧!P545)&gt;0,_xlfn.XLOOKUP(開講日程一覧!P545,休講・補講一覧表!I$6:I$47,休講・補講一覧表!G$6:G$47),G545)</f>
        <v>45573</v>
      </c>
      <c r="I545" s="3" t="str">
        <f t="shared" si="20"/>
        <v>火</v>
      </c>
      <c r="J545" s="3" t="str">
        <f>IF(COUNTIF(休講・補講一覧表!I$6:I$47,開講日程一覧!P545)&gt;0,TEXT(G545,"m/d")&amp;"の補講","")</f>
        <v/>
      </c>
      <c r="K545" s="6" t="s">
        <v>542</v>
      </c>
      <c r="L545" s="7">
        <v>6.9444444444444441E-3</v>
      </c>
      <c r="M545" s="7">
        <v>0.125</v>
      </c>
      <c r="P545" s="33" t="str">
        <f t="shared" si="21"/>
        <v>事業構想研究（2年次）_東京⑨（中島ゼミ）_後期2</v>
      </c>
      <c r="Q545" s="6" t="str">
        <f>IF(_xlfn.XLOOKUP(D545,履修科目一覧!G$6:G$225,履修科目一覧!E$6:E$225)=0,"",_xlfn.XLOOKUP(D545,履修科目一覧!G$6:G$225,履修科目一覧!E$6:E$225))</f>
        <v/>
      </c>
      <c r="R545" cm="1">
        <f t="array" ref="R545">_xlfn.SWITCH(B545,"集中(導入)",1,"前期",2,"集中(夏期)",3,"後期",4,"集中(春期)",5,"通年",6)</f>
        <v>4</v>
      </c>
      <c r="S545" t="s">
        <v>49</v>
      </c>
      <c r="U545">
        <v>1</v>
      </c>
    </row>
    <row r="546" spans="2:21" x14ac:dyDescent="0.85">
      <c r="B546" s="22" t="s">
        <v>550</v>
      </c>
      <c r="C546" s="6" t="s">
        <v>553</v>
      </c>
      <c r="D546" s="6" t="s">
        <v>502</v>
      </c>
      <c r="E546" s="6" t="s">
        <v>547</v>
      </c>
      <c r="F546" s="6">
        <v>3</v>
      </c>
      <c r="G546" s="52">
        <v>45587</v>
      </c>
      <c r="H546" s="52">
        <f>IF(COUNTIF(休講・補講一覧表!I$6:I$47,開講日程一覧!P546)&gt;0,_xlfn.XLOOKUP(開講日程一覧!P546,休講・補講一覧表!I$6:I$47,休講・補講一覧表!G$6:G$47),G546)</f>
        <v>45587</v>
      </c>
      <c r="I546" s="3" t="str">
        <f t="shared" si="20"/>
        <v>火</v>
      </c>
      <c r="J546" s="3" t="str">
        <f>IF(COUNTIF(休講・補講一覧表!I$6:I$47,開講日程一覧!P546)&gt;0,TEXT(G546,"m/d")&amp;"の補講","")</f>
        <v/>
      </c>
      <c r="K546" s="6" t="s">
        <v>542</v>
      </c>
      <c r="L546" s="7">
        <v>6.9444444444444441E-3</v>
      </c>
      <c r="M546" s="7">
        <v>0.125</v>
      </c>
      <c r="P546" s="33" t="str">
        <f t="shared" si="21"/>
        <v>事業構想研究（2年次）_東京⑨（中島ゼミ）_後期3</v>
      </c>
      <c r="Q546" s="6" t="str">
        <f>IF(_xlfn.XLOOKUP(D546,履修科目一覧!G$6:G$225,履修科目一覧!E$6:E$225)=0,"",_xlfn.XLOOKUP(D546,履修科目一覧!G$6:G$225,履修科目一覧!E$6:E$225))</f>
        <v/>
      </c>
      <c r="R546" cm="1">
        <f t="array" ref="R546">_xlfn.SWITCH(B546,"集中(導入)",1,"前期",2,"集中(夏期)",3,"後期",4,"集中(春期)",5,"通年",6)</f>
        <v>4</v>
      </c>
      <c r="S546" t="s">
        <v>49</v>
      </c>
      <c r="U546">
        <v>1</v>
      </c>
    </row>
    <row r="547" spans="2:21" x14ac:dyDescent="0.85">
      <c r="B547" s="22" t="s">
        <v>550</v>
      </c>
      <c r="C547" s="6" t="s">
        <v>553</v>
      </c>
      <c r="D547" s="6" t="s">
        <v>502</v>
      </c>
      <c r="E547" s="6" t="s">
        <v>547</v>
      </c>
      <c r="F547" s="6">
        <v>4</v>
      </c>
      <c r="G547" s="52">
        <v>45601</v>
      </c>
      <c r="H547" s="52">
        <f>IF(COUNTIF(休講・補講一覧表!I$6:I$47,開講日程一覧!P547)&gt;0,_xlfn.XLOOKUP(開講日程一覧!P547,休講・補講一覧表!I$6:I$47,休講・補講一覧表!G$6:G$47),G547)</f>
        <v>45601</v>
      </c>
      <c r="I547" s="3" t="str">
        <f t="shared" si="20"/>
        <v>火</v>
      </c>
      <c r="J547" s="3" t="str">
        <f>IF(COUNTIF(休講・補講一覧表!I$6:I$47,開講日程一覧!P547)&gt;0,TEXT(G547,"m/d")&amp;"の補講","")</f>
        <v/>
      </c>
      <c r="K547" s="6" t="s">
        <v>542</v>
      </c>
      <c r="L547" s="7">
        <v>6.9444444444444441E-3</v>
      </c>
      <c r="M547" s="7">
        <v>0.125</v>
      </c>
      <c r="P547" s="33" t="str">
        <f t="shared" si="21"/>
        <v>事業構想研究（2年次）_東京⑨（中島ゼミ）_後期4</v>
      </c>
      <c r="Q547" s="6" t="str">
        <f>IF(_xlfn.XLOOKUP(D547,履修科目一覧!G$6:G$225,履修科目一覧!E$6:E$225)=0,"",_xlfn.XLOOKUP(D547,履修科目一覧!G$6:G$225,履修科目一覧!E$6:E$225))</f>
        <v/>
      </c>
      <c r="R547" cm="1">
        <f t="array" ref="R547">_xlfn.SWITCH(B547,"集中(導入)",1,"前期",2,"集中(夏期)",3,"後期",4,"集中(春期)",5,"通年",6)</f>
        <v>4</v>
      </c>
      <c r="S547" t="s">
        <v>49</v>
      </c>
      <c r="U547">
        <v>1</v>
      </c>
    </row>
    <row r="548" spans="2:21" x14ac:dyDescent="0.85">
      <c r="B548" s="22" t="s">
        <v>550</v>
      </c>
      <c r="C548" s="6" t="s">
        <v>553</v>
      </c>
      <c r="D548" s="6" t="s">
        <v>502</v>
      </c>
      <c r="E548" s="6" t="s">
        <v>547</v>
      </c>
      <c r="F548" s="6">
        <v>5</v>
      </c>
      <c r="G548" s="52">
        <v>45615</v>
      </c>
      <c r="H548" s="52">
        <f>IF(COUNTIF(休講・補講一覧表!I$6:I$47,開講日程一覧!P548)&gt;0,_xlfn.XLOOKUP(開講日程一覧!P548,休講・補講一覧表!I$6:I$47,休講・補講一覧表!G$6:G$47),G548)</f>
        <v>45615</v>
      </c>
      <c r="I548" s="3" t="str">
        <f t="shared" si="20"/>
        <v>火</v>
      </c>
      <c r="J548" s="3" t="str">
        <f>IF(COUNTIF(休講・補講一覧表!I$6:I$47,開講日程一覧!P548)&gt;0,TEXT(G548,"m/d")&amp;"の補講","")</f>
        <v/>
      </c>
      <c r="K548" s="6" t="s">
        <v>542</v>
      </c>
      <c r="L548" s="7">
        <v>6.9444444444444441E-3</v>
      </c>
      <c r="M548" s="7">
        <v>0.125</v>
      </c>
      <c r="P548" s="33" t="str">
        <f t="shared" si="21"/>
        <v>事業構想研究（2年次）_東京⑨（中島ゼミ）_後期5</v>
      </c>
      <c r="Q548" s="6" t="str">
        <f>IF(_xlfn.XLOOKUP(D548,履修科目一覧!G$6:G$225,履修科目一覧!E$6:E$225)=0,"",_xlfn.XLOOKUP(D548,履修科目一覧!G$6:G$225,履修科目一覧!E$6:E$225))</f>
        <v/>
      </c>
      <c r="R548" cm="1">
        <f t="array" ref="R548">_xlfn.SWITCH(B548,"集中(導入)",1,"前期",2,"集中(夏期)",3,"後期",4,"集中(春期)",5,"通年",6)</f>
        <v>4</v>
      </c>
      <c r="S548" t="s">
        <v>49</v>
      </c>
      <c r="U548">
        <v>1</v>
      </c>
    </row>
    <row r="549" spans="2:21" x14ac:dyDescent="0.85">
      <c r="B549" s="22" t="s">
        <v>550</v>
      </c>
      <c r="C549" s="6" t="s">
        <v>553</v>
      </c>
      <c r="D549" s="6" t="s">
        <v>502</v>
      </c>
      <c r="E549" s="6" t="s">
        <v>547</v>
      </c>
      <c r="F549" s="6">
        <v>6</v>
      </c>
      <c r="G549" s="52">
        <v>45629</v>
      </c>
      <c r="H549" s="52">
        <f>IF(COUNTIF(休講・補講一覧表!I$6:I$47,開講日程一覧!P549)&gt;0,_xlfn.XLOOKUP(開講日程一覧!P549,休講・補講一覧表!I$6:I$47,休講・補講一覧表!G$6:G$47),G549)</f>
        <v>45629</v>
      </c>
      <c r="I549" s="3" t="str">
        <f t="shared" si="20"/>
        <v>火</v>
      </c>
      <c r="J549" s="3" t="str">
        <f>IF(COUNTIF(休講・補講一覧表!I$6:I$47,開講日程一覧!P549)&gt;0,TEXT(G549,"m/d")&amp;"の補講","")</f>
        <v/>
      </c>
      <c r="K549" s="6" t="s">
        <v>542</v>
      </c>
      <c r="L549" s="7">
        <v>6.9444444444444441E-3</v>
      </c>
      <c r="M549" s="7">
        <v>0.125</v>
      </c>
      <c r="P549" s="33" t="str">
        <f t="shared" si="21"/>
        <v>事業構想研究（2年次）_東京⑨（中島ゼミ）_後期6</v>
      </c>
      <c r="Q549" s="6" t="str">
        <f>IF(_xlfn.XLOOKUP(D549,履修科目一覧!G$6:G$225,履修科目一覧!E$6:E$225)=0,"",_xlfn.XLOOKUP(D549,履修科目一覧!G$6:G$225,履修科目一覧!E$6:E$225))</f>
        <v/>
      </c>
      <c r="R549" cm="1">
        <f t="array" ref="R549">_xlfn.SWITCH(B549,"集中(導入)",1,"前期",2,"集中(夏期)",3,"後期",4,"集中(春期)",5,"通年",6)</f>
        <v>4</v>
      </c>
      <c r="S549" t="s">
        <v>49</v>
      </c>
      <c r="U549">
        <v>1</v>
      </c>
    </row>
    <row r="550" spans="2:21" x14ac:dyDescent="0.85">
      <c r="B550" s="22" t="s">
        <v>550</v>
      </c>
      <c r="C550" s="6" t="s">
        <v>553</v>
      </c>
      <c r="D550" s="6" t="s">
        <v>502</v>
      </c>
      <c r="E550" s="6" t="s">
        <v>547</v>
      </c>
      <c r="F550" s="6">
        <v>7</v>
      </c>
      <c r="G550" s="52">
        <v>45643</v>
      </c>
      <c r="H550" s="52">
        <f>IF(COUNTIF(休講・補講一覧表!I$6:I$47,開講日程一覧!P550)&gt;0,_xlfn.XLOOKUP(開講日程一覧!P550,休講・補講一覧表!I$6:I$47,休講・補講一覧表!G$6:G$47),G550)</f>
        <v>45643</v>
      </c>
      <c r="I550" s="3" t="str">
        <f t="shared" si="20"/>
        <v>火</v>
      </c>
      <c r="J550" s="3" t="str">
        <f>IF(COUNTIF(休講・補講一覧表!I$6:I$47,開講日程一覧!P550)&gt;0,TEXT(G550,"m/d")&amp;"の補講","")</f>
        <v/>
      </c>
      <c r="K550" s="6" t="s">
        <v>542</v>
      </c>
      <c r="L550" s="7">
        <v>6.9444444444444441E-3</v>
      </c>
      <c r="M550" s="7">
        <v>0.125</v>
      </c>
      <c r="P550" s="33" t="str">
        <f t="shared" si="21"/>
        <v>事業構想研究（2年次）_東京⑨（中島ゼミ）_後期7</v>
      </c>
      <c r="Q550" s="6" t="str">
        <f>IF(_xlfn.XLOOKUP(D550,履修科目一覧!G$6:G$225,履修科目一覧!E$6:E$225)=0,"",_xlfn.XLOOKUP(D550,履修科目一覧!G$6:G$225,履修科目一覧!E$6:E$225))</f>
        <v/>
      </c>
      <c r="R550" cm="1">
        <f t="array" ref="R550">_xlfn.SWITCH(B550,"集中(導入)",1,"前期",2,"集中(夏期)",3,"後期",4,"集中(春期)",5,"通年",6)</f>
        <v>4</v>
      </c>
      <c r="S550" t="s">
        <v>49</v>
      </c>
      <c r="U550">
        <v>1</v>
      </c>
    </row>
    <row r="551" spans="2:21" x14ac:dyDescent="0.85">
      <c r="B551" s="22" t="s">
        <v>550</v>
      </c>
      <c r="C551" s="6" t="s">
        <v>553</v>
      </c>
      <c r="D551" s="6" t="s">
        <v>502</v>
      </c>
      <c r="E551" s="6" t="s">
        <v>547</v>
      </c>
      <c r="F551" s="6">
        <v>8</v>
      </c>
      <c r="G551" s="52">
        <v>45664</v>
      </c>
      <c r="H551" s="52">
        <f>IF(COUNTIF(休講・補講一覧表!I$6:I$47,開講日程一覧!P551)&gt;0,_xlfn.XLOOKUP(開講日程一覧!P551,休講・補講一覧表!I$6:I$47,休講・補講一覧表!G$6:G$47),G551)</f>
        <v>45664</v>
      </c>
      <c r="I551" s="3" t="str">
        <f t="shared" si="20"/>
        <v>火</v>
      </c>
      <c r="J551" s="3" t="str">
        <f>IF(COUNTIF(休講・補講一覧表!I$6:I$47,開講日程一覧!P551)&gt;0,TEXT(G551,"m/d")&amp;"の補講","")</f>
        <v/>
      </c>
      <c r="K551" s="6" t="s">
        <v>542</v>
      </c>
      <c r="L551" s="7">
        <v>6.9444444444444441E-3</v>
      </c>
      <c r="M551" s="7">
        <v>0.125</v>
      </c>
      <c r="P551" s="33" t="str">
        <f t="shared" si="21"/>
        <v>事業構想研究（2年次）_東京⑨（中島ゼミ）_後期8</v>
      </c>
      <c r="Q551" s="6" t="str">
        <f>IF(_xlfn.XLOOKUP(D551,履修科目一覧!G$6:G$225,履修科目一覧!E$6:E$225)=0,"",_xlfn.XLOOKUP(D551,履修科目一覧!G$6:G$225,履修科目一覧!E$6:E$225))</f>
        <v/>
      </c>
      <c r="R551" cm="1">
        <f t="array" ref="R551">_xlfn.SWITCH(B551,"集中(導入)",1,"前期",2,"集中(夏期)",3,"後期",4,"集中(春期)",5,"通年",6)</f>
        <v>4</v>
      </c>
      <c r="S551" t="s">
        <v>49</v>
      </c>
      <c r="U551">
        <v>1</v>
      </c>
    </row>
    <row r="552" spans="2:21" x14ac:dyDescent="0.85">
      <c r="B552" s="22" t="s">
        <v>545</v>
      </c>
      <c r="C552" s="6" t="s">
        <v>551</v>
      </c>
      <c r="D552" s="6" t="s">
        <v>504</v>
      </c>
      <c r="E552" s="6" t="s">
        <v>547</v>
      </c>
      <c r="F552" s="6">
        <v>1</v>
      </c>
      <c r="G552" s="52">
        <v>45408</v>
      </c>
      <c r="H552" s="52">
        <f>IF(COUNTIF(休講・補講一覧表!I$6:I$47,開講日程一覧!P552)&gt;0,_xlfn.XLOOKUP(開講日程一覧!P552,休講・補講一覧表!I$6:I$47,休講・補講一覧表!G$6:G$47),G552)</f>
        <v>45408</v>
      </c>
      <c r="I552" s="3" t="str">
        <f t="shared" si="20"/>
        <v>金</v>
      </c>
      <c r="J552" s="3" t="str">
        <f>IF(COUNTIF(休講・補講一覧表!I$6:I$47,開講日程一覧!P552)&gt;0,TEXT(G552,"m/d")&amp;"の補講","")</f>
        <v/>
      </c>
      <c r="K552" s="6" t="s">
        <v>552</v>
      </c>
      <c r="L552" s="7">
        <v>0</v>
      </c>
      <c r="M552" s="7">
        <v>6.25E-2</v>
      </c>
      <c r="P552" s="33" t="str">
        <f t="shared" si="21"/>
        <v>事業構想研究（2年次）_東京⑩（二之宮ゼミ）_前期1</v>
      </c>
      <c r="Q552" s="6" t="str">
        <f>IF(_xlfn.XLOOKUP(D552,履修科目一覧!G$6:G$225,履修科目一覧!E$6:E$225)=0,"",_xlfn.XLOOKUP(D552,履修科目一覧!G$6:G$225,履修科目一覧!E$6:E$225))</f>
        <v/>
      </c>
      <c r="R552" cm="1">
        <f t="array" ref="R552">_xlfn.SWITCH(B552,"集中(導入)",1,"前期",2,"集中(夏期)",3,"後期",4,"集中(春期)",5,"通年",6)</f>
        <v>2</v>
      </c>
      <c r="S552" t="s">
        <v>49</v>
      </c>
      <c r="U552">
        <v>1</v>
      </c>
    </row>
    <row r="553" spans="2:21" x14ac:dyDescent="0.85">
      <c r="B553" s="22" t="s">
        <v>545</v>
      </c>
      <c r="C553" s="6" t="s">
        <v>551</v>
      </c>
      <c r="D553" s="6" t="s">
        <v>504</v>
      </c>
      <c r="E553" s="6" t="s">
        <v>547</v>
      </c>
      <c r="F553" s="6">
        <v>2</v>
      </c>
      <c r="G553" s="52">
        <v>45422</v>
      </c>
      <c r="H553" s="52">
        <f>IF(COUNTIF(休講・補講一覧表!I$6:I$47,開講日程一覧!P553)&gt;0,_xlfn.XLOOKUP(開講日程一覧!P553,休講・補講一覧表!I$6:I$47,休講・補講一覧表!G$6:G$47),G553)</f>
        <v>45422</v>
      </c>
      <c r="I553" s="3" t="str">
        <f t="shared" si="20"/>
        <v>金</v>
      </c>
      <c r="J553" s="3" t="str">
        <f>IF(COUNTIF(休講・補講一覧表!I$6:I$47,開講日程一覧!P553)&gt;0,TEXT(G553,"m/d")&amp;"の補講","")</f>
        <v/>
      </c>
      <c r="K553" s="6" t="s">
        <v>542</v>
      </c>
      <c r="L553" s="7">
        <v>6.9444444444444441E-3</v>
      </c>
      <c r="M553" s="7">
        <v>0.125</v>
      </c>
      <c r="P553" s="33" t="str">
        <f t="shared" si="21"/>
        <v>事業構想研究（2年次）_東京⑩（二之宮ゼミ）_前期2</v>
      </c>
      <c r="Q553" s="6" t="str">
        <f>IF(_xlfn.XLOOKUP(D553,履修科目一覧!G$6:G$225,履修科目一覧!E$6:E$225)=0,"",_xlfn.XLOOKUP(D553,履修科目一覧!G$6:G$225,履修科目一覧!E$6:E$225))</f>
        <v/>
      </c>
      <c r="R553" cm="1">
        <f t="array" ref="R553">_xlfn.SWITCH(B553,"集中(導入)",1,"前期",2,"集中(夏期)",3,"後期",4,"集中(春期)",5,"通年",6)</f>
        <v>2</v>
      </c>
      <c r="S553" t="s">
        <v>49</v>
      </c>
      <c r="U553">
        <v>1</v>
      </c>
    </row>
    <row r="554" spans="2:21" x14ac:dyDescent="0.85">
      <c r="B554" s="22" t="s">
        <v>545</v>
      </c>
      <c r="C554" s="6" t="s">
        <v>551</v>
      </c>
      <c r="D554" s="6" t="s">
        <v>504</v>
      </c>
      <c r="E554" s="6" t="s">
        <v>547</v>
      </c>
      <c r="F554" s="6">
        <v>3</v>
      </c>
      <c r="G554" s="52">
        <v>45436</v>
      </c>
      <c r="H554" s="52">
        <f>IF(COUNTIF(休講・補講一覧表!I$6:I$47,開講日程一覧!P554)&gt;0,_xlfn.XLOOKUP(開講日程一覧!P554,休講・補講一覧表!I$6:I$47,休講・補講一覧表!G$6:G$47),G554)</f>
        <v>45436</v>
      </c>
      <c r="I554" s="3" t="str">
        <f t="shared" si="20"/>
        <v>金</v>
      </c>
      <c r="J554" s="3" t="str">
        <f>IF(COUNTIF(休講・補講一覧表!I$6:I$47,開講日程一覧!P554)&gt;0,TEXT(G554,"m/d")&amp;"の補講","")</f>
        <v/>
      </c>
      <c r="K554" s="6" t="s">
        <v>542</v>
      </c>
      <c r="L554" s="7">
        <v>6.9444444444444441E-3</v>
      </c>
      <c r="M554" s="7">
        <v>0.125</v>
      </c>
      <c r="P554" s="33" t="str">
        <f t="shared" si="21"/>
        <v>事業構想研究（2年次）_東京⑩（二之宮ゼミ）_前期3</v>
      </c>
      <c r="Q554" s="6" t="str">
        <f>IF(_xlfn.XLOOKUP(D554,履修科目一覧!G$6:G$225,履修科目一覧!E$6:E$225)=0,"",_xlfn.XLOOKUP(D554,履修科目一覧!G$6:G$225,履修科目一覧!E$6:E$225))</f>
        <v/>
      </c>
      <c r="R554" cm="1">
        <f t="array" ref="R554">_xlfn.SWITCH(B554,"集中(導入)",1,"前期",2,"集中(夏期)",3,"後期",4,"集中(春期)",5,"通年",6)</f>
        <v>2</v>
      </c>
      <c r="S554" t="s">
        <v>49</v>
      </c>
      <c r="U554">
        <v>1</v>
      </c>
    </row>
    <row r="555" spans="2:21" x14ac:dyDescent="0.85">
      <c r="B555" s="22" t="s">
        <v>545</v>
      </c>
      <c r="C555" s="6" t="s">
        <v>551</v>
      </c>
      <c r="D555" s="6" t="s">
        <v>504</v>
      </c>
      <c r="E555" s="6" t="s">
        <v>547</v>
      </c>
      <c r="F555" s="6">
        <v>4</v>
      </c>
      <c r="G555" s="52">
        <v>45450</v>
      </c>
      <c r="H555" s="52">
        <f>IF(COUNTIF(休講・補講一覧表!I$6:I$47,開講日程一覧!P555)&gt;0,_xlfn.XLOOKUP(開講日程一覧!P555,休講・補講一覧表!I$6:I$47,休講・補講一覧表!G$6:G$47),G555)</f>
        <v>45450</v>
      </c>
      <c r="I555" s="3" t="str">
        <f t="shared" si="20"/>
        <v>金</v>
      </c>
      <c r="J555" s="3" t="str">
        <f>IF(COUNTIF(休講・補講一覧表!I$6:I$47,開講日程一覧!P555)&gt;0,TEXT(G555,"m/d")&amp;"の補講","")</f>
        <v/>
      </c>
      <c r="K555" s="6" t="s">
        <v>542</v>
      </c>
      <c r="L555" s="7">
        <v>6.9444444444444441E-3</v>
      </c>
      <c r="M555" s="7">
        <v>0.125</v>
      </c>
      <c r="P555" s="33" t="str">
        <f t="shared" si="21"/>
        <v>事業構想研究（2年次）_東京⑩（二之宮ゼミ）_前期4</v>
      </c>
      <c r="Q555" s="6" t="str">
        <f>IF(_xlfn.XLOOKUP(D555,履修科目一覧!G$6:G$225,履修科目一覧!E$6:E$225)=0,"",_xlfn.XLOOKUP(D555,履修科目一覧!G$6:G$225,履修科目一覧!E$6:E$225))</f>
        <v/>
      </c>
      <c r="R555" cm="1">
        <f t="array" ref="R555">_xlfn.SWITCH(B555,"集中(導入)",1,"前期",2,"集中(夏期)",3,"後期",4,"集中(春期)",5,"通年",6)</f>
        <v>2</v>
      </c>
      <c r="S555" t="s">
        <v>49</v>
      </c>
      <c r="U555">
        <v>1</v>
      </c>
    </row>
    <row r="556" spans="2:21" x14ac:dyDescent="0.85">
      <c r="B556" s="22" t="s">
        <v>545</v>
      </c>
      <c r="C556" s="6" t="s">
        <v>551</v>
      </c>
      <c r="D556" s="6" t="s">
        <v>504</v>
      </c>
      <c r="E556" s="6" t="s">
        <v>547</v>
      </c>
      <c r="F556" s="6">
        <v>5</v>
      </c>
      <c r="G556" s="52">
        <v>45464</v>
      </c>
      <c r="H556" s="52">
        <f>IF(COUNTIF(休講・補講一覧表!I$6:I$47,開講日程一覧!P556)&gt;0,_xlfn.XLOOKUP(開講日程一覧!P556,休講・補講一覧表!I$6:I$47,休講・補講一覧表!G$6:G$47),G556)</f>
        <v>45464</v>
      </c>
      <c r="I556" s="3" t="str">
        <f t="shared" si="20"/>
        <v>金</v>
      </c>
      <c r="J556" s="3" t="str">
        <f>IF(COUNTIF(休講・補講一覧表!I$6:I$47,開講日程一覧!P556)&gt;0,TEXT(G556,"m/d")&amp;"の補講","")</f>
        <v/>
      </c>
      <c r="K556" s="6" t="s">
        <v>542</v>
      </c>
      <c r="L556" s="7">
        <v>6.9444444444444441E-3</v>
      </c>
      <c r="M556" s="7">
        <v>0.125</v>
      </c>
      <c r="P556" s="33" t="str">
        <f t="shared" si="21"/>
        <v>事業構想研究（2年次）_東京⑩（二之宮ゼミ）_前期5</v>
      </c>
      <c r="Q556" s="6" t="str">
        <f>IF(_xlfn.XLOOKUP(D556,履修科目一覧!G$6:G$225,履修科目一覧!E$6:E$225)=0,"",_xlfn.XLOOKUP(D556,履修科目一覧!G$6:G$225,履修科目一覧!E$6:E$225))</f>
        <v/>
      </c>
      <c r="R556" cm="1">
        <f t="array" ref="R556">_xlfn.SWITCH(B556,"集中(導入)",1,"前期",2,"集中(夏期)",3,"後期",4,"集中(春期)",5,"通年",6)</f>
        <v>2</v>
      </c>
      <c r="S556" t="s">
        <v>49</v>
      </c>
      <c r="U556">
        <v>1</v>
      </c>
    </row>
    <row r="557" spans="2:21" x14ac:dyDescent="0.85">
      <c r="B557" s="22" t="s">
        <v>545</v>
      </c>
      <c r="C557" s="6" t="s">
        <v>551</v>
      </c>
      <c r="D557" s="6" t="s">
        <v>504</v>
      </c>
      <c r="E557" s="6" t="s">
        <v>547</v>
      </c>
      <c r="F557" s="6">
        <v>6</v>
      </c>
      <c r="G557" s="52">
        <v>45478</v>
      </c>
      <c r="H557" s="52">
        <f>IF(COUNTIF(休講・補講一覧表!I$6:I$47,開講日程一覧!P557)&gt;0,_xlfn.XLOOKUP(開講日程一覧!P557,休講・補講一覧表!I$6:I$47,休講・補講一覧表!G$6:G$47),G557)</f>
        <v>45478</v>
      </c>
      <c r="I557" s="3" t="str">
        <f t="shared" si="20"/>
        <v>金</v>
      </c>
      <c r="J557" s="3" t="str">
        <f>IF(COUNTIF(休講・補講一覧表!I$6:I$47,開講日程一覧!P557)&gt;0,TEXT(G557,"m/d")&amp;"の補講","")</f>
        <v/>
      </c>
      <c r="K557" s="6" t="s">
        <v>542</v>
      </c>
      <c r="L557" s="7">
        <v>6.9444444444444441E-3</v>
      </c>
      <c r="M557" s="7">
        <v>0.125</v>
      </c>
      <c r="P557" s="33" t="str">
        <f t="shared" si="21"/>
        <v>事業構想研究（2年次）_東京⑩（二之宮ゼミ）_前期6</v>
      </c>
      <c r="Q557" s="6" t="str">
        <f>IF(_xlfn.XLOOKUP(D557,履修科目一覧!G$6:G$225,履修科目一覧!E$6:E$225)=0,"",_xlfn.XLOOKUP(D557,履修科目一覧!G$6:G$225,履修科目一覧!E$6:E$225))</f>
        <v/>
      </c>
      <c r="R557" cm="1">
        <f t="array" ref="R557">_xlfn.SWITCH(B557,"集中(導入)",1,"前期",2,"集中(夏期)",3,"後期",4,"集中(春期)",5,"通年",6)</f>
        <v>2</v>
      </c>
      <c r="S557" t="s">
        <v>49</v>
      </c>
      <c r="U557">
        <v>1</v>
      </c>
    </row>
    <row r="558" spans="2:21" x14ac:dyDescent="0.85">
      <c r="B558" s="22" t="s">
        <v>545</v>
      </c>
      <c r="C558" s="6" t="s">
        <v>551</v>
      </c>
      <c r="D558" s="6" t="s">
        <v>504</v>
      </c>
      <c r="E558" s="6" t="s">
        <v>547</v>
      </c>
      <c r="F558" s="6">
        <v>7</v>
      </c>
      <c r="G558" s="52">
        <v>45492</v>
      </c>
      <c r="H558" s="52">
        <f>IF(COUNTIF(休講・補講一覧表!I$6:I$47,開講日程一覧!P558)&gt;0,_xlfn.XLOOKUP(開講日程一覧!P558,休講・補講一覧表!I$6:I$47,休講・補講一覧表!G$6:G$47),G558)</f>
        <v>45492</v>
      </c>
      <c r="I558" s="3" t="str">
        <f t="shared" si="20"/>
        <v>金</v>
      </c>
      <c r="J558" s="3" t="str">
        <f>IF(COUNTIF(休講・補講一覧表!I$6:I$47,開講日程一覧!P558)&gt;0,TEXT(G558,"m/d")&amp;"の補講","")</f>
        <v/>
      </c>
      <c r="K558" s="6" t="s">
        <v>542</v>
      </c>
      <c r="L558" s="7">
        <v>6.9444444444444441E-3</v>
      </c>
      <c r="M558" s="7">
        <v>0.125</v>
      </c>
      <c r="P558" s="33" t="str">
        <f t="shared" si="21"/>
        <v>事業構想研究（2年次）_東京⑩（二之宮ゼミ）_前期7</v>
      </c>
      <c r="Q558" s="6" t="str">
        <f>IF(_xlfn.XLOOKUP(D558,履修科目一覧!G$6:G$225,履修科目一覧!E$6:E$225)=0,"",_xlfn.XLOOKUP(D558,履修科目一覧!G$6:G$225,履修科目一覧!E$6:E$225))</f>
        <v/>
      </c>
      <c r="R558" cm="1">
        <f t="array" ref="R558">_xlfn.SWITCH(B558,"集中(導入)",1,"前期",2,"集中(夏期)",3,"後期",4,"集中(春期)",5,"通年",6)</f>
        <v>2</v>
      </c>
      <c r="S558" t="s">
        <v>49</v>
      </c>
      <c r="U558">
        <v>1</v>
      </c>
    </row>
    <row r="559" spans="2:21" x14ac:dyDescent="0.85">
      <c r="B559" s="22" t="s">
        <v>545</v>
      </c>
      <c r="C559" s="6" t="s">
        <v>551</v>
      </c>
      <c r="D559" s="6" t="s">
        <v>504</v>
      </c>
      <c r="E559" s="6" t="s">
        <v>547</v>
      </c>
      <c r="F559" s="6">
        <v>8</v>
      </c>
      <c r="G559" s="52">
        <v>45506</v>
      </c>
      <c r="H559" s="52">
        <f>IF(COUNTIF(休講・補講一覧表!I$6:I$47,開講日程一覧!P559)&gt;0,_xlfn.XLOOKUP(開講日程一覧!P559,休講・補講一覧表!I$6:I$47,休講・補講一覧表!G$6:G$47),G559)</f>
        <v>45506</v>
      </c>
      <c r="I559" s="3" t="str">
        <f t="shared" si="20"/>
        <v>金</v>
      </c>
      <c r="J559" s="3" t="str">
        <f>IF(COUNTIF(休講・補講一覧表!I$6:I$47,開講日程一覧!P559)&gt;0,TEXT(G559,"m/d")&amp;"の補講","")</f>
        <v/>
      </c>
      <c r="K559" s="6" t="s">
        <v>542</v>
      </c>
      <c r="L559" s="7">
        <v>6.9444444444444441E-3</v>
      </c>
      <c r="M559" s="7">
        <v>0.125</v>
      </c>
      <c r="P559" s="33" t="str">
        <f t="shared" si="21"/>
        <v>事業構想研究（2年次）_東京⑩（二之宮ゼミ）_前期8</v>
      </c>
      <c r="Q559" s="6" t="str">
        <f>IF(_xlfn.XLOOKUP(D559,履修科目一覧!G$6:G$225,履修科目一覧!E$6:E$225)=0,"",_xlfn.XLOOKUP(D559,履修科目一覧!G$6:G$225,履修科目一覧!E$6:E$225))</f>
        <v/>
      </c>
      <c r="R559" cm="1">
        <f t="array" ref="R559">_xlfn.SWITCH(B559,"集中(導入)",1,"前期",2,"集中(夏期)",3,"後期",4,"集中(春期)",5,"通年",6)</f>
        <v>2</v>
      </c>
      <c r="S559" t="s">
        <v>49</v>
      </c>
      <c r="U559">
        <v>1</v>
      </c>
    </row>
    <row r="560" spans="2:21" x14ac:dyDescent="0.85">
      <c r="B560" s="22" t="s">
        <v>550</v>
      </c>
      <c r="C560" s="6" t="s">
        <v>551</v>
      </c>
      <c r="D560" s="6" t="s">
        <v>506</v>
      </c>
      <c r="E560" s="6" t="s">
        <v>547</v>
      </c>
      <c r="F560" s="6">
        <v>1</v>
      </c>
      <c r="G560" s="52">
        <v>45569</v>
      </c>
      <c r="H560" s="52">
        <f>IF(COUNTIF(休講・補講一覧表!I$6:I$47,開講日程一覧!P560)&gt;0,_xlfn.XLOOKUP(開講日程一覧!P560,休講・補講一覧表!I$6:I$47,休講・補講一覧表!G$6:G$47),G560)</f>
        <v>45569</v>
      </c>
      <c r="I560" s="3" t="str">
        <f t="shared" si="20"/>
        <v>金</v>
      </c>
      <c r="J560" s="3" t="str">
        <f>IF(COUNTIF(休講・補講一覧表!I$6:I$47,開講日程一覧!P560)&gt;0,TEXT(G560,"m/d")&amp;"の補講","")</f>
        <v/>
      </c>
      <c r="K560" s="6" t="s">
        <v>552</v>
      </c>
      <c r="L560" s="7">
        <v>0</v>
      </c>
      <c r="M560" s="7">
        <v>6.25E-2</v>
      </c>
      <c r="P560" s="33" t="str">
        <f t="shared" si="21"/>
        <v>事業構想研究（2年次）_東京⑩（二之宮ゼミ）_後期1</v>
      </c>
      <c r="Q560" s="6" t="str">
        <f>IF(_xlfn.XLOOKUP(D560,履修科目一覧!G$6:G$225,履修科目一覧!E$6:E$225)=0,"",_xlfn.XLOOKUP(D560,履修科目一覧!G$6:G$225,履修科目一覧!E$6:E$225))</f>
        <v/>
      </c>
      <c r="R560" cm="1">
        <f t="array" ref="R560">_xlfn.SWITCH(B560,"集中(導入)",1,"前期",2,"集中(夏期)",3,"後期",4,"集中(春期)",5,"通年",6)</f>
        <v>4</v>
      </c>
      <c r="S560" t="s">
        <v>49</v>
      </c>
      <c r="U560">
        <v>1</v>
      </c>
    </row>
    <row r="561" spans="2:21" x14ac:dyDescent="0.85">
      <c r="B561" s="22" t="s">
        <v>550</v>
      </c>
      <c r="C561" s="6" t="s">
        <v>551</v>
      </c>
      <c r="D561" s="6" t="s">
        <v>506</v>
      </c>
      <c r="E561" s="6" t="s">
        <v>547</v>
      </c>
      <c r="F561" s="6">
        <v>2</v>
      </c>
      <c r="G561" s="52">
        <v>45576</v>
      </c>
      <c r="H561" s="52">
        <f>IF(COUNTIF(休講・補講一覧表!I$6:I$47,開講日程一覧!P561)&gt;0,_xlfn.XLOOKUP(開講日程一覧!P561,休講・補講一覧表!I$6:I$47,休講・補講一覧表!G$6:G$47),G561)</f>
        <v>45576</v>
      </c>
      <c r="I561" s="3" t="str">
        <f t="shared" si="20"/>
        <v>金</v>
      </c>
      <c r="J561" s="3" t="str">
        <f>IF(COUNTIF(休講・補講一覧表!I$6:I$47,開講日程一覧!P561)&gt;0,TEXT(G561,"m/d")&amp;"の補講","")</f>
        <v/>
      </c>
      <c r="K561" s="6" t="s">
        <v>542</v>
      </c>
      <c r="L561" s="7">
        <v>6.9444444444444441E-3</v>
      </c>
      <c r="M561" s="7">
        <v>0.125</v>
      </c>
      <c r="P561" s="33" t="str">
        <f t="shared" si="21"/>
        <v>事業構想研究（2年次）_東京⑩（二之宮ゼミ）_後期2</v>
      </c>
      <c r="Q561" s="6" t="str">
        <f>IF(_xlfn.XLOOKUP(D561,履修科目一覧!G$6:G$225,履修科目一覧!E$6:E$225)=0,"",_xlfn.XLOOKUP(D561,履修科目一覧!G$6:G$225,履修科目一覧!E$6:E$225))</f>
        <v/>
      </c>
      <c r="R561" cm="1">
        <f t="array" ref="R561">_xlfn.SWITCH(B561,"集中(導入)",1,"前期",2,"集中(夏期)",3,"後期",4,"集中(春期)",5,"通年",6)</f>
        <v>4</v>
      </c>
      <c r="S561" t="s">
        <v>49</v>
      </c>
      <c r="U561">
        <v>1</v>
      </c>
    </row>
    <row r="562" spans="2:21" x14ac:dyDescent="0.85">
      <c r="B562" s="22" t="s">
        <v>550</v>
      </c>
      <c r="C562" s="6" t="s">
        <v>551</v>
      </c>
      <c r="D562" s="6" t="s">
        <v>506</v>
      </c>
      <c r="E562" s="6" t="s">
        <v>547</v>
      </c>
      <c r="F562" s="6">
        <v>3</v>
      </c>
      <c r="G562" s="52">
        <v>45590</v>
      </c>
      <c r="H562" s="52">
        <f>IF(COUNTIF(休講・補講一覧表!I$6:I$47,開講日程一覧!P562)&gt;0,_xlfn.XLOOKUP(開講日程一覧!P562,休講・補講一覧表!I$6:I$47,休講・補講一覧表!G$6:G$47),G562)</f>
        <v>45590</v>
      </c>
      <c r="I562" s="3" t="str">
        <f t="shared" si="20"/>
        <v>金</v>
      </c>
      <c r="J562" s="3" t="str">
        <f>IF(COUNTIF(休講・補講一覧表!I$6:I$47,開講日程一覧!P562)&gt;0,TEXT(G562,"m/d")&amp;"の補講","")</f>
        <v/>
      </c>
      <c r="K562" s="6" t="s">
        <v>542</v>
      </c>
      <c r="L562" s="7">
        <v>6.9444444444444441E-3</v>
      </c>
      <c r="M562" s="7">
        <v>0.125</v>
      </c>
      <c r="P562" s="33" t="str">
        <f t="shared" si="21"/>
        <v>事業構想研究（2年次）_東京⑩（二之宮ゼミ）_後期3</v>
      </c>
      <c r="Q562" s="6" t="str">
        <f>IF(_xlfn.XLOOKUP(D562,履修科目一覧!G$6:G$225,履修科目一覧!E$6:E$225)=0,"",_xlfn.XLOOKUP(D562,履修科目一覧!G$6:G$225,履修科目一覧!E$6:E$225))</f>
        <v/>
      </c>
      <c r="R562" cm="1">
        <f t="array" ref="R562">_xlfn.SWITCH(B562,"集中(導入)",1,"前期",2,"集中(夏期)",3,"後期",4,"集中(春期)",5,"通年",6)</f>
        <v>4</v>
      </c>
      <c r="S562" t="s">
        <v>49</v>
      </c>
      <c r="U562">
        <v>1</v>
      </c>
    </row>
    <row r="563" spans="2:21" x14ac:dyDescent="0.85">
      <c r="B563" s="22" t="s">
        <v>550</v>
      </c>
      <c r="C563" s="6" t="s">
        <v>551</v>
      </c>
      <c r="D563" s="6" t="s">
        <v>506</v>
      </c>
      <c r="E563" s="6" t="s">
        <v>547</v>
      </c>
      <c r="F563" s="6">
        <v>4</v>
      </c>
      <c r="G563" s="52">
        <v>45604</v>
      </c>
      <c r="H563" s="52">
        <f>IF(COUNTIF(休講・補講一覧表!I$6:I$47,開講日程一覧!P563)&gt;0,_xlfn.XLOOKUP(開講日程一覧!P563,休講・補講一覧表!I$6:I$47,休講・補講一覧表!G$6:G$47),G563)</f>
        <v>45604</v>
      </c>
      <c r="I563" s="3" t="str">
        <f t="shared" si="20"/>
        <v>金</v>
      </c>
      <c r="J563" s="3" t="str">
        <f>IF(COUNTIF(休講・補講一覧表!I$6:I$47,開講日程一覧!P563)&gt;0,TEXT(G563,"m/d")&amp;"の補講","")</f>
        <v/>
      </c>
      <c r="K563" s="6" t="s">
        <v>542</v>
      </c>
      <c r="L563" s="7">
        <v>6.9444444444444441E-3</v>
      </c>
      <c r="M563" s="7">
        <v>0.125</v>
      </c>
      <c r="P563" s="33" t="str">
        <f t="shared" si="21"/>
        <v>事業構想研究（2年次）_東京⑩（二之宮ゼミ）_後期4</v>
      </c>
      <c r="Q563" s="6" t="str">
        <f>IF(_xlfn.XLOOKUP(D563,履修科目一覧!G$6:G$225,履修科目一覧!E$6:E$225)=0,"",_xlfn.XLOOKUP(D563,履修科目一覧!G$6:G$225,履修科目一覧!E$6:E$225))</f>
        <v/>
      </c>
      <c r="R563" cm="1">
        <f t="array" ref="R563">_xlfn.SWITCH(B563,"集中(導入)",1,"前期",2,"集中(夏期)",3,"後期",4,"集中(春期)",5,"通年",6)</f>
        <v>4</v>
      </c>
      <c r="S563" t="s">
        <v>49</v>
      </c>
      <c r="U563">
        <v>1</v>
      </c>
    </row>
    <row r="564" spans="2:21" x14ac:dyDescent="0.85">
      <c r="B564" s="22" t="s">
        <v>550</v>
      </c>
      <c r="C564" s="6" t="s">
        <v>551</v>
      </c>
      <c r="D564" s="6" t="s">
        <v>506</v>
      </c>
      <c r="E564" s="6" t="s">
        <v>547</v>
      </c>
      <c r="F564" s="6">
        <v>5</v>
      </c>
      <c r="G564" s="52">
        <v>45618</v>
      </c>
      <c r="H564" s="52">
        <f>IF(COUNTIF(休講・補講一覧表!I$6:I$47,開講日程一覧!P564)&gt;0,_xlfn.XLOOKUP(開講日程一覧!P564,休講・補講一覧表!I$6:I$47,休講・補講一覧表!G$6:G$47),G564)</f>
        <v>45618</v>
      </c>
      <c r="I564" s="3" t="str">
        <f t="shared" si="20"/>
        <v>金</v>
      </c>
      <c r="J564" s="3" t="str">
        <f>IF(COUNTIF(休講・補講一覧表!I$6:I$47,開講日程一覧!P564)&gt;0,TEXT(G564,"m/d")&amp;"の補講","")</f>
        <v/>
      </c>
      <c r="K564" s="6" t="s">
        <v>542</v>
      </c>
      <c r="L564" s="7">
        <v>6.9444444444444441E-3</v>
      </c>
      <c r="M564" s="7">
        <v>0.125</v>
      </c>
      <c r="P564" s="33" t="str">
        <f t="shared" si="21"/>
        <v>事業構想研究（2年次）_東京⑩（二之宮ゼミ）_後期5</v>
      </c>
      <c r="Q564" s="6" t="str">
        <f>IF(_xlfn.XLOOKUP(D564,履修科目一覧!G$6:G$225,履修科目一覧!E$6:E$225)=0,"",_xlfn.XLOOKUP(D564,履修科目一覧!G$6:G$225,履修科目一覧!E$6:E$225))</f>
        <v/>
      </c>
      <c r="R564" cm="1">
        <f t="array" ref="R564">_xlfn.SWITCH(B564,"集中(導入)",1,"前期",2,"集中(夏期)",3,"後期",4,"集中(春期)",5,"通年",6)</f>
        <v>4</v>
      </c>
      <c r="S564" t="s">
        <v>49</v>
      </c>
      <c r="U564">
        <v>1</v>
      </c>
    </row>
    <row r="565" spans="2:21" x14ac:dyDescent="0.85">
      <c r="B565" s="22" t="s">
        <v>550</v>
      </c>
      <c r="C565" s="6" t="s">
        <v>551</v>
      </c>
      <c r="D565" s="6" t="s">
        <v>506</v>
      </c>
      <c r="E565" s="6" t="s">
        <v>547</v>
      </c>
      <c r="F565" s="6">
        <v>6</v>
      </c>
      <c r="G565" s="52">
        <v>45632</v>
      </c>
      <c r="H565" s="52">
        <f>IF(COUNTIF(休講・補講一覧表!I$6:I$47,開講日程一覧!P565)&gt;0,_xlfn.XLOOKUP(開講日程一覧!P565,休講・補講一覧表!I$6:I$47,休講・補講一覧表!G$6:G$47),G565)</f>
        <v>45632</v>
      </c>
      <c r="I565" s="3" t="str">
        <f t="shared" si="20"/>
        <v>金</v>
      </c>
      <c r="J565" s="3" t="str">
        <f>IF(COUNTIF(休講・補講一覧表!I$6:I$47,開講日程一覧!P565)&gt;0,TEXT(G565,"m/d")&amp;"の補講","")</f>
        <v/>
      </c>
      <c r="K565" s="6" t="s">
        <v>542</v>
      </c>
      <c r="L565" s="7">
        <v>6.9444444444444441E-3</v>
      </c>
      <c r="M565" s="7">
        <v>0.125</v>
      </c>
      <c r="P565" s="33" t="str">
        <f t="shared" si="21"/>
        <v>事業構想研究（2年次）_東京⑩（二之宮ゼミ）_後期6</v>
      </c>
      <c r="Q565" s="6" t="str">
        <f>IF(_xlfn.XLOOKUP(D565,履修科目一覧!G$6:G$225,履修科目一覧!E$6:E$225)=0,"",_xlfn.XLOOKUP(D565,履修科目一覧!G$6:G$225,履修科目一覧!E$6:E$225))</f>
        <v/>
      </c>
      <c r="R565" cm="1">
        <f t="array" ref="R565">_xlfn.SWITCH(B565,"集中(導入)",1,"前期",2,"集中(夏期)",3,"後期",4,"集中(春期)",5,"通年",6)</f>
        <v>4</v>
      </c>
      <c r="S565" t="s">
        <v>49</v>
      </c>
      <c r="U565">
        <v>1</v>
      </c>
    </row>
    <row r="566" spans="2:21" x14ac:dyDescent="0.85">
      <c r="B566" s="22" t="s">
        <v>550</v>
      </c>
      <c r="C566" s="6" t="s">
        <v>551</v>
      </c>
      <c r="D566" s="6" t="s">
        <v>506</v>
      </c>
      <c r="E566" s="6" t="s">
        <v>547</v>
      </c>
      <c r="F566" s="6">
        <v>7</v>
      </c>
      <c r="G566" s="52">
        <v>45646</v>
      </c>
      <c r="H566" s="52">
        <f>IF(COUNTIF(休講・補講一覧表!I$6:I$47,開講日程一覧!P566)&gt;0,_xlfn.XLOOKUP(開講日程一覧!P566,休講・補講一覧表!I$6:I$47,休講・補講一覧表!G$6:G$47),G566)</f>
        <v>45646</v>
      </c>
      <c r="I566" s="3" t="str">
        <f t="shared" si="20"/>
        <v>金</v>
      </c>
      <c r="J566" s="3" t="str">
        <f>IF(COUNTIF(休講・補講一覧表!I$6:I$47,開講日程一覧!P566)&gt;0,TEXT(G566,"m/d")&amp;"の補講","")</f>
        <v/>
      </c>
      <c r="K566" s="6" t="s">
        <v>542</v>
      </c>
      <c r="L566" s="7">
        <v>6.9444444444444441E-3</v>
      </c>
      <c r="M566" s="7">
        <v>0.125</v>
      </c>
      <c r="P566" s="33" t="str">
        <f t="shared" si="21"/>
        <v>事業構想研究（2年次）_東京⑩（二之宮ゼミ）_後期7</v>
      </c>
      <c r="Q566" s="6" t="str">
        <f>IF(_xlfn.XLOOKUP(D566,履修科目一覧!G$6:G$225,履修科目一覧!E$6:E$225)=0,"",_xlfn.XLOOKUP(D566,履修科目一覧!G$6:G$225,履修科目一覧!E$6:E$225))</f>
        <v/>
      </c>
      <c r="R566" cm="1">
        <f t="array" ref="R566">_xlfn.SWITCH(B566,"集中(導入)",1,"前期",2,"集中(夏期)",3,"後期",4,"集中(春期)",5,"通年",6)</f>
        <v>4</v>
      </c>
      <c r="S566" t="s">
        <v>49</v>
      </c>
      <c r="U566">
        <v>1</v>
      </c>
    </row>
    <row r="567" spans="2:21" x14ac:dyDescent="0.85">
      <c r="B567" s="22" t="s">
        <v>550</v>
      </c>
      <c r="C567" s="6" t="s">
        <v>551</v>
      </c>
      <c r="D567" s="6" t="s">
        <v>506</v>
      </c>
      <c r="E567" s="6" t="s">
        <v>547</v>
      </c>
      <c r="F567" s="6">
        <v>8</v>
      </c>
      <c r="G567" s="52">
        <v>45667</v>
      </c>
      <c r="H567" s="52">
        <f>IF(COUNTIF(休講・補講一覧表!I$6:I$47,開講日程一覧!P567)&gt;0,_xlfn.XLOOKUP(開講日程一覧!P567,休講・補講一覧表!I$6:I$47,休講・補講一覧表!G$6:G$47),G567)</f>
        <v>45667</v>
      </c>
      <c r="I567" s="3" t="str">
        <f t="shared" si="20"/>
        <v>金</v>
      </c>
      <c r="J567" s="3" t="str">
        <f>IF(COUNTIF(休講・補講一覧表!I$6:I$47,開講日程一覧!P567)&gt;0,TEXT(G567,"m/d")&amp;"の補講","")</f>
        <v/>
      </c>
      <c r="K567" s="6" t="s">
        <v>542</v>
      </c>
      <c r="L567" s="7">
        <v>6.9444444444444441E-3</v>
      </c>
      <c r="M567" s="7">
        <v>0.125</v>
      </c>
      <c r="P567" s="33" t="str">
        <f t="shared" si="21"/>
        <v>事業構想研究（2年次）_東京⑩（二之宮ゼミ）_後期8</v>
      </c>
      <c r="Q567" s="6" t="str">
        <f>IF(_xlfn.XLOOKUP(D567,履修科目一覧!G$6:G$225,履修科目一覧!E$6:E$225)=0,"",_xlfn.XLOOKUP(D567,履修科目一覧!G$6:G$225,履修科目一覧!E$6:E$225))</f>
        <v/>
      </c>
      <c r="R567" cm="1">
        <f t="array" ref="R567">_xlfn.SWITCH(B567,"集中(導入)",1,"前期",2,"集中(夏期)",3,"後期",4,"集中(春期)",5,"通年",6)</f>
        <v>4</v>
      </c>
      <c r="S567" t="s">
        <v>49</v>
      </c>
      <c r="U567">
        <v>1</v>
      </c>
    </row>
    <row r="568" spans="2:21" x14ac:dyDescent="0.85">
      <c r="B568" s="22" t="s">
        <v>545</v>
      </c>
      <c r="C568" s="6" t="s">
        <v>564</v>
      </c>
      <c r="D568" s="6" t="s">
        <v>508</v>
      </c>
      <c r="E568" s="6" t="s">
        <v>547</v>
      </c>
      <c r="F568" s="6">
        <v>1</v>
      </c>
      <c r="G568" s="52">
        <v>45404</v>
      </c>
      <c r="H568" s="52">
        <f>IF(COUNTIF(休講・補講一覧表!I$6:I$47,開講日程一覧!P568)&gt;0,_xlfn.XLOOKUP(開講日程一覧!P568,休講・補講一覧表!I$6:I$47,休講・補講一覧表!G$6:G$47),G568)</f>
        <v>45404</v>
      </c>
      <c r="I568" s="3" t="str">
        <f t="shared" si="20"/>
        <v>月</v>
      </c>
      <c r="J568" s="3" t="str">
        <f>IF(COUNTIF(休講・補講一覧表!I$6:I$47,開講日程一覧!P568)&gt;0,TEXT(G568,"m/d")&amp;"の補講","")</f>
        <v/>
      </c>
      <c r="K568" s="6" t="s">
        <v>552</v>
      </c>
      <c r="L568" s="7">
        <v>0</v>
      </c>
      <c r="M568" s="7">
        <v>6.25E-2</v>
      </c>
      <c r="P568" s="33" t="str">
        <f t="shared" si="21"/>
        <v>事業構想研究（2年次）_東京⑪（松永エリックゼミ）_前期1</v>
      </c>
      <c r="Q568" s="6" t="str">
        <f>IF(_xlfn.XLOOKUP(D568,履修科目一覧!G$6:G$225,履修科目一覧!E$6:E$225)=0,"",_xlfn.XLOOKUP(D568,履修科目一覧!G$6:G$225,履修科目一覧!E$6:E$225))</f>
        <v/>
      </c>
      <c r="R568" cm="1">
        <f t="array" ref="R568">_xlfn.SWITCH(B568,"集中(導入)",1,"前期",2,"集中(夏期)",3,"後期",4,"集中(春期)",5,"通年",6)</f>
        <v>2</v>
      </c>
      <c r="S568" t="s">
        <v>49</v>
      </c>
      <c r="U568">
        <v>1</v>
      </c>
    </row>
    <row r="569" spans="2:21" x14ac:dyDescent="0.85">
      <c r="B569" s="22" t="s">
        <v>545</v>
      </c>
      <c r="C569" s="6" t="s">
        <v>564</v>
      </c>
      <c r="D569" s="6" t="s">
        <v>508</v>
      </c>
      <c r="E569" s="6" t="s">
        <v>547</v>
      </c>
      <c r="F569" s="6">
        <v>2</v>
      </c>
      <c r="G569" s="52">
        <v>45432</v>
      </c>
      <c r="H569" s="52">
        <f>IF(COUNTIF(休講・補講一覧表!I$6:I$47,開講日程一覧!P569)&gt;0,_xlfn.XLOOKUP(開講日程一覧!P569,休講・補講一覧表!I$6:I$47,休講・補講一覧表!G$6:G$47),G569)</f>
        <v>45432</v>
      </c>
      <c r="I569" s="3" t="str">
        <f t="shared" si="20"/>
        <v>月</v>
      </c>
      <c r="J569" s="3" t="str">
        <f>IF(COUNTIF(休講・補講一覧表!I$6:I$47,開講日程一覧!P569)&gt;0,TEXT(G569,"m/d")&amp;"の補講","")</f>
        <v/>
      </c>
      <c r="K569" s="6" t="s">
        <v>542</v>
      </c>
      <c r="L569" s="7">
        <v>6.9444444444444441E-3</v>
      </c>
      <c r="M569" s="7">
        <v>0.125</v>
      </c>
      <c r="P569" s="33" t="str">
        <f t="shared" si="21"/>
        <v>事業構想研究（2年次）_東京⑪（松永エリックゼミ）_前期2</v>
      </c>
      <c r="Q569" s="6" t="str">
        <f>IF(_xlfn.XLOOKUP(D569,履修科目一覧!G$6:G$225,履修科目一覧!E$6:E$225)=0,"",_xlfn.XLOOKUP(D569,履修科目一覧!G$6:G$225,履修科目一覧!E$6:E$225))</f>
        <v/>
      </c>
      <c r="R569" cm="1">
        <f t="array" ref="R569">_xlfn.SWITCH(B569,"集中(導入)",1,"前期",2,"集中(夏期)",3,"後期",4,"集中(春期)",5,"通年",6)</f>
        <v>2</v>
      </c>
      <c r="S569" t="s">
        <v>49</v>
      </c>
      <c r="U569">
        <v>1</v>
      </c>
    </row>
    <row r="570" spans="2:21" x14ac:dyDescent="0.85">
      <c r="B570" s="22" t="s">
        <v>545</v>
      </c>
      <c r="C570" s="6" t="s">
        <v>564</v>
      </c>
      <c r="D570" s="6" t="s">
        <v>508</v>
      </c>
      <c r="E570" s="6" t="s">
        <v>547</v>
      </c>
      <c r="F570" s="6">
        <v>3</v>
      </c>
      <c r="G570" s="52">
        <v>45446</v>
      </c>
      <c r="H570" s="52">
        <f>IF(COUNTIF(休講・補講一覧表!I$6:I$47,開講日程一覧!P570)&gt;0,_xlfn.XLOOKUP(開講日程一覧!P570,休講・補講一覧表!I$6:I$47,休講・補講一覧表!G$6:G$47),G570)</f>
        <v>45446</v>
      </c>
      <c r="I570" s="3" t="str">
        <f t="shared" si="20"/>
        <v>月</v>
      </c>
      <c r="J570" s="3" t="str">
        <f>IF(COUNTIF(休講・補講一覧表!I$6:I$47,開講日程一覧!P570)&gt;0,TEXT(G570,"m/d")&amp;"の補講","")</f>
        <v/>
      </c>
      <c r="K570" s="6" t="s">
        <v>542</v>
      </c>
      <c r="L570" s="7">
        <v>6.9444444444444441E-3</v>
      </c>
      <c r="M570" s="7">
        <v>0.125</v>
      </c>
      <c r="P570" s="33" t="str">
        <f t="shared" si="21"/>
        <v>事業構想研究（2年次）_東京⑪（松永エリックゼミ）_前期3</v>
      </c>
      <c r="Q570" s="6" t="str">
        <f>IF(_xlfn.XLOOKUP(D570,履修科目一覧!G$6:G$225,履修科目一覧!E$6:E$225)=0,"",_xlfn.XLOOKUP(D570,履修科目一覧!G$6:G$225,履修科目一覧!E$6:E$225))</f>
        <v/>
      </c>
      <c r="R570" cm="1">
        <f t="array" ref="R570">_xlfn.SWITCH(B570,"集中(導入)",1,"前期",2,"集中(夏期)",3,"後期",4,"集中(春期)",5,"通年",6)</f>
        <v>2</v>
      </c>
      <c r="S570" t="s">
        <v>49</v>
      </c>
      <c r="U570">
        <v>1</v>
      </c>
    </row>
    <row r="571" spans="2:21" x14ac:dyDescent="0.85">
      <c r="B571" s="22" t="s">
        <v>545</v>
      </c>
      <c r="C571" s="6" t="s">
        <v>564</v>
      </c>
      <c r="D571" s="6" t="s">
        <v>508</v>
      </c>
      <c r="E571" s="6" t="s">
        <v>547</v>
      </c>
      <c r="F571" s="6">
        <v>4</v>
      </c>
      <c r="G571" s="52">
        <v>45460</v>
      </c>
      <c r="H571" s="52">
        <f>IF(COUNTIF(休講・補講一覧表!I$6:I$47,開講日程一覧!P571)&gt;0,_xlfn.XLOOKUP(開講日程一覧!P571,休講・補講一覧表!I$6:I$47,休講・補講一覧表!G$6:G$47),G571)</f>
        <v>45460</v>
      </c>
      <c r="I571" s="3" t="str">
        <f t="shared" si="20"/>
        <v>月</v>
      </c>
      <c r="J571" s="3" t="str">
        <f>IF(COUNTIF(休講・補講一覧表!I$6:I$47,開講日程一覧!P571)&gt;0,TEXT(G571,"m/d")&amp;"の補講","")</f>
        <v/>
      </c>
      <c r="K571" s="6" t="s">
        <v>542</v>
      </c>
      <c r="L571" s="7">
        <v>6.9444444444444441E-3</v>
      </c>
      <c r="M571" s="7">
        <v>0.125</v>
      </c>
      <c r="P571" s="33" t="str">
        <f t="shared" si="21"/>
        <v>事業構想研究（2年次）_東京⑪（松永エリックゼミ）_前期4</v>
      </c>
      <c r="Q571" s="6" t="str">
        <f>IF(_xlfn.XLOOKUP(D571,履修科目一覧!G$6:G$225,履修科目一覧!E$6:E$225)=0,"",_xlfn.XLOOKUP(D571,履修科目一覧!G$6:G$225,履修科目一覧!E$6:E$225))</f>
        <v/>
      </c>
      <c r="R571" cm="1">
        <f t="array" ref="R571">_xlfn.SWITCH(B571,"集中(導入)",1,"前期",2,"集中(夏期)",3,"後期",4,"集中(春期)",5,"通年",6)</f>
        <v>2</v>
      </c>
      <c r="S571" t="s">
        <v>49</v>
      </c>
      <c r="U571">
        <v>1</v>
      </c>
    </row>
    <row r="572" spans="2:21" x14ac:dyDescent="0.85">
      <c r="B572" s="22" t="s">
        <v>545</v>
      </c>
      <c r="C572" s="6" t="s">
        <v>564</v>
      </c>
      <c r="D572" s="6" t="s">
        <v>508</v>
      </c>
      <c r="E572" s="6" t="s">
        <v>547</v>
      </c>
      <c r="F572" s="6">
        <v>5</v>
      </c>
      <c r="G572" s="52">
        <v>45474</v>
      </c>
      <c r="H572" s="52">
        <f>IF(COUNTIF(休講・補講一覧表!I$6:I$47,開講日程一覧!P572)&gt;0,_xlfn.XLOOKUP(開講日程一覧!P572,休講・補講一覧表!I$6:I$47,休講・補講一覧表!G$6:G$47),G572)</f>
        <v>45474</v>
      </c>
      <c r="I572" s="3" t="str">
        <f t="shared" si="20"/>
        <v>月</v>
      </c>
      <c r="J572" s="3" t="str">
        <f>IF(COUNTIF(休講・補講一覧表!I$6:I$47,開講日程一覧!P572)&gt;0,TEXT(G572,"m/d")&amp;"の補講","")</f>
        <v/>
      </c>
      <c r="K572" s="6" t="s">
        <v>542</v>
      </c>
      <c r="L572" s="7">
        <v>6.9444444444444441E-3</v>
      </c>
      <c r="M572" s="7">
        <v>0.125</v>
      </c>
      <c r="P572" s="33" t="str">
        <f t="shared" si="21"/>
        <v>事業構想研究（2年次）_東京⑪（松永エリックゼミ）_前期5</v>
      </c>
      <c r="Q572" s="6" t="str">
        <f>IF(_xlfn.XLOOKUP(D572,履修科目一覧!G$6:G$225,履修科目一覧!E$6:E$225)=0,"",_xlfn.XLOOKUP(D572,履修科目一覧!G$6:G$225,履修科目一覧!E$6:E$225))</f>
        <v/>
      </c>
      <c r="R572" cm="1">
        <f t="array" ref="R572">_xlfn.SWITCH(B572,"集中(導入)",1,"前期",2,"集中(夏期)",3,"後期",4,"集中(春期)",5,"通年",6)</f>
        <v>2</v>
      </c>
      <c r="S572" t="s">
        <v>49</v>
      </c>
      <c r="U572">
        <v>1</v>
      </c>
    </row>
    <row r="573" spans="2:21" x14ac:dyDescent="0.85">
      <c r="B573" s="22" t="s">
        <v>545</v>
      </c>
      <c r="C573" s="6" t="s">
        <v>564</v>
      </c>
      <c r="D573" s="6" t="s">
        <v>508</v>
      </c>
      <c r="E573" s="6" t="s">
        <v>547</v>
      </c>
      <c r="F573" s="6">
        <v>6</v>
      </c>
      <c r="G573" s="52">
        <v>45502</v>
      </c>
      <c r="H573" s="52">
        <f>IF(COUNTIF(休講・補講一覧表!I$6:I$47,開講日程一覧!P573)&gt;0,_xlfn.XLOOKUP(開講日程一覧!P573,休講・補講一覧表!I$6:I$47,休講・補講一覧表!G$6:G$47),G573)</f>
        <v>45502</v>
      </c>
      <c r="I573" s="3" t="str">
        <f t="shared" si="20"/>
        <v>月</v>
      </c>
      <c r="J573" s="3" t="str">
        <f>IF(COUNTIF(休講・補講一覧表!I$6:I$47,開講日程一覧!P573)&gt;0,TEXT(G573,"m/d")&amp;"の補講","")</f>
        <v/>
      </c>
      <c r="K573" s="6" t="s">
        <v>542</v>
      </c>
      <c r="L573" s="7">
        <v>6.9444444444444441E-3</v>
      </c>
      <c r="M573" s="7">
        <v>0.125</v>
      </c>
      <c r="P573" s="33" t="str">
        <f t="shared" si="21"/>
        <v>事業構想研究（2年次）_東京⑪（松永エリックゼミ）_前期6</v>
      </c>
      <c r="Q573" s="6" t="str">
        <f>IF(_xlfn.XLOOKUP(D573,履修科目一覧!G$6:G$225,履修科目一覧!E$6:E$225)=0,"",_xlfn.XLOOKUP(D573,履修科目一覧!G$6:G$225,履修科目一覧!E$6:E$225))</f>
        <v/>
      </c>
      <c r="R573" cm="1">
        <f t="array" ref="R573">_xlfn.SWITCH(B573,"集中(導入)",1,"前期",2,"集中(夏期)",3,"後期",4,"集中(春期)",5,"通年",6)</f>
        <v>2</v>
      </c>
      <c r="S573" t="s">
        <v>49</v>
      </c>
      <c r="U573">
        <v>1</v>
      </c>
    </row>
    <row r="574" spans="2:21" x14ac:dyDescent="0.85">
      <c r="B574" s="22" t="s">
        <v>545</v>
      </c>
      <c r="C574" s="6" t="s">
        <v>564</v>
      </c>
      <c r="D574" s="6" t="s">
        <v>508</v>
      </c>
      <c r="E574" s="6" t="s">
        <v>547</v>
      </c>
      <c r="F574" s="6">
        <v>7</v>
      </c>
      <c r="G574" s="52">
        <v>45523</v>
      </c>
      <c r="H574" s="52">
        <f>IF(COUNTIF(休講・補講一覧表!I$6:I$47,開講日程一覧!P574)&gt;0,_xlfn.XLOOKUP(開講日程一覧!P574,休講・補講一覧表!I$6:I$47,休講・補講一覧表!G$6:G$47),G574)</f>
        <v>45523</v>
      </c>
      <c r="I574" s="3" t="str">
        <f t="shared" si="20"/>
        <v>月</v>
      </c>
      <c r="J574" s="3" t="str">
        <f>IF(COUNTIF(休講・補講一覧表!I$6:I$47,開講日程一覧!P574)&gt;0,TEXT(G574,"m/d")&amp;"の補講","")</f>
        <v/>
      </c>
      <c r="K574" s="6" t="s">
        <v>542</v>
      </c>
      <c r="L574" s="7">
        <v>6.9444444444444441E-3</v>
      </c>
      <c r="M574" s="7">
        <v>0.125</v>
      </c>
      <c r="P574" s="33" t="str">
        <f t="shared" si="21"/>
        <v>事業構想研究（2年次）_東京⑪（松永エリックゼミ）_前期7</v>
      </c>
      <c r="Q574" s="6" t="str">
        <f>IF(_xlfn.XLOOKUP(D574,履修科目一覧!G$6:G$225,履修科目一覧!E$6:E$225)=0,"",_xlfn.XLOOKUP(D574,履修科目一覧!G$6:G$225,履修科目一覧!E$6:E$225))</f>
        <v/>
      </c>
      <c r="R574" cm="1">
        <f t="array" ref="R574">_xlfn.SWITCH(B574,"集中(導入)",1,"前期",2,"集中(夏期)",3,"後期",4,"集中(春期)",5,"通年",6)</f>
        <v>2</v>
      </c>
      <c r="S574" t="s">
        <v>49</v>
      </c>
      <c r="U574">
        <v>1</v>
      </c>
    </row>
    <row r="575" spans="2:21" x14ac:dyDescent="0.85">
      <c r="B575" s="22" t="s">
        <v>545</v>
      </c>
      <c r="C575" s="6" t="s">
        <v>564</v>
      </c>
      <c r="D575" s="6" t="s">
        <v>508</v>
      </c>
      <c r="E575" s="6" t="s">
        <v>547</v>
      </c>
      <c r="F575" s="6">
        <v>8</v>
      </c>
      <c r="G575" s="52">
        <v>45530</v>
      </c>
      <c r="H575" s="52">
        <f>IF(COUNTIF(休講・補講一覧表!I$6:I$47,開講日程一覧!P575)&gt;0,_xlfn.XLOOKUP(開講日程一覧!P575,休講・補講一覧表!I$6:I$47,休講・補講一覧表!G$6:G$47),G575)</f>
        <v>45530</v>
      </c>
      <c r="I575" s="3" t="str">
        <f t="shared" si="20"/>
        <v>月</v>
      </c>
      <c r="J575" s="3" t="str">
        <f>IF(COUNTIF(休講・補講一覧表!I$6:I$47,開講日程一覧!P575)&gt;0,TEXT(G575,"m/d")&amp;"の補講","")</f>
        <v/>
      </c>
      <c r="K575" s="6" t="s">
        <v>542</v>
      </c>
      <c r="L575" s="7">
        <v>6.9444444444444441E-3</v>
      </c>
      <c r="M575" s="7">
        <v>0.125</v>
      </c>
      <c r="P575" s="33" t="str">
        <f t="shared" si="21"/>
        <v>事業構想研究（2年次）_東京⑪（松永エリックゼミ）_前期8</v>
      </c>
      <c r="Q575" s="6" t="str">
        <f>IF(_xlfn.XLOOKUP(D575,履修科目一覧!G$6:G$225,履修科目一覧!E$6:E$225)=0,"",_xlfn.XLOOKUP(D575,履修科目一覧!G$6:G$225,履修科目一覧!E$6:E$225))</f>
        <v/>
      </c>
      <c r="R575" cm="1">
        <f t="array" ref="R575">_xlfn.SWITCH(B575,"集中(導入)",1,"前期",2,"集中(夏期)",3,"後期",4,"集中(春期)",5,"通年",6)</f>
        <v>2</v>
      </c>
      <c r="S575" t="s">
        <v>49</v>
      </c>
      <c r="U575">
        <v>1</v>
      </c>
    </row>
    <row r="576" spans="2:21" x14ac:dyDescent="0.85">
      <c r="B576" s="22" t="s">
        <v>550</v>
      </c>
      <c r="C576" s="6" t="s">
        <v>564</v>
      </c>
      <c r="D576" s="6" t="s">
        <v>510</v>
      </c>
      <c r="E576" s="6" t="s">
        <v>547</v>
      </c>
      <c r="F576" s="6">
        <v>1</v>
      </c>
      <c r="G576" s="52">
        <v>45565</v>
      </c>
      <c r="H576" s="52">
        <f>IF(COUNTIF(休講・補講一覧表!I$6:I$47,開講日程一覧!P576)&gt;0,_xlfn.XLOOKUP(開講日程一覧!P576,休講・補講一覧表!I$6:I$47,休講・補講一覧表!G$6:G$47),G576)</f>
        <v>45565</v>
      </c>
      <c r="I576" s="3" t="str">
        <f t="shared" si="20"/>
        <v>月</v>
      </c>
      <c r="J576" s="3" t="str">
        <f>IF(COUNTIF(休講・補講一覧表!I$6:I$47,開講日程一覧!P576)&gt;0,TEXT(G576,"m/d")&amp;"の補講","")</f>
        <v/>
      </c>
      <c r="K576" s="6" t="s">
        <v>552</v>
      </c>
      <c r="L576" s="7">
        <v>0</v>
      </c>
      <c r="M576" s="7">
        <v>6.25E-2</v>
      </c>
      <c r="P576" s="33" t="str">
        <f t="shared" si="21"/>
        <v>事業構想研究（2年次）_東京⑪（松永エリックゼミ）_後期1</v>
      </c>
      <c r="Q576" s="6" t="str">
        <f>IF(_xlfn.XLOOKUP(D576,履修科目一覧!G$6:G$225,履修科目一覧!E$6:E$225)=0,"",_xlfn.XLOOKUP(D576,履修科目一覧!G$6:G$225,履修科目一覧!E$6:E$225))</f>
        <v/>
      </c>
      <c r="R576" cm="1">
        <f t="array" ref="R576">_xlfn.SWITCH(B576,"集中(導入)",1,"前期",2,"集中(夏期)",3,"後期",4,"集中(春期)",5,"通年",6)</f>
        <v>4</v>
      </c>
      <c r="S576" t="s">
        <v>49</v>
      </c>
      <c r="U576">
        <v>1</v>
      </c>
    </row>
    <row r="577" spans="2:21" x14ac:dyDescent="0.85">
      <c r="B577" s="22" t="s">
        <v>550</v>
      </c>
      <c r="C577" s="6" t="s">
        <v>564</v>
      </c>
      <c r="D577" s="6" t="s">
        <v>510</v>
      </c>
      <c r="E577" s="6" t="s">
        <v>547</v>
      </c>
      <c r="F577" s="6">
        <v>2</v>
      </c>
      <c r="G577" s="52">
        <v>45572</v>
      </c>
      <c r="H577" s="52">
        <f>IF(COUNTIF(休講・補講一覧表!I$6:I$47,開講日程一覧!P577)&gt;0,_xlfn.XLOOKUP(開講日程一覧!P577,休講・補講一覧表!I$6:I$47,休講・補講一覧表!G$6:G$47),G577)</f>
        <v>45572</v>
      </c>
      <c r="I577" s="3" t="str">
        <f t="shared" si="20"/>
        <v>月</v>
      </c>
      <c r="J577" s="3" t="str">
        <f>IF(COUNTIF(休講・補講一覧表!I$6:I$47,開講日程一覧!P577)&gt;0,TEXT(G577,"m/d")&amp;"の補講","")</f>
        <v/>
      </c>
      <c r="K577" s="6" t="s">
        <v>542</v>
      </c>
      <c r="L577" s="7">
        <v>6.9444444444444441E-3</v>
      </c>
      <c r="M577" s="7">
        <v>0.125</v>
      </c>
      <c r="P577" s="33" t="str">
        <f t="shared" si="21"/>
        <v>事業構想研究（2年次）_東京⑪（松永エリックゼミ）_後期2</v>
      </c>
      <c r="Q577" s="6" t="str">
        <f>IF(_xlfn.XLOOKUP(D577,履修科目一覧!G$6:G$225,履修科目一覧!E$6:E$225)=0,"",_xlfn.XLOOKUP(D577,履修科目一覧!G$6:G$225,履修科目一覧!E$6:E$225))</f>
        <v/>
      </c>
      <c r="R577" cm="1">
        <f t="array" ref="R577">_xlfn.SWITCH(B577,"集中(導入)",1,"前期",2,"集中(夏期)",3,"後期",4,"集中(春期)",5,"通年",6)</f>
        <v>4</v>
      </c>
      <c r="S577" t="s">
        <v>49</v>
      </c>
      <c r="U577">
        <v>1</v>
      </c>
    </row>
    <row r="578" spans="2:21" x14ac:dyDescent="0.85">
      <c r="B578" s="22" t="s">
        <v>550</v>
      </c>
      <c r="C578" s="6" t="s">
        <v>564</v>
      </c>
      <c r="D578" s="6" t="s">
        <v>510</v>
      </c>
      <c r="E578" s="6" t="s">
        <v>547</v>
      </c>
      <c r="F578" s="6">
        <v>3</v>
      </c>
      <c r="G578" s="52">
        <v>45586</v>
      </c>
      <c r="H578" s="52">
        <f>IF(COUNTIF(休講・補講一覧表!I$6:I$47,開講日程一覧!P578)&gt;0,_xlfn.XLOOKUP(開講日程一覧!P578,休講・補講一覧表!I$6:I$47,休講・補講一覧表!G$6:G$47),G578)</f>
        <v>45586</v>
      </c>
      <c r="I578" s="3" t="str">
        <f t="shared" si="20"/>
        <v>月</v>
      </c>
      <c r="J578" s="3" t="str">
        <f>IF(COUNTIF(休講・補講一覧表!I$6:I$47,開講日程一覧!P578)&gt;0,TEXT(G578,"m/d")&amp;"の補講","")</f>
        <v/>
      </c>
      <c r="K578" s="6" t="s">
        <v>542</v>
      </c>
      <c r="L578" s="7">
        <v>6.9444444444444441E-3</v>
      </c>
      <c r="M578" s="7">
        <v>0.125</v>
      </c>
      <c r="P578" s="33" t="str">
        <f t="shared" si="21"/>
        <v>事業構想研究（2年次）_東京⑪（松永エリックゼミ）_後期3</v>
      </c>
      <c r="Q578" s="6" t="str">
        <f>IF(_xlfn.XLOOKUP(D578,履修科目一覧!G$6:G$225,履修科目一覧!E$6:E$225)=0,"",_xlfn.XLOOKUP(D578,履修科目一覧!G$6:G$225,履修科目一覧!E$6:E$225))</f>
        <v/>
      </c>
      <c r="R578" cm="1">
        <f t="array" ref="R578">_xlfn.SWITCH(B578,"集中(導入)",1,"前期",2,"集中(夏期)",3,"後期",4,"集中(春期)",5,"通年",6)</f>
        <v>4</v>
      </c>
      <c r="S578" t="s">
        <v>49</v>
      </c>
      <c r="U578">
        <v>1</v>
      </c>
    </row>
    <row r="579" spans="2:21" x14ac:dyDescent="0.85">
      <c r="B579" s="22" t="s">
        <v>550</v>
      </c>
      <c r="C579" s="6" t="s">
        <v>564</v>
      </c>
      <c r="D579" s="6" t="s">
        <v>510</v>
      </c>
      <c r="E579" s="6" t="s">
        <v>547</v>
      </c>
      <c r="F579" s="6">
        <v>4</v>
      </c>
      <c r="G579" s="52">
        <v>45614</v>
      </c>
      <c r="H579" s="52">
        <f>IF(COUNTIF(休講・補講一覧表!I$6:I$47,開講日程一覧!P579)&gt;0,_xlfn.XLOOKUP(開講日程一覧!P579,休講・補講一覧表!I$6:I$47,休講・補講一覧表!G$6:G$47),G579)</f>
        <v>45614</v>
      </c>
      <c r="I579" s="3" t="str">
        <f t="shared" si="20"/>
        <v>月</v>
      </c>
      <c r="J579" s="3" t="str">
        <f>IF(COUNTIF(休講・補講一覧表!I$6:I$47,開講日程一覧!P579)&gt;0,TEXT(G579,"m/d")&amp;"の補講","")</f>
        <v/>
      </c>
      <c r="K579" s="6" t="s">
        <v>542</v>
      </c>
      <c r="L579" s="7">
        <v>6.9444444444444441E-3</v>
      </c>
      <c r="M579" s="7">
        <v>0.125</v>
      </c>
      <c r="P579" s="33" t="str">
        <f t="shared" si="21"/>
        <v>事業構想研究（2年次）_東京⑪（松永エリックゼミ）_後期4</v>
      </c>
      <c r="Q579" s="6" t="str">
        <f>IF(_xlfn.XLOOKUP(D579,履修科目一覧!G$6:G$225,履修科目一覧!E$6:E$225)=0,"",_xlfn.XLOOKUP(D579,履修科目一覧!G$6:G$225,履修科目一覧!E$6:E$225))</f>
        <v/>
      </c>
      <c r="R579" cm="1">
        <f t="array" ref="R579">_xlfn.SWITCH(B579,"集中(導入)",1,"前期",2,"集中(夏期)",3,"後期",4,"集中(春期)",5,"通年",6)</f>
        <v>4</v>
      </c>
      <c r="S579" t="s">
        <v>49</v>
      </c>
      <c r="U579">
        <v>1</v>
      </c>
    </row>
    <row r="580" spans="2:21" x14ac:dyDescent="0.85">
      <c r="B580" s="22" t="s">
        <v>550</v>
      </c>
      <c r="C580" s="6" t="s">
        <v>564</v>
      </c>
      <c r="D580" s="6" t="s">
        <v>510</v>
      </c>
      <c r="E580" s="6" t="s">
        <v>547</v>
      </c>
      <c r="F580" s="6">
        <v>5</v>
      </c>
      <c r="G580" s="52">
        <v>45628</v>
      </c>
      <c r="H580" s="52">
        <f>IF(COUNTIF(休講・補講一覧表!I$6:I$47,開講日程一覧!P580)&gt;0,_xlfn.XLOOKUP(開講日程一覧!P580,休講・補講一覧表!I$6:I$47,休講・補講一覧表!G$6:G$47),G580)</f>
        <v>45628</v>
      </c>
      <c r="I580" s="3" t="str">
        <f t="shared" si="20"/>
        <v>月</v>
      </c>
      <c r="J580" s="3" t="str">
        <f>IF(COUNTIF(休講・補講一覧表!I$6:I$47,開講日程一覧!P580)&gt;0,TEXT(G580,"m/d")&amp;"の補講","")</f>
        <v/>
      </c>
      <c r="K580" s="6" t="s">
        <v>542</v>
      </c>
      <c r="L580" s="7">
        <v>6.9444444444444441E-3</v>
      </c>
      <c r="M580" s="7">
        <v>0.125</v>
      </c>
      <c r="P580" s="33" t="str">
        <f t="shared" si="21"/>
        <v>事業構想研究（2年次）_東京⑪（松永エリックゼミ）_後期5</v>
      </c>
      <c r="Q580" s="6" t="str">
        <f>IF(_xlfn.XLOOKUP(D580,履修科目一覧!G$6:G$225,履修科目一覧!E$6:E$225)=0,"",_xlfn.XLOOKUP(D580,履修科目一覧!G$6:G$225,履修科目一覧!E$6:E$225))</f>
        <v/>
      </c>
      <c r="R580" cm="1">
        <f t="array" ref="R580">_xlfn.SWITCH(B580,"集中(導入)",1,"前期",2,"集中(夏期)",3,"後期",4,"集中(春期)",5,"通年",6)</f>
        <v>4</v>
      </c>
      <c r="S580" t="s">
        <v>49</v>
      </c>
      <c r="U580">
        <v>1</v>
      </c>
    </row>
    <row r="581" spans="2:21" x14ac:dyDescent="0.85">
      <c r="B581" s="22" t="s">
        <v>550</v>
      </c>
      <c r="C581" s="6" t="s">
        <v>564</v>
      </c>
      <c r="D581" s="6" t="s">
        <v>510</v>
      </c>
      <c r="E581" s="6" t="s">
        <v>547</v>
      </c>
      <c r="F581" s="6">
        <v>6</v>
      </c>
      <c r="G581" s="52">
        <v>45642</v>
      </c>
      <c r="H581" s="52">
        <f>IF(COUNTIF(休講・補講一覧表!I$6:I$47,開講日程一覧!P581)&gt;0,_xlfn.XLOOKUP(開講日程一覧!P581,休講・補講一覧表!I$6:I$47,休講・補講一覧表!G$6:G$47),G581)</f>
        <v>45642</v>
      </c>
      <c r="I581" s="3" t="str">
        <f t="shared" si="20"/>
        <v>月</v>
      </c>
      <c r="J581" s="3" t="str">
        <f>IF(COUNTIF(休講・補講一覧表!I$6:I$47,開講日程一覧!P581)&gt;0,TEXT(G581,"m/d")&amp;"の補講","")</f>
        <v/>
      </c>
      <c r="K581" s="6" t="s">
        <v>542</v>
      </c>
      <c r="L581" s="7">
        <v>6.9444444444444441E-3</v>
      </c>
      <c r="M581" s="7">
        <v>0.125</v>
      </c>
      <c r="P581" s="33" t="str">
        <f t="shared" si="21"/>
        <v>事業構想研究（2年次）_東京⑪（松永エリックゼミ）_後期6</v>
      </c>
      <c r="Q581" s="6" t="str">
        <f>IF(_xlfn.XLOOKUP(D581,履修科目一覧!G$6:G$225,履修科目一覧!E$6:E$225)=0,"",_xlfn.XLOOKUP(D581,履修科目一覧!G$6:G$225,履修科目一覧!E$6:E$225))</f>
        <v/>
      </c>
      <c r="R581" cm="1">
        <f t="array" ref="R581">_xlfn.SWITCH(B581,"集中(導入)",1,"前期",2,"集中(夏期)",3,"後期",4,"集中(春期)",5,"通年",6)</f>
        <v>4</v>
      </c>
      <c r="S581" t="s">
        <v>49</v>
      </c>
      <c r="U581">
        <v>1</v>
      </c>
    </row>
    <row r="582" spans="2:21" x14ac:dyDescent="0.85">
      <c r="B582" s="22" t="s">
        <v>550</v>
      </c>
      <c r="C582" s="6" t="s">
        <v>564</v>
      </c>
      <c r="D582" s="6" t="s">
        <v>510</v>
      </c>
      <c r="E582" s="6" t="s">
        <v>547</v>
      </c>
      <c r="F582" s="6">
        <v>7</v>
      </c>
      <c r="G582" s="52">
        <v>45663</v>
      </c>
      <c r="H582" s="52">
        <f>IF(COUNTIF(休講・補講一覧表!I$6:I$47,開講日程一覧!P582)&gt;0,_xlfn.XLOOKUP(開講日程一覧!P582,休講・補講一覧表!I$6:I$47,休講・補講一覧表!G$6:G$47),G582)</f>
        <v>45663</v>
      </c>
      <c r="I582" s="3" t="str">
        <f t="shared" si="20"/>
        <v>月</v>
      </c>
      <c r="J582" s="3" t="str">
        <f>IF(COUNTIF(休講・補講一覧表!I$6:I$47,開講日程一覧!P582)&gt;0,TEXT(G582,"m/d")&amp;"の補講","")</f>
        <v/>
      </c>
      <c r="K582" s="6" t="s">
        <v>542</v>
      </c>
      <c r="L582" s="7">
        <v>6.9444444444444441E-3</v>
      </c>
      <c r="M582" s="7">
        <v>0.125</v>
      </c>
      <c r="P582" s="33" t="str">
        <f t="shared" si="21"/>
        <v>事業構想研究（2年次）_東京⑪（松永エリックゼミ）_後期7</v>
      </c>
      <c r="Q582" s="6" t="str">
        <f>IF(_xlfn.XLOOKUP(D582,履修科目一覧!G$6:G$225,履修科目一覧!E$6:E$225)=0,"",_xlfn.XLOOKUP(D582,履修科目一覧!G$6:G$225,履修科目一覧!E$6:E$225))</f>
        <v/>
      </c>
      <c r="R582" cm="1">
        <f t="array" ref="R582">_xlfn.SWITCH(B582,"集中(導入)",1,"前期",2,"集中(夏期)",3,"後期",4,"集中(春期)",5,"通年",6)</f>
        <v>4</v>
      </c>
      <c r="S582" t="s">
        <v>49</v>
      </c>
      <c r="U582">
        <v>1</v>
      </c>
    </row>
    <row r="583" spans="2:21" x14ac:dyDescent="0.85">
      <c r="B583" s="22" t="s">
        <v>550</v>
      </c>
      <c r="C583" s="6" t="s">
        <v>564</v>
      </c>
      <c r="D583" s="6" t="s">
        <v>510</v>
      </c>
      <c r="E583" s="6" t="s">
        <v>547</v>
      </c>
      <c r="F583" s="6">
        <v>8</v>
      </c>
      <c r="G583" s="52">
        <v>45677</v>
      </c>
      <c r="H583" s="52">
        <f>IF(COUNTIF(休講・補講一覧表!I$6:I$47,開講日程一覧!P583)&gt;0,_xlfn.XLOOKUP(開講日程一覧!P583,休講・補講一覧表!I$6:I$47,休講・補講一覧表!G$6:G$47),G583)</f>
        <v>45677</v>
      </c>
      <c r="I583" s="3" t="str">
        <f t="shared" si="20"/>
        <v>月</v>
      </c>
      <c r="J583" s="3" t="str">
        <f>IF(COUNTIF(休講・補講一覧表!I$6:I$47,開講日程一覧!P583)&gt;0,TEXT(G583,"m/d")&amp;"の補講","")</f>
        <v/>
      </c>
      <c r="K583" s="6" t="s">
        <v>542</v>
      </c>
      <c r="L583" s="7">
        <v>6.9444444444444441E-3</v>
      </c>
      <c r="M583" s="7">
        <v>0.125</v>
      </c>
      <c r="P583" s="33" t="str">
        <f t="shared" si="21"/>
        <v>事業構想研究（2年次）_東京⑪（松永エリックゼミ）_後期8</v>
      </c>
      <c r="Q583" s="6" t="str">
        <f>IF(_xlfn.XLOOKUP(D583,履修科目一覧!G$6:G$225,履修科目一覧!E$6:E$225)=0,"",_xlfn.XLOOKUP(D583,履修科目一覧!G$6:G$225,履修科目一覧!E$6:E$225))</f>
        <v/>
      </c>
      <c r="R583" cm="1">
        <f t="array" ref="R583">_xlfn.SWITCH(B583,"集中(導入)",1,"前期",2,"集中(夏期)",3,"後期",4,"集中(春期)",5,"通年",6)</f>
        <v>4</v>
      </c>
      <c r="S583" t="s">
        <v>49</v>
      </c>
      <c r="U583">
        <v>1</v>
      </c>
    </row>
    <row r="584" spans="2:21" x14ac:dyDescent="0.85">
      <c r="B584" s="22" t="s">
        <v>545</v>
      </c>
      <c r="C584" s="6" t="s">
        <v>554</v>
      </c>
      <c r="D584" s="6" t="s">
        <v>512</v>
      </c>
      <c r="E584" s="6" t="s">
        <v>547</v>
      </c>
      <c r="F584" s="6">
        <v>1</v>
      </c>
      <c r="G584" s="52">
        <v>45408</v>
      </c>
      <c r="H584" s="52">
        <f>IF(COUNTIF(休講・補講一覧表!I$6:I$47,開講日程一覧!P584)&gt;0,_xlfn.XLOOKUP(開講日程一覧!P584,休講・補講一覧表!I$6:I$47,休講・補講一覧表!G$6:G$47),G584)</f>
        <v>45408</v>
      </c>
      <c r="I584" s="3" t="str">
        <f t="shared" si="20"/>
        <v>金</v>
      </c>
      <c r="J584" s="3" t="str">
        <f>IF(COUNTIF(休講・補講一覧表!I$6:I$47,開講日程一覧!P584)&gt;0,TEXT(G584,"m/d")&amp;"の補講","")</f>
        <v/>
      </c>
      <c r="K584" s="6" t="s">
        <v>556</v>
      </c>
      <c r="L584" s="7">
        <v>0</v>
      </c>
      <c r="M584" s="7">
        <v>6.25E-2</v>
      </c>
      <c r="P584" s="33" t="str">
        <f t="shared" si="21"/>
        <v>事業構想研究（2年次）_東京⑫（見山ゼミ）_前期1</v>
      </c>
      <c r="Q584" s="6" t="str">
        <f>IF(_xlfn.XLOOKUP(D584,履修科目一覧!G$6:G$225,履修科目一覧!E$6:E$225)=0,"",_xlfn.XLOOKUP(D584,履修科目一覧!G$6:G$225,履修科目一覧!E$6:E$225))</f>
        <v/>
      </c>
      <c r="R584" cm="1">
        <f t="array" ref="R584">_xlfn.SWITCH(B584,"集中(導入)",1,"前期",2,"集中(夏期)",3,"後期",4,"集中(春期)",5,"通年",6)</f>
        <v>2</v>
      </c>
      <c r="S584" t="s">
        <v>49</v>
      </c>
      <c r="U584">
        <v>1</v>
      </c>
    </row>
    <row r="585" spans="2:21" x14ac:dyDescent="0.85">
      <c r="B585" s="22" t="s">
        <v>545</v>
      </c>
      <c r="C585" s="6" t="s">
        <v>554</v>
      </c>
      <c r="D585" s="6" t="s">
        <v>512</v>
      </c>
      <c r="E585" s="6" t="s">
        <v>547</v>
      </c>
      <c r="F585" s="6">
        <v>2</v>
      </c>
      <c r="G585" s="52">
        <v>45429</v>
      </c>
      <c r="H585" s="52">
        <f>IF(COUNTIF(休講・補講一覧表!I$6:I$47,開講日程一覧!P585)&gt;0,_xlfn.XLOOKUP(開講日程一覧!P585,休講・補講一覧表!I$6:I$47,休講・補講一覧表!G$6:G$47),G585)</f>
        <v>45429</v>
      </c>
      <c r="I585" s="3" t="str">
        <f t="shared" si="20"/>
        <v>金</v>
      </c>
      <c r="J585" s="3" t="str">
        <f>IF(COUNTIF(休講・補講一覧表!I$6:I$47,開講日程一覧!P585)&gt;0,TEXT(G585,"m/d")&amp;"の補講","")</f>
        <v/>
      </c>
      <c r="K585" s="6" t="s">
        <v>542</v>
      </c>
      <c r="L585" s="7">
        <v>6.9444444444444441E-3</v>
      </c>
      <c r="M585" s="7">
        <v>0.125</v>
      </c>
      <c r="P585" s="33" t="str">
        <f t="shared" si="21"/>
        <v>事業構想研究（2年次）_東京⑫（見山ゼミ）_前期2</v>
      </c>
      <c r="Q585" s="6" t="str">
        <f>IF(_xlfn.XLOOKUP(D585,履修科目一覧!G$6:G$225,履修科目一覧!E$6:E$225)=0,"",_xlfn.XLOOKUP(D585,履修科目一覧!G$6:G$225,履修科目一覧!E$6:E$225))</f>
        <v/>
      </c>
      <c r="R585" cm="1">
        <f t="array" ref="R585">_xlfn.SWITCH(B585,"集中(導入)",1,"前期",2,"集中(夏期)",3,"後期",4,"集中(春期)",5,"通年",6)</f>
        <v>2</v>
      </c>
      <c r="S585" t="s">
        <v>49</v>
      </c>
      <c r="U585">
        <v>1</v>
      </c>
    </row>
    <row r="586" spans="2:21" x14ac:dyDescent="0.85">
      <c r="B586" s="22" t="s">
        <v>545</v>
      </c>
      <c r="C586" s="6" t="s">
        <v>554</v>
      </c>
      <c r="D586" s="6" t="s">
        <v>512</v>
      </c>
      <c r="E586" s="6" t="s">
        <v>547</v>
      </c>
      <c r="F586" s="6">
        <v>3</v>
      </c>
      <c r="G586" s="52">
        <v>45443</v>
      </c>
      <c r="H586" s="52">
        <f>IF(COUNTIF(休講・補講一覧表!I$6:I$47,開講日程一覧!P586)&gt;0,_xlfn.XLOOKUP(開講日程一覧!P586,休講・補講一覧表!I$6:I$47,休講・補講一覧表!G$6:G$47),G586)</f>
        <v>45443</v>
      </c>
      <c r="I586" s="3" t="str">
        <f t="shared" si="20"/>
        <v>金</v>
      </c>
      <c r="J586" s="3" t="str">
        <f>IF(COUNTIF(休講・補講一覧表!I$6:I$47,開講日程一覧!P586)&gt;0,TEXT(G586,"m/d")&amp;"の補講","")</f>
        <v/>
      </c>
      <c r="K586" s="6" t="s">
        <v>542</v>
      </c>
      <c r="L586" s="7">
        <v>6.9444444444444441E-3</v>
      </c>
      <c r="M586" s="7">
        <v>0.125</v>
      </c>
      <c r="P586" s="33" t="str">
        <f t="shared" si="21"/>
        <v>事業構想研究（2年次）_東京⑫（見山ゼミ）_前期3</v>
      </c>
      <c r="Q586" s="6" t="str">
        <f>IF(_xlfn.XLOOKUP(D586,履修科目一覧!G$6:G$225,履修科目一覧!E$6:E$225)=0,"",_xlfn.XLOOKUP(D586,履修科目一覧!G$6:G$225,履修科目一覧!E$6:E$225))</f>
        <v/>
      </c>
      <c r="R586" cm="1">
        <f t="array" ref="R586">_xlfn.SWITCH(B586,"集中(導入)",1,"前期",2,"集中(夏期)",3,"後期",4,"集中(春期)",5,"通年",6)</f>
        <v>2</v>
      </c>
      <c r="S586" t="s">
        <v>49</v>
      </c>
      <c r="U586">
        <v>1</v>
      </c>
    </row>
    <row r="587" spans="2:21" x14ac:dyDescent="0.85">
      <c r="B587" s="22" t="s">
        <v>545</v>
      </c>
      <c r="C587" s="6" t="s">
        <v>554</v>
      </c>
      <c r="D587" s="6" t="s">
        <v>512</v>
      </c>
      <c r="E587" s="6" t="s">
        <v>547</v>
      </c>
      <c r="F587" s="6">
        <v>4</v>
      </c>
      <c r="G587" s="52">
        <v>45457</v>
      </c>
      <c r="H587" s="52">
        <f>IF(COUNTIF(休講・補講一覧表!I$6:I$47,開講日程一覧!P587)&gt;0,_xlfn.XLOOKUP(開講日程一覧!P587,休講・補講一覧表!I$6:I$47,休講・補講一覧表!G$6:G$47),G587)</f>
        <v>45457</v>
      </c>
      <c r="I587" s="3" t="str">
        <f t="shared" si="20"/>
        <v>金</v>
      </c>
      <c r="J587" s="3" t="str">
        <f>IF(COUNTIF(休講・補講一覧表!I$6:I$47,開講日程一覧!P587)&gt;0,TEXT(G587,"m/d")&amp;"の補講","")</f>
        <v/>
      </c>
      <c r="K587" s="6" t="s">
        <v>542</v>
      </c>
      <c r="L587" s="7">
        <v>6.9444444444444441E-3</v>
      </c>
      <c r="M587" s="7">
        <v>0.125</v>
      </c>
      <c r="P587" s="33" t="str">
        <f t="shared" si="21"/>
        <v>事業構想研究（2年次）_東京⑫（見山ゼミ）_前期4</v>
      </c>
      <c r="Q587" s="6" t="str">
        <f>IF(_xlfn.XLOOKUP(D587,履修科目一覧!G$6:G$225,履修科目一覧!E$6:E$225)=0,"",_xlfn.XLOOKUP(D587,履修科目一覧!G$6:G$225,履修科目一覧!E$6:E$225))</f>
        <v/>
      </c>
      <c r="R587" cm="1">
        <f t="array" ref="R587">_xlfn.SWITCH(B587,"集中(導入)",1,"前期",2,"集中(夏期)",3,"後期",4,"集中(春期)",5,"通年",6)</f>
        <v>2</v>
      </c>
      <c r="S587" t="s">
        <v>49</v>
      </c>
      <c r="U587">
        <v>1</v>
      </c>
    </row>
    <row r="588" spans="2:21" x14ac:dyDescent="0.85">
      <c r="B588" s="22" t="s">
        <v>545</v>
      </c>
      <c r="C588" s="6" t="s">
        <v>554</v>
      </c>
      <c r="D588" s="6" t="s">
        <v>512</v>
      </c>
      <c r="E588" s="6" t="s">
        <v>547</v>
      </c>
      <c r="F588" s="6">
        <v>5</v>
      </c>
      <c r="G588" s="52">
        <v>45471</v>
      </c>
      <c r="H588" s="52">
        <f>IF(COUNTIF(休講・補講一覧表!I$6:I$47,開講日程一覧!P588)&gt;0,_xlfn.XLOOKUP(開講日程一覧!P588,休講・補講一覧表!I$6:I$47,休講・補講一覧表!G$6:G$47),G588)</f>
        <v>45471</v>
      </c>
      <c r="I588" s="3" t="str">
        <f t="shared" si="20"/>
        <v>金</v>
      </c>
      <c r="J588" s="3" t="str">
        <f>IF(COUNTIF(休講・補講一覧表!I$6:I$47,開講日程一覧!P588)&gt;0,TEXT(G588,"m/d")&amp;"の補講","")</f>
        <v/>
      </c>
      <c r="K588" s="6" t="s">
        <v>542</v>
      </c>
      <c r="L588" s="7">
        <v>6.9444444444444441E-3</v>
      </c>
      <c r="M588" s="7">
        <v>0.125</v>
      </c>
      <c r="P588" s="33" t="str">
        <f t="shared" si="21"/>
        <v>事業構想研究（2年次）_東京⑫（見山ゼミ）_前期5</v>
      </c>
      <c r="Q588" s="6" t="str">
        <f>IF(_xlfn.XLOOKUP(D588,履修科目一覧!G$6:G$225,履修科目一覧!E$6:E$225)=0,"",_xlfn.XLOOKUP(D588,履修科目一覧!G$6:G$225,履修科目一覧!E$6:E$225))</f>
        <v/>
      </c>
      <c r="R588" cm="1">
        <f t="array" ref="R588">_xlfn.SWITCH(B588,"集中(導入)",1,"前期",2,"集中(夏期)",3,"後期",4,"集中(春期)",5,"通年",6)</f>
        <v>2</v>
      </c>
      <c r="S588" t="s">
        <v>49</v>
      </c>
      <c r="U588">
        <v>1</v>
      </c>
    </row>
    <row r="589" spans="2:21" x14ac:dyDescent="0.85">
      <c r="B589" s="22" t="s">
        <v>545</v>
      </c>
      <c r="C589" s="6" t="s">
        <v>554</v>
      </c>
      <c r="D589" s="6" t="s">
        <v>512</v>
      </c>
      <c r="E589" s="6" t="s">
        <v>547</v>
      </c>
      <c r="F589" s="6">
        <v>6</v>
      </c>
      <c r="G589" s="52">
        <v>45485</v>
      </c>
      <c r="H589" s="52">
        <f>IF(COUNTIF(休講・補講一覧表!I$6:I$47,開講日程一覧!P589)&gt;0,_xlfn.XLOOKUP(開講日程一覧!P589,休講・補講一覧表!I$6:I$47,休講・補講一覧表!G$6:G$47),G589)</f>
        <v>45485</v>
      </c>
      <c r="I589" s="3" t="str">
        <f t="shared" si="20"/>
        <v>金</v>
      </c>
      <c r="J589" s="3" t="str">
        <f>IF(COUNTIF(休講・補講一覧表!I$6:I$47,開講日程一覧!P589)&gt;0,TEXT(G589,"m/d")&amp;"の補講","")</f>
        <v/>
      </c>
      <c r="K589" s="6" t="s">
        <v>542</v>
      </c>
      <c r="L589" s="7">
        <v>6.9444444444444441E-3</v>
      </c>
      <c r="M589" s="7">
        <v>0.125</v>
      </c>
      <c r="P589" s="33" t="str">
        <f t="shared" si="21"/>
        <v>事業構想研究（2年次）_東京⑫（見山ゼミ）_前期6</v>
      </c>
      <c r="Q589" s="6" t="str">
        <f>IF(_xlfn.XLOOKUP(D589,履修科目一覧!G$6:G$225,履修科目一覧!E$6:E$225)=0,"",_xlfn.XLOOKUP(D589,履修科目一覧!G$6:G$225,履修科目一覧!E$6:E$225))</f>
        <v/>
      </c>
      <c r="R589" cm="1">
        <f t="array" ref="R589">_xlfn.SWITCH(B589,"集中(導入)",1,"前期",2,"集中(夏期)",3,"後期",4,"集中(春期)",5,"通年",6)</f>
        <v>2</v>
      </c>
      <c r="S589" t="s">
        <v>49</v>
      </c>
      <c r="U589">
        <v>1</v>
      </c>
    </row>
    <row r="590" spans="2:21" x14ac:dyDescent="0.85">
      <c r="B590" s="22" t="s">
        <v>545</v>
      </c>
      <c r="C590" s="6" t="s">
        <v>554</v>
      </c>
      <c r="D590" s="6" t="s">
        <v>512</v>
      </c>
      <c r="E590" s="6" t="s">
        <v>547</v>
      </c>
      <c r="F590" s="6">
        <v>7</v>
      </c>
      <c r="G590" s="52">
        <v>45499</v>
      </c>
      <c r="H590" s="52">
        <f>IF(COUNTIF(休講・補講一覧表!I$6:I$47,開講日程一覧!P590)&gt;0,_xlfn.XLOOKUP(開講日程一覧!P590,休講・補講一覧表!I$6:I$47,休講・補講一覧表!G$6:G$47),G590)</f>
        <v>45499</v>
      </c>
      <c r="I590" s="3" t="str">
        <f t="shared" si="20"/>
        <v>金</v>
      </c>
      <c r="J590" s="3" t="str">
        <f>IF(COUNTIF(休講・補講一覧表!I$6:I$47,開講日程一覧!P590)&gt;0,TEXT(G590,"m/d")&amp;"の補講","")</f>
        <v/>
      </c>
      <c r="K590" s="6" t="s">
        <v>542</v>
      </c>
      <c r="L590" s="7">
        <v>6.9444444444444441E-3</v>
      </c>
      <c r="M590" s="7">
        <v>0.125</v>
      </c>
      <c r="P590" s="33" t="str">
        <f t="shared" si="21"/>
        <v>事業構想研究（2年次）_東京⑫（見山ゼミ）_前期7</v>
      </c>
      <c r="Q590" s="6" t="str">
        <f>IF(_xlfn.XLOOKUP(D590,履修科目一覧!G$6:G$225,履修科目一覧!E$6:E$225)=0,"",_xlfn.XLOOKUP(D590,履修科目一覧!G$6:G$225,履修科目一覧!E$6:E$225))</f>
        <v/>
      </c>
      <c r="R590" cm="1">
        <f t="array" ref="R590">_xlfn.SWITCH(B590,"集中(導入)",1,"前期",2,"集中(夏期)",3,"後期",4,"集中(春期)",5,"通年",6)</f>
        <v>2</v>
      </c>
      <c r="S590" t="s">
        <v>49</v>
      </c>
      <c r="U590">
        <v>1</v>
      </c>
    </row>
    <row r="591" spans="2:21" x14ac:dyDescent="0.85">
      <c r="B591" s="22" t="s">
        <v>545</v>
      </c>
      <c r="C591" s="6" t="s">
        <v>554</v>
      </c>
      <c r="D591" s="6" t="s">
        <v>512</v>
      </c>
      <c r="E591" s="6" t="s">
        <v>547</v>
      </c>
      <c r="F591" s="6">
        <v>8</v>
      </c>
      <c r="G591" s="52">
        <v>45513</v>
      </c>
      <c r="H591" s="52">
        <f>IF(COUNTIF(休講・補講一覧表!I$6:I$47,開講日程一覧!P591)&gt;0,_xlfn.XLOOKUP(開講日程一覧!P591,休講・補講一覧表!I$6:I$47,休講・補講一覧表!G$6:G$47),G591)</f>
        <v>45513</v>
      </c>
      <c r="I591" s="3" t="str">
        <f t="shared" si="20"/>
        <v>金</v>
      </c>
      <c r="J591" s="3" t="str">
        <f>IF(COUNTIF(休講・補講一覧表!I$6:I$47,開講日程一覧!P591)&gt;0,TEXT(G591,"m/d")&amp;"の補講","")</f>
        <v/>
      </c>
      <c r="K591" s="6" t="s">
        <v>542</v>
      </c>
      <c r="L591" s="7">
        <v>6.9444444444444441E-3</v>
      </c>
      <c r="M591" s="7">
        <v>0.125</v>
      </c>
      <c r="P591" s="33" t="str">
        <f t="shared" si="21"/>
        <v>事業構想研究（2年次）_東京⑫（見山ゼミ）_前期8</v>
      </c>
      <c r="Q591" s="6" t="str">
        <f>IF(_xlfn.XLOOKUP(D591,履修科目一覧!G$6:G$225,履修科目一覧!E$6:E$225)=0,"",_xlfn.XLOOKUP(D591,履修科目一覧!G$6:G$225,履修科目一覧!E$6:E$225))</f>
        <v/>
      </c>
      <c r="R591" cm="1">
        <f t="array" ref="R591">_xlfn.SWITCH(B591,"集中(導入)",1,"前期",2,"集中(夏期)",3,"後期",4,"集中(春期)",5,"通年",6)</f>
        <v>2</v>
      </c>
      <c r="S591" t="s">
        <v>49</v>
      </c>
      <c r="U591">
        <v>1</v>
      </c>
    </row>
    <row r="592" spans="2:21" x14ac:dyDescent="0.85">
      <c r="B592" s="22" t="s">
        <v>550</v>
      </c>
      <c r="C592" s="6" t="s">
        <v>554</v>
      </c>
      <c r="D592" s="6" t="s">
        <v>514</v>
      </c>
      <c r="E592" s="6" t="s">
        <v>547</v>
      </c>
      <c r="F592" s="6">
        <v>1</v>
      </c>
      <c r="G592" s="52">
        <v>45569</v>
      </c>
      <c r="H592" s="52">
        <f>IF(COUNTIF(休講・補講一覧表!I$6:I$47,開講日程一覧!P592)&gt;0,_xlfn.XLOOKUP(開講日程一覧!P592,休講・補講一覧表!I$6:I$47,休講・補講一覧表!G$6:G$47),G592)</f>
        <v>45569</v>
      </c>
      <c r="I592" s="3" t="str">
        <f t="shared" si="20"/>
        <v>金</v>
      </c>
      <c r="J592" s="3" t="str">
        <f>IF(COUNTIF(休講・補講一覧表!I$6:I$47,開講日程一覧!P592)&gt;0,TEXT(G592,"m/d")&amp;"の補講","")</f>
        <v/>
      </c>
      <c r="K592" s="6" t="s">
        <v>556</v>
      </c>
      <c r="L592" s="7">
        <v>0</v>
      </c>
      <c r="M592" s="7">
        <v>6.25E-2</v>
      </c>
      <c r="P592" s="33" t="str">
        <f t="shared" si="21"/>
        <v>事業構想研究（2年次）_東京⑫（見山ゼミ）_後期1</v>
      </c>
      <c r="Q592" s="6" t="str">
        <f>IF(_xlfn.XLOOKUP(D592,履修科目一覧!G$6:G$225,履修科目一覧!E$6:E$225)=0,"",_xlfn.XLOOKUP(D592,履修科目一覧!G$6:G$225,履修科目一覧!E$6:E$225))</f>
        <v/>
      </c>
      <c r="R592" cm="1">
        <f t="array" ref="R592">_xlfn.SWITCH(B592,"集中(導入)",1,"前期",2,"集中(夏期)",3,"後期",4,"集中(春期)",5,"通年",6)</f>
        <v>4</v>
      </c>
      <c r="S592" t="s">
        <v>49</v>
      </c>
      <c r="U592">
        <v>1</v>
      </c>
    </row>
    <row r="593" spans="2:21" x14ac:dyDescent="0.85">
      <c r="B593" s="22" t="s">
        <v>550</v>
      </c>
      <c r="C593" s="6" t="s">
        <v>554</v>
      </c>
      <c r="D593" s="6" t="s">
        <v>514</v>
      </c>
      <c r="E593" s="6" t="s">
        <v>547</v>
      </c>
      <c r="F593" s="6">
        <v>2</v>
      </c>
      <c r="G593" s="52">
        <v>45583</v>
      </c>
      <c r="H593" s="52">
        <f>IF(COUNTIF(休講・補講一覧表!I$6:I$47,開講日程一覧!P593)&gt;0,_xlfn.XLOOKUP(開講日程一覧!P593,休講・補講一覧表!I$6:I$47,休講・補講一覧表!G$6:G$47),G593)</f>
        <v>45583</v>
      </c>
      <c r="I593" s="3" t="str">
        <f t="shared" si="20"/>
        <v>金</v>
      </c>
      <c r="J593" s="3" t="str">
        <f>IF(COUNTIF(休講・補講一覧表!I$6:I$47,開講日程一覧!P593)&gt;0,TEXT(G593,"m/d")&amp;"の補講","")</f>
        <v/>
      </c>
      <c r="K593" s="6" t="s">
        <v>542</v>
      </c>
      <c r="L593" s="7">
        <v>6.9444444444444441E-3</v>
      </c>
      <c r="M593" s="7">
        <v>0.125</v>
      </c>
      <c r="P593" s="33" t="str">
        <f t="shared" si="21"/>
        <v>事業構想研究（2年次）_東京⑫（見山ゼミ）_後期2</v>
      </c>
      <c r="Q593" s="6" t="str">
        <f>IF(_xlfn.XLOOKUP(D593,履修科目一覧!G$6:G$225,履修科目一覧!E$6:E$225)=0,"",_xlfn.XLOOKUP(D593,履修科目一覧!G$6:G$225,履修科目一覧!E$6:E$225))</f>
        <v/>
      </c>
      <c r="R593" cm="1">
        <f t="array" ref="R593">_xlfn.SWITCH(B593,"集中(導入)",1,"前期",2,"集中(夏期)",3,"後期",4,"集中(春期)",5,"通年",6)</f>
        <v>4</v>
      </c>
      <c r="S593" t="s">
        <v>49</v>
      </c>
      <c r="U593">
        <v>1</v>
      </c>
    </row>
    <row r="594" spans="2:21" x14ac:dyDescent="0.85">
      <c r="B594" s="22" t="s">
        <v>550</v>
      </c>
      <c r="C594" s="6" t="s">
        <v>554</v>
      </c>
      <c r="D594" s="6" t="s">
        <v>514</v>
      </c>
      <c r="E594" s="6" t="s">
        <v>547</v>
      </c>
      <c r="F594" s="6">
        <v>3</v>
      </c>
      <c r="G594" s="52">
        <v>45597</v>
      </c>
      <c r="H594" s="52">
        <f>IF(COUNTIF(休講・補講一覧表!I$6:I$47,開講日程一覧!P594)&gt;0,_xlfn.XLOOKUP(開講日程一覧!P594,休講・補講一覧表!I$6:I$47,休講・補講一覧表!G$6:G$47),G594)</f>
        <v>45597</v>
      </c>
      <c r="I594" s="3" t="str">
        <f t="shared" si="20"/>
        <v>金</v>
      </c>
      <c r="J594" s="3" t="str">
        <f>IF(COUNTIF(休講・補講一覧表!I$6:I$47,開講日程一覧!P594)&gt;0,TEXT(G594,"m/d")&amp;"の補講","")</f>
        <v/>
      </c>
      <c r="K594" s="6" t="s">
        <v>542</v>
      </c>
      <c r="L594" s="7">
        <v>6.9444444444444441E-3</v>
      </c>
      <c r="M594" s="7">
        <v>0.125</v>
      </c>
      <c r="P594" s="33" t="str">
        <f t="shared" si="21"/>
        <v>事業構想研究（2年次）_東京⑫（見山ゼミ）_後期3</v>
      </c>
      <c r="Q594" s="6" t="str">
        <f>IF(_xlfn.XLOOKUP(D594,履修科目一覧!G$6:G$225,履修科目一覧!E$6:E$225)=0,"",_xlfn.XLOOKUP(D594,履修科目一覧!G$6:G$225,履修科目一覧!E$6:E$225))</f>
        <v/>
      </c>
      <c r="R594" cm="1">
        <f t="array" ref="R594">_xlfn.SWITCH(B594,"集中(導入)",1,"前期",2,"集中(夏期)",3,"後期",4,"集中(春期)",5,"通年",6)</f>
        <v>4</v>
      </c>
      <c r="S594" t="s">
        <v>49</v>
      </c>
      <c r="U594">
        <v>1</v>
      </c>
    </row>
    <row r="595" spans="2:21" x14ac:dyDescent="0.85">
      <c r="B595" s="22" t="s">
        <v>550</v>
      </c>
      <c r="C595" s="6" t="s">
        <v>554</v>
      </c>
      <c r="D595" s="6" t="s">
        <v>514</v>
      </c>
      <c r="E595" s="6" t="s">
        <v>547</v>
      </c>
      <c r="F595" s="6">
        <v>4</v>
      </c>
      <c r="G595" s="52">
        <v>45611</v>
      </c>
      <c r="H595" s="52">
        <f>IF(COUNTIF(休講・補講一覧表!I$6:I$47,開講日程一覧!P595)&gt;0,_xlfn.XLOOKUP(開講日程一覧!P595,休講・補講一覧表!I$6:I$47,休講・補講一覧表!G$6:G$47),G595)</f>
        <v>45611</v>
      </c>
      <c r="I595" s="3" t="str">
        <f t="shared" si="20"/>
        <v>金</v>
      </c>
      <c r="J595" s="3" t="str">
        <f>IF(COUNTIF(休講・補講一覧表!I$6:I$47,開講日程一覧!P595)&gt;0,TEXT(G595,"m/d")&amp;"の補講","")</f>
        <v/>
      </c>
      <c r="K595" s="6" t="s">
        <v>542</v>
      </c>
      <c r="L595" s="7">
        <v>6.9444444444444441E-3</v>
      </c>
      <c r="M595" s="7">
        <v>0.125</v>
      </c>
      <c r="P595" s="33" t="str">
        <f t="shared" si="21"/>
        <v>事業構想研究（2年次）_東京⑫（見山ゼミ）_後期4</v>
      </c>
      <c r="Q595" s="6" t="str">
        <f>IF(_xlfn.XLOOKUP(D595,履修科目一覧!G$6:G$225,履修科目一覧!E$6:E$225)=0,"",_xlfn.XLOOKUP(D595,履修科目一覧!G$6:G$225,履修科目一覧!E$6:E$225))</f>
        <v/>
      </c>
      <c r="R595" cm="1">
        <f t="array" ref="R595">_xlfn.SWITCH(B595,"集中(導入)",1,"前期",2,"集中(夏期)",3,"後期",4,"集中(春期)",5,"通年",6)</f>
        <v>4</v>
      </c>
      <c r="S595" t="s">
        <v>49</v>
      </c>
      <c r="U595">
        <v>1</v>
      </c>
    </row>
    <row r="596" spans="2:21" x14ac:dyDescent="0.85">
      <c r="B596" s="22" t="s">
        <v>550</v>
      </c>
      <c r="C596" s="6" t="s">
        <v>554</v>
      </c>
      <c r="D596" s="6" t="s">
        <v>514</v>
      </c>
      <c r="E596" s="6" t="s">
        <v>547</v>
      </c>
      <c r="F596" s="6">
        <v>5</v>
      </c>
      <c r="G596" s="52">
        <v>45625</v>
      </c>
      <c r="H596" s="52">
        <f>IF(COUNTIF(休講・補講一覧表!I$6:I$47,開講日程一覧!P596)&gt;0,_xlfn.XLOOKUP(開講日程一覧!P596,休講・補講一覧表!I$6:I$47,休講・補講一覧表!G$6:G$47),G596)</f>
        <v>45625</v>
      </c>
      <c r="I596" s="3" t="str">
        <f t="shared" si="20"/>
        <v>金</v>
      </c>
      <c r="J596" s="3" t="str">
        <f>IF(COUNTIF(休講・補講一覧表!I$6:I$47,開講日程一覧!P596)&gt;0,TEXT(G596,"m/d")&amp;"の補講","")</f>
        <v/>
      </c>
      <c r="K596" s="6" t="s">
        <v>542</v>
      </c>
      <c r="L596" s="7">
        <v>6.9444444444444441E-3</v>
      </c>
      <c r="M596" s="7">
        <v>0.125</v>
      </c>
      <c r="P596" s="33" t="str">
        <f t="shared" si="21"/>
        <v>事業構想研究（2年次）_東京⑫（見山ゼミ）_後期5</v>
      </c>
      <c r="Q596" s="6" t="str">
        <f>IF(_xlfn.XLOOKUP(D596,履修科目一覧!G$6:G$225,履修科目一覧!E$6:E$225)=0,"",_xlfn.XLOOKUP(D596,履修科目一覧!G$6:G$225,履修科目一覧!E$6:E$225))</f>
        <v/>
      </c>
      <c r="R596" cm="1">
        <f t="array" ref="R596">_xlfn.SWITCH(B596,"集中(導入)",1,"前期",2,"集中(夏期)",3,"後期",4,"集中(春期)",5,"通年",6)</f>
        <v>4</v>
      </c>
      <c r="S596" t="s">
        <v>49</v>
      </c>
      <c r="U596">
        <v>1</v>
      </c>
    </row>
    <row r="597" spans="2:21" x14ac:dyDescent="0.85">
      <c r="B597" s="22" t="s">
        <v>550</v>
      </c>
      <c r="C597" s="6" t="s">
        <v>554</v>
      </c>
      <c r="D597" s="6" t="s">
        <v>514</v>
      </c>
      <c r="E597" s="6" t="s">
        <v>547</v>
      </c>
      <c r="F597" s="6">
        <v>6</v>
      </c>
      <c r="G597" s="52">
        <v>45639</v>
      </c>
      <c r="H597" s="52">
        <f>IF(COUNTIF(休講・補講一覧表!I$6:I$47,開講日程一覧!P597)&gt;0,_xlfn.XLOOKUP(開講日程一覧!P597,休講・補講一覧表!I$6:I$47,休講・補講一覧表!G$6:G$47),G597)</f>
        <v>45639</v>
      </c>
      <c r="I597" s="3" t="str">
        <f t="shared" ref="I597:I660" si="22">TEXT(H597,"aaa")</f>
        <v>金</v>
      </c>
      <c r="J597" s="3" t="str">
        <f>IF(COUNTIF(休講・補講一覧表!I$6:I$47,開講日程一覧!P597)&gt;0,TEXT(G597,"m/d")&amp;"の補講","")</f>
        <v/>
      </c>
      <c r="K597" s="6" t="s">
        <v>542</v>
      </c>
      <c r="L597" s="7">
        <v>6.9444444444444441E-3</v>
      </c>
      <c r="M597" s="7">
        <v>0.125</v>
      </c>
      <c r="P597" s="33" t="str">
        <f t="shared" ref="P597:P660" si="23">D597&amp;F597</f>
        <v>事業構想研究（2年次）_東京⑫（見山ゼミ）_後期6</v>
      </c>
      <c r="Q597" s="6" t="str">
        <f>IF(_xlfn.XLOOKUP(D597,履修科目一覧!G$6:G$225,履修科目一覧!E$6:E$225)=0,"",_xlfn.XLOOKUP(D597,履修科目一覧!G$6:G$225,履修科目一覧!E$6:E$225))</f>
        <v/>
      </c>
      <c r="R597" cm="1">
        <f t="array" ref="R597">_xlfn.SWITCH(B597,"集中(導入)",1,"前期",2,"集中(夏期)",3,"後期",4,"集中(春期)",5,"通年",6)</f>
        <v>4</v>
      </c>
      <c r="S597" t="s">
        <v>49</v>
      </c>
      <c r="U597">
        <v>1</v>
      </c>
    </row>
    <row r="598" spans="2:21" x14ac:dyDescent="0.85">
      <c r="B598" s="22" t="s">
        <v>550</v>
      </c>
      <c r="C598" s="6" t="s">
        <v>554</v>
      </c>
      <c r="D598" s="6" t="s">
        <v>514</v>
      </c>
      <c r="E598" s="6" t="s">
        <v>547</v>
      </c>
      <c r="F598" s="6">
        <v>7</v>
      </c>
      <c r="G598" s="52">
        <v>45653</v>
      </c>
      <c r="H598" s="52">
        <f>IF(COUNTIF(休講・補講一覧表!I$6:I$47,開講日程一覧!P598)&gt;0,_xlfn.XLOOKUP(開講日程一覧!P598,休講・補講一覧表!I$6:I$47,休講・補講一覧表!G$6:G$47),G598)</f>
        <v>45653</v>
      </c>
      <c r="I598" s="3" t="str">
        <f t="shared" si="22"/>
        <v>金</v>
      </c>
      <c r="J598" s="3" t="str">
        <f>IF(COUNTIF(休講・補講一覧表!I$6:I$47,開講日程一覧!P598)&gt;0,TEXT(G598,"m/d")&amp;"の補講","")</f>
        <v/>
      </c>
      <c r="K598" s="6" t="s">
        <v>542</v>
      </c>
      <c r="L598" s="7">
        <v>6.9444444444444441E-3</v>
      </c>
      <c r="M598" s="7">
        <v>0.125</v>
      </c>
      <c r="P598" s="33" t="str">
        <f t="shared" si="23"/>
        <v>事業構想研究（2年次）_東京⑫（見山ゼミ）_後期7</v>
      </c>
      <c r="Q598" s="6" t="str">
        <f>IF(_xlfn.XLOOKUP(D598,履修科目一覧!G$6:G$225,履修科目一覧!E$6:E$225)=0,"",_xlfn.XLOOKUP(D598,履修科目一覧!G$6:G$225,履修科目一覧!E$6:E$225))</f>
        <v/>
      </c>
      <c r="R598" cm="1">
        <f t="array" ref="R598">_xlfn.SWITCH(B598,"集中(導入)",1,"前期",2,"集中(夏期)",3,"後期",4,"集中(春期)",5,"通年",6)</f>
        <v>4</v>
      </c>
      <c r="S598" t="s">
        <v>49</v>
      </c>
      <c r="U598">
        <v>1</v>
      </c>
    </row>
    <row r="599" spans="2:21" x14ac:dyDescent="0.85">
      <c r="B599" s="22" t="s">
        <v>550</v>
      </c>
      <c r="C599" s="6" t="s">
        <v>554</v>
      </c>
      <c r="D599" s="6" t="s">
        <v>514</v>
      </c>
      <c r="E599" s="6" t="s">
        <v>547</v>
      </c>
      <c r="F599" s="6">
        <v>8</v>
      </c>
      <c r="G599" s="52">
        <v>45674</v>
      </c>
      <c r="H599" s="52">
        <f>IF(COUNTIF(休講・補講一覧表!I$6:I$47,開講日程一覧!P599)&gt;0,_xlfn.XLOOKUP(開講日程一覧!P599,休講・補講一覧表!I$6:I$47,休講・補講一覧表!G$6:G$47),G599)</f>
        <v>45674</v>
      </c>
      <c r="I599" s="3" t="str">
        <f t="shared" si="22"/>
        <v>金</v>
      </c>
      <c r="J599" s="3" t="str">
        <f>IF(COUNTIF(休講・補講一覧表!I$6:I$47,開講日程一覧!P599)&gt;0,TEXT(G599,"m/d")&amp;"の補講","")</f>
        <v/>
      </c>
      <c r="K599" s="6" t="s">
        <v>542</v>
      </c>
      <c r="L599" s="7">
        <v>6.9444444444444441E-3</v>
      </c>
      <c r="M599" s="7">
        <v>0.125</v>
      </c>
      <c r="P599" s="33" t="str">
        <f t="shared" si="23"/>
        <v>事業構想研究（2年次）_東京⑫（見山ゼミ）_後期8</v>
      </c>
      <c r="Q599" s="6" t="str">
        <f>IF(_xlfn.XLOOKUP(D599,履修科目一覧!G$6:G$225,履修科目一覧!E$6:E$225)=0,"",_xlfn.XLOOKUP(D599,履修科目一覧!G$6:G$225,履修科目一覧!E$6:E$225))</f>
        <v/>
      </c>
      <c r="R599" cm="1">
        <f t="array" ref="R599">_xlfn.SWITCH(B599,"集中(導入)",1,"前期",2,"集中(夏期)",3,"後期",4,"集中(春期)",5,"通年",6)</f>
        <v>4</v>
      </c>
      <c r="S599" t="s">
        <v>49</v>
      </c>
      <c r="U599">
        <v>1</v>
      </c>
    </row>
    <row r="600" spans="2:21" x14ac:dyDescent="0.85">
      <c r="B600" s="22" t="s">
        <v>545</v>
      </c>
      <c r="C600" s="6" t="s">
        <v>564</v>
      </c>
      <c r="D600" s="6" t="s">
        <v>516</v>
      </c>
      <c r="E600" s="6" t="s">
        <v>547</v>
      </c>
      <c r="F600" s="6">
        <v>1</v>
      </c>
      <c r="G600" s="52">
        <v>45404</v>
      </c>
      <c r="H600" s="52">
        <f>IF(COUNTIF(休講・補講一覧表!I$6:I$47,開講日程一覧!P600)&gt;0,_xlfn.XLOOKUP(開講日程一覧!P600,休講・補講一覧表!I$6:I$47,休講・補講一覧表!G$6:G$47),G600)</f>
        <v>45404</v>
      </c>
      <c r="I600" s="3" t="str">
        <f t="shared" si="22"/>
        <v>月</v>
      </c>
      <c r="J600" s="3" t="str">
        <f>IF(COUNTIF(休講・補講一覧表!I$6:I$47,開講日程一覧!P600)&gt;0,TEXT(G600,"m/d")&amp;"の補講","")</f>
        <v/>
      </c>
      <c r="K600" s="6" t="s">
        <v>552</v>
      </c>
      <c r="L600" s="7">
        <v>0</v>
      </c>
      <c r="M600" s="7">
        <v>6.25E-2</v>
      </c>
      <c r="P600" s="33" t="str">
        <f t="shared" si="23"/>
        <v>事業構想研究（2年次）_東京⑬（村山ゼミ）_前期1</v>
      </c>
      <c r="Q600" s="6" t="str">
        <f>IF(_xlfn.XLOOKUP(D600,履修科目一覧!G$6:G$225,履修科目一覧!E$6:E$225)=0,"",_xlfn.XLOOKUP(D600,履修科目一覧!G$6:G$225,履修科目一覧!E$6:E$225))</f>
        <v/>
      </c>
      <c r="R600" cm="1">
        <f t="array" ref="R600">_xlfn.SWITCH(B600,"集中(導入)",1,"前期",2,"集中(夏期)",3,"後期",4,"集中(春期)",5,"通年",6)</f>
        <v>2</v>
      </c>
      <c r="S600" t="s">
        <v>49</v>
      </c>
      <c r="U600">
        <v>1</v>
      </c>
    </row>
    <row r="601" spans="2:21" x14ac:dyDescent="0.85">
      <c r="B601" s="22" t="s">
        <v>545</v>
      </c>
      <c r="C601" s="6" t="s">
        <v>564</v>
      </c>
      <c r="D601" s="6" t="s">
        <v>516</v>
      </c>
      <c r="E601" s="6" t="s">
        <v>547</v>
      </c>
      <c r="F601" s="6">
        <v>2</v>
      </c>
      <c r="G601" s="52">
        <v>45432</v>
      </c>
      <c r="H601" s="52">
        <f>IF(COUNTIF(休講・補講一覧表!I$6:I$47,開講日程一覧!P601)&gt;0,_xlfn.XLOOKUP(開講日程一覧!P601,休講・補講一覧表!I$6:I$47,休講・補講一覧表!G$6:G$47),G601)</f>
        <v>45432</v>
      </c>
      <c r="I601" s="3" t="str">
        <f t="shared" si="22"/>
        <v>月</v>
      </c>
      <c r="J601" s="3" t="str">
        <f>IF(COUNTIF(休講・補講一覧表!I$6:I$47,開講日程一覧!P601)&gt;0,TEXT(G601,"m/d")&amp;"の補講","")</f>
        <v/>
      </c>
      <c r="K601" s="6" t="s">
        <v>542</v>
      </c>
      <c r="L601" s="7">
        <v>6.9444444444444441E-3</v>
      </c>
      <c r="M601" s="7">
        <v>0.125</v>
      </c>
      <c r="P601" s="33" t="str">
        <f t="shared" si="23"/>
        <v>事業構想研究（2年次）_東京⑬（村山ゼミ）_前期2</v>
      </c>
      <c r="Q601" s="6" t="str">
        <f>IF(_xlfn.XLOOKUP(D601,履修科目一覧!G$6:G$225,履修科目一覧!E$6:E$225)=0,"",_xlfn.XLOOKUP(D601,履修科目一覧!G$6:G$225,履修科目一覧!E$6:E$225))</f>
        <v/>
      </c>
      <c r="R601" cm="1">
        <f t="array" ref="R601">_xlfn.SWITCH(B601,"集中(導入)",1,"前期",2,"集中(夏期)",3,"後期",4,"集中(春期)",5,"通年",6)</f>
        <v>2</v>
      </c>
      <c r="S601" t="s">
        <v>49</v>
      </c>
      <c r="U601">
        <v>1</v>
      </c>
    </row>
    <row r="602" spans="2:21" x14ac:dyDescent="0.85">
      <c r="B602" s="22" t="s">
        <v>545</v>
      </c>
      <c r="C602" s="6" t="s">
        <v>564</v>
      </c>
      <c r="D602" s="6" t="s">
        <v>516</v>
      </c>
      <c r="E602" s="6" t="s">
        <v>547</v>
      </c>
      <c r="F602" s="6">
        <v>3</v>
      </c>
      <c r="G602" s="52">
        <v>45446</v>
      </c>
      <c r="H602" s="52">
        <f>IF(COUNTIF(休講・補講一覧表!I$6:I$47,開講日程一覧!P602)&gt;0,_xlfn.XLOOKUP(開講日程一覧!P602,休講・補講一覧表!I$6:I$47,休講・補講一覧表!G$6:G$47),G602)</f>
        <v>45446</v>
      </c>
      <c r="I602" s="3" t="str">
        <f t="shared" si="22"/>
        <v>月</v>
      </c>
      <c r="J602" s="3" t="str">
        <f>IF(COUNTIF(休講・補講一覧表!I$6:I$47,開講日程一覧!P602)&gt;0,TEXT(G602,"m/d")&amp;"の補講","")</f>
        <v/>
      </c>
      <c r="K602" s="6" t="s">
        <v>542</v>
      </c>
      <c r="L602" s="7">
        <v>6.9444444444444441E-3</v>
      </c>
      <c r="M602" s="7">
        <v>0.125</v>
      </c>
      <c r="P602" s="33" t="str">
        <f t="shared" si="23"/>
        <v>事業構想研究（2年次）_東京⑬（村山ゼミ）_前期3</v>
      </c>
      <c r="Q602" s="6" t="str">
        <f>IF(_xlfn.XLOOKUP(D602,履修科目一覧!G$6:G$225,履修科目一覧!E$6:E$225)=0,"",_xlfn.XLOOKUP(D602,履修科目一覧!G$6:G$225,履修科目一覧!E$6:E$225))</f>
        <v/>
      </c>
      <c r="R602" cm="1">
        <f t="array" ref="R602">_xlfn.SWITCH(B602,"集中(導入)",1,"前期",2,"集中(夏期)",3,"後期",4,"集中(春期)",5,"通年",6)</f>
        <v>2</v>
      </c>
      <c r="S602" t="s">
        <v>49</v>
      </c>
      <c r="U602">
        <v>1</v>
      </c>
    </row>
    <row r="603" spans="2:21" x14ac:dyDescent="0.85">
      <c r="B603" s="22" t="s">
        <v>545</v>
      </c>
      <c r="C603" s="6" t="s">
        <v>564</v>
      </c>
      <c r="D603" s="6" t="s">
        <v>516</v>
      </c>
      <c r="E603" s="6" t="s">
        <v>547</v>
      </c>
      <c r="F603" s="6">
        <v>4</v>
      </c>
      <c r="G603" s="52">
        <v>45460</v>
      </c>
      <c r="H603" s="52">
        <f>IF(COUNTIF(休講・補講一覧表!I$6:I$47,開講日程一覧!P603)&gt;0,_xlfn.XLOOKUP(開講日程一覧!P603,休講・補講一覧表!I$6:I$47,休講・補講一覧表!G$6:G$47),G603)</f>
        <v>45460</v>
      </c>
      <c r="I603" s="3" t="str">
        <f t="shared" si="22"/>
        <v>月</v>
      </c>
      <c r="J603" s="3" t="str">
        <f>IF(COUNTIF(休講・補講一覧表!I$6:I$47,開講日程一覧!P603)&gt;0,TEXT(G603,"m/d")&amp;"の補講","")</f>
        <v/>
      </c>
      <c r="K603" s="6" t="s">
        <v>542</v>
      </c>
      <c r="L603" s="7">
        <v>6.9444444444444441E-3</v>
      </c>
      <c r="M603" s="7">
        <v>0.125</v>
      </c>
      <c r="P603" s="33" t="str">
        <f t="shared" si="23"/>
        <v>事業構想研究（2年次）_東京⑬（村山ゼミ）_前期4</v>
      </c>
      <c r="Q603" s="6" t="str">
        <f>IF(_xlfn.XLOOKUP(D603,履修科目一覧!G$6:G$225,履修科目一覧!E$6:E$225)=0,"",_xlfn.XLOOKUP(D603,履修科目一覧!G$6:G$225,履修科目一覧!E$6:E$225))</f>
        <v/>
      </c>
      <c r="R603" cm="1">
        <f t="array" ref="R603">_xlfn.SWITCH(B603,"集中(導入)",1,"前期",2,"集中(夏期)",3,"後期",4,"集中(春期)",5,"通年",6)</f>
        <v>2</v>
      </c>
      <c r="S603" t="s">
        <v>49</v>
      </c>
      <c r="U603">
        <v>1</v>
      </c>
    </row>
    <row r="604" spans="2:21" x14ac:dyDescent="0.85">
      <c r="B604" s="22" t="s">
        <v>545</v>
      </c>
      <c r="C604" s="6" t="s">
        <v>564</v>
      </c>
      <c r="D604" s="6" t="s">
        <v>516</v>
      </c>
      <c r="E604" s="6" t="s">
        <v>547</v>
      </c>
      <c r="F604" s="6">
        <v>5</v>
      </c>
      <c r="G604" s="52">
        <v>45474</v>
      </c>
      <c r="H604" s="52">
        <f>IF(COUNTIF(休講・補講一覧表!I$6:I$47,開講日程一覧!P604)&gt;0,_xlfn.XLOOKUP(開講日程一覧!P604,休講・補講一覧表!I$6:I$47,休講・補講一覧表!G$6:G$47),G604)</f>
        <v>45474</v>
      </c>
      <c r="I604" s="3" t="str">
        <f t="shared" si="22"/>
        <v>月</v>
      </c>
      <c r="J604" s="3" t="str">
        <f>IF(COUNTIF(休講・補講一覧表!I$6:I$47,開講日程一覧!P604)&gt;0,TEXT(G604,"m/d")&amp;"の補講","")</f>
        <v/>
      </c>
      <c r="K604" s="6" t="s">
        <v>542</v>
      </c>
      <c r="L604" s="7">
        <v>6.9444444444444441E-3</v>
      </c>
      <c r="M604" s="7">
        <v>0.125</v>
      </c>
      <c r="P604" s="33" t="str">
        <f t="shared" si="23"/>
        <v>事業構想研究（2年次）_東京⑬（村山ゼミ）_前期5</v>
      </c>
      <c r="Q604" s="6" t="str">
        <f>IF(_xlfn.XLOOKUP(D604,履修科目一覧!G$6:G$225,履修科目一覧!E$6:E$225)=0,"",_xlfn.XLOOKUP(D604,履修科目一覧!G$6:G$225,履修科目一覧!E$6:E$225))</f>
        <v/>
      </c>
      <c r="R604" cm="1">
        <f t="array" ref="R604">_xlfn.SWITCH(B604,"集中(導入)",1,"前期",2,"集中(夏期)",3,"後期",4,"集中(春期)",5,"通年",6)</f>
        <v>2</v>
      </c>
      <c r="S604" t="s">
        <v>49</v>
      </c>
      <c r="U604">
        <v>1</v>
      </c>
    </row>
    <row r="605" spans="2:21" x14ac:dyDescent="0.85">
      <c r="B605" s="22" t="s">
        <v>545</v>
      </c>
      <c r="C605" s="6" t="s">
        <v>564</v>
      </c>
      <c r="D605" s="6" t="s">
        <v>516</v>
      </c>
      <c r="E605" s="6" t="s">
        <v>547</v>
      </c>
      <c r="F605" s="6">
        <v>6</v>
      </c>
      <c r="G605" s="52">
        <v>45502</v>
      </c>
      <c r="H605" s="52">
        <f>IF(COUNTIF(休講・補講一覧表!I$6:I$47,開講日程一覧!P605)&gt;0,_xlfn.XLOOKUP(開講日程一覧!P605,休講・補講一覧表!I$6:I$47,休講・補講一覧表!G$6:G$47),G605)</f>
        <v>45502</v>
      </c>
      <c r="I605" s="3" t="str">
        <f t="shared" si="22"/>
        <v>月</v>
      </c>
      <c r="J605" s="3" t="str">
        <f>IF(COUNTIF(休講・補講一覧表!I$6:I$47,開講日程一覧!P605)&gt;0,TEXT(G605,"m/d")&amp;"の補講","")</f>
        <v/>
      </c>
      <c r="K605" s="6" t="s">
        <v>542</v>
      </c>
      <c r="L605" s="7">
        <v>6.9444444444444441E-3</v>
      </c>
      <c r="M605" s="7">
        <v>0.125</v>
      </c>
      <c r="P605" s="33" t="str">
        <f t="shared" si="23"/>
        <v>事業構想研究（2年次）_東京⑬（村山ゼミ）_前期6</v>
      </c>
      <c r="Q605" s="6" t="str">
        <f>IF(_xlfn.XLOOKUP(D605,履修科目一覧!G$6:G$225,履修科目一覧!E$6:E$225)=0,"",_xlfn.XLOOKUP(D605,履修科目一覧!G$6:G$225,履修科目一覧!E$6:E$225))</f>
        <v/>
      </c>
      <c r="R605" cm="1">
        <f t="array" ref="R605">_xlfn.SWITCH(B605,"集中(導入)",1,"前期",2,"集中(夏期)",3,"後期",4,"集中(春期)",5,"通年",6)</f>
        <v>2</v>
      </c>
      <c r="S605" t="s">
        <v>49</v>
      </c>
      <c r="U605">
        <v>1</v>
      </c>
    </row>
    <row r="606" spans="2:21" x14ac:dyDescent="0.85">
      <c r="B606" s="22" t="s">
        <v>545</v>
      </c>
      <c r="C606" s="6" t="s">
        <v>564</v>
      </c>
      <c r="D606" s="6" t="s">
        <v>516</v>
      </c>
      <c r="E606" s="6" t="s">
        <v>547</v>
      </c>
      <c r="F606" s="6">
        <v>7</v>
      </c>
      <c r="G606" s="52">
        <v>45523</v>
      </c>
      <c r="H606" s="52">
        <f>IF(COUNTIF(休講・補講一覧表!I$6:I$47,開講日程一覧!P606)&gt;0,_xlfn.XLOOKUP(開講日程一覧!P606,休講・補講一覧表!I$6:I$47,休講・補講一覧表!G$6:G$47),G606)</f>
        <v>45523</v>
      </c>
      <c r="I606" s="3" t="str">
        <f t="shared" si="22"/>
        <v>月</v>
      </c>
      <c r="J606" s="3" t="str">
        <f>IF(COUNTIF(休講・補講一覧表!I$6:I$47,開講日程一覧!P606)&gt;0,TEXT(G606,"m/d")&amp;"の補講","")</f>
        <v/>
      </c>
      <c r="K606" s="6" t="s">
        <v>542</v>
      </c>
      <c r="L606" s="7">
        <v>6.9444444444444441E-3</v>
      </c>
      <c r="M606" s="7">
        <v>0.125</v>
      </c>
      <c r="P606" s="33" t="str">
        <f t="shared" si="23"/>
        <v>事業構想研究（2年次）_東京⑬（村山ゼミ）_前期7</v>
      </c>
      <c r="Q606" s="6" t="str">
        <f>IF(_xlfn.XLOOKUP(D606,履修科目一覧!G$6:G$225,履修科目一覧!E$6:E$225)=0,"",_xlfn.XLOOKUP(D606,履修科目一覧!G$6:G$225,履修科目一覧!E$6:E$225))</f>
        <v/>
      </c>
      <c r="R606" cm="1">
        <f t="array" ref="R606">_xlfn.SWITCH(B606,"集中(導入)",1,"前期",2,"集中(夏期)",3,"後期",4,"集中(春期)",5,"通年",6)</f>
        <v>2</v>
      </c>
      <c r="S606" t="s">
        <v>49</v>
      </c>
      <c r="U606">
        <v>1</v>
      </c>
    </row>
    <row r="607" spans="2:21" x14ac:dyDescent="0.85">
      <c r="B607" s="22" t="s">
        <v>545</v>
      </c>
      <c r="C607" s="6" t="s">
        <v>564</v>
      </c>
      <c r="D607" s="6" t="s">
        <v>516</v>
      </c>
      <c r="E607" s="6" t="s">
        <v>547</v>
      </c>
      <c r="F607" s="6">
        <v>8</v>
      </c>
      <c r="G607" s="52">
        <v>45530</v>
      </c>
      <c r="H607" s="52">
        <f>IF(COUNTIF(休講・補講一覧表!I$6:I$47,開講日程一覧!P607)&gt;0,_xlfn.XLOOKUP(開講日程一覧!P607,休講・補講一覧表!I$6:I$47,休講・補講一覧表!G$6:G$47),G607)</f>
        <v>45530</v>
      </c>
      <c r="I607" s="3" t="str">
        <f t="shared" si="22"/>
        <v>月</v>
      </c>
      <c r="J607" s="3" t="str">
        <f>IF(COUNTIF(休講・補講一覧表!I$6:I$47,開講日程一覧!P607)&gt;0,TEXT(G607,"m/d")&amp;"の補講","")</f>
        <v/>
      </c>
      <c r="K607" s="6" t="s">
        <v>542</v>
      </c>
      <c r="L607" s="7">
        <v>6.9444444444444441E-3</v>
      </c>
      <c r="M607" s="7">
        <v>0.125</v>
      </c>
      <c r="P607" s="33" t="str">
        <f t="shared" si="23"/>
        <v>事業構想研究（2年次）_東京⑬（村山ゼミ）_前期8</v>
      </c>
      <c r="Q607" s="6" t="str">
        <f>IF(_xlfn.XLOOKUP(D607,履修科目一覧!G$6:G$225,履修科目一覧!E$6:E$225)=0,"",_xlfn.XLOOKUP(D607,履修科目一覧!G$6:G$225,履修科目一覧!E$6:E$225))</f>
        <v/>
      </c>
      <c r="R607" cm="1">
        <f t="array" ref="R607">_xlfn.SWITCH(B607,"集中(導入)",1,"前期",2,"集中(夏期)",3,"後期",4,"集中(春期)",5,"通年",6)</f>
        <v>2</v>
      </c>
      <c r="S607" t="s">
        <v>49</v>
      </c>
      <c r="U607">
        <v>1</v>
      </c>
    </row>
    <row r="608" spans="2:21" x14ac:dyDescent="0.85">
      <c r="B608" s="22" t="s">
        <v>550</v>
      </c>
      <c r="C608" s="6" t="s">
        <v>564</v>
      </c>
      <c r="D608" s="6" t="s">
        <v>518</v>
      </c>
      <c r="E608" s="6" t="s">
        <v>547</v>
      </c>
      <c r="F608" s="6">
        <v>1</v>
      </c>
      <c r="G608" s="52">
        <v>45565</v>
      </c>
      <c r="H608" s="52">
        <f>IF(COUNTIF(休講・補講一覧表!I$6:I$47,開講日程一覧!P608)&gt;0,_xlfn.XLOOKUP(開講日程一覧!P608,休講・補講一覧表!I$6:I$47,休講・補講一覧表!G$6:G$47),G608)</f>
        <v>45565</v>
      </c>
      <c r="I608" s="3" t="str">
        <f t="shared" si="22"/>
        <v>月</v>
      </c>
      <c r="J608" s="3" t="str">
        <f>IF(COUNTIF(休講・補講一覧表!I$6:I$47,開講日程一覧!P608)&gt;0,TEXT(G608,"m/d")&amp;"の補講","")</f>
        <v/>
      </c>
      <c r="K608" s="6" t="s">
        <v>552</v>
      </c>
      <c r="L608" s="7">
        <v>0</v>
      </c>
      <c r="M608" s="7">
        <v>6.25E-2</v>
      </c>
      <c r="P608" s="33" t="str">
        <f t="shared" si="23"/>
        <v>事業構想研究（2年次）_東京⑬（村山ゼミ）_後期1</v>
      </c>
      <c r="Q608" s="6" t="str">
        <f>IF(_xlfn.XLOOKUP(D608,履修科目一覧!G$6:G$225,履修科目一覧!E$6:E$225)=0,"",_xlfn.XLOOKUP(D608,履修科目一覧!G$6:G$225,履修科目一覧!E$6:E$225))</f>
        <v/>
      </c>
      <c r="R608" cm="1">
        <f t="array" ref="R608">_xlfn.SWITCH(B608,"集中(導入)",1,"前期",2,"集中(夏期)",3,"後期",4,"集中(春期)",5,"通年",6)</f>
        <v>4</v>
      </c>
      <c r="S608" t="s">
        <v>49</v>
      </c>
      <c r="U608">
        <v>1</v>
      </c>
    </row>
    <row r="609" spans="2:21" x14ac:dyDescent="0.85">
      <c r="B609" s="22" t="s">
        <v>550</v>
      </c>
      <c r="C609" s="6" t="s">
        <v>564</v>
      </c>
      <c r="D609" s="6" t="s">
        <v>518</v>
      </c>
      <c r="E609" s="6" t="s">
        <v>547</v>
      </c>
      <c r="F609" s="6">
        <v>2</v>
      </c>
      <c r="G609" s="52">
        <v>45572</v>
      </c>
      <c r="H609" s="52">
        <f>IF(COUNTIF(休講・補講一覧表!I$6:I$47,開講日程一覧!P609)&gt;0,_xlfn.XLOOKUP(開講日程一覧!P609,休講・補講一覧表!I$6:I$47,休講・補講一覧表!G$6:G$47),G609)</f>
        <v>45572</v>
      </c>
      <c r="I609" s="3" t="str">
        <f t="shared" si="22"/>
        <v>月</v>
      </c>
      <c r="J609" s="3" t="str">
        <f>IF(COUNTIF(休講・補講一覧表!I$6:I$47,開講日程一覧!P609)&gt;0,TEXT(G609,"m/d")&amp;"の補講","")</f>
        <v/>
      </c>
      <c r="K609" s="6" t="s">
        <v>542</v>
      </c>
      <c r="L609" s="7">
        <v>6.9444444444444441E-3</v>
      </c>
      <c r="M609" s="7">
        <v>0.125</v>
      </c>
      <c r="P609" s="33" t="str">
        <f t="shared" si="23"/>
        <v>事業構想研究（2年次）_東京⑬（村山ゼミ）_後期2</v>
      </c>
      <c r="Q609" s="6" t="str">
        <f>IF(_xlfn.XLOOKUP(D609,履修科目一覧!G$6:G$225,履修科目一覧!E$6:E$225)=0,"",_xlfn.XLOOKUP(D609,履修科目一覧!G$6:G$225,履修科目一覧!E$6:E$225))</f>
        <v/>
      </c>
      <c r="R609" cm="1">
        <f t="array" ref="R609">_xlfn.SWITCH(B609,"集中(導入)",1,"前期",2,"集中(夏期)",3,"後期",4,"集中(春期)",5,"通年",6)</f>
        <v>4</v>
      </c>
      <c r="S609" t="s">
        <v>49</v>
      </c>
      <c r="U609">
        <v>1</v>
      </c>
    </row>
    <row r="610" spans="2:21" x14ac:dyDescent="0.85">
      <c r="B610" s="22" t="s">
        <v>550</v>
      </c>
      <c r="C610" s="6" t="s">
        <v>564</v>
      </c>
      <c r="D610" s="6" t="s">
        <v>518</v>
      </c>
      <c r="E610" s="6" t="s">
        <v>547</v>
      </c>
      <c r="F610" s="6">
        <v>3</v>
      </c>
      <c r="G610" s="52">
        <v>45586</v>
      </c>
      <c r="H610" s="52">
        <f>IF(COUNTIF(休講・補講一覧表!I$6:I$47,開講日程一覧!P610)&gt;0,_xlfn.XLOOKUP(開講日程一覧!P610,休講・補講一覧表!I$6:I$47,休講・補講一覧表!G$6:G$47),G610)</f>
        <v>45586</v>
      </c>
      <c r="I610" s="3" t="str">
        <f t="shared" si="22"/>
        <v>月</v>
      </c>
      <c r="J610" s="3" t="str">
        <f>IF(COUNTIF(休講・補講一覧表!I$6:I$47,開講日程一覧!P610)&gt;0,TEXT(G610,"m/d")&amp;"の補講","")</f>
        <v/>
      </c>
      <c r="K610" s="6" t="s">
        <v>542</v>
      </c>
      <c r="L610" s="7">
        <v>6.9444444444444441E-3</v>
      </c>
      <c r="M610" s="7">
        <v>0.125</v>
      </c>
      <c r="P610" s="33" t="str">
        <f t="shared" si="23"/>
        <v>事業構想研究（2年次）_東京⑬（村山ゼミ）_後期3</v>
      </c>
      <c r="Q610" s="6" t="str">
        <f>IF(_xlfn.XLOOKUP(D610,履修科目一覧!G$6:G$225,履修科目一覧!E$6:E$225)=0,"",_xlfn.XLOOKUP(D610,履修科目一覧!G$6:G$225,履修科目一覧!E$6:E$225))</f>
        <v/>
      </c>
      <c r="R610" cm="1">
        <f t="array" ref="R610">_xlfn.SWITCH(B610,"集中(導入)",1,"前期",2,"集中(夏期)",3,"後期",4,"集中(春期)",5,"通年",6)</f>
        <v>4</v>
      </c>
      <c r="S610" t="s">
        <v>49</v>
      </c>
      <c r="U610">
        <v>1</v>
      </c>
    </row>
    <row r="611" spans="2:21" x14ac:dyDescent="0.85">
      <c r="B611" s="22" t="s">
        <v>550</v>
      </c>
      <c r="C611" s="6" t="s">
        <v>564</v>
      </c>
      <c r="D611" s="6" t="s">
        <v>518</v>
      </c>
      <c r="E611" s="6" t="s">
        <v>547</v>
      </c>
      <c r="F611" s="6">
        <v>4</v>
      </c>
      <c r="G611" s="52">
        <v>45614</v>
      </c>
      <c r="H611" s="52">
        <f>IF(COUNTIF(休講・補講一覧表!I$6:I$47,開講日程一覧!P611)&gt;0,_xlfn.XLOOKUP(開講日程一覧!P611,休講・補講一覧表!I$6:I$47,休講・補講一覧表!G$6:G$47),G611)</f>
        <v>45614</v>
      </c>
      <c r="I611" s="3" t="str">
        <f t="shared" si="22"/>
        <v>月</v>
      </c>
      <c r="J611" s="3" t="str">
        <f>IF(COUNTIF(休講・補講一覧表!I$6:I$47,開講日程一覧!P611)&gt;0,TEXT(G611,"m/d")&amp;"の補講","")</f>
        <v/>
      </c>
      <c r="K611" s="6" t="s">
        <v>542</v>
      </c>
      <c r="L611" s="7">
        <v>6.9444444444444441E-3</v>
      </c>
      <c r="M611" s="7">
        <v>0.125</v>
      </c>
      <c r="P611" s="33" t="str">
        <f t="shared" si="23"/>
        <v>事業構想研究（2年次）_東京⑬（村山ゼミ）_後期4</v>
      </c>
      <c r="Q611" s="6" t="str">
        <f>IF(_xlfn.XLOOKUP(D611,履修科目一覧!G$6:G$225,履修科目一覧!E$6:E$225)=0,"",_xlfn.XLOOKUP(D611,履修科目一覧!G$6:G$225,履修科目一覧!E$6:E$225))</f>
        <v/>
      </c>
      <c r="R611" cm="1">
        <f t="array" ref="R611">_xlfn.SWITCH(B611,"集中(導入)",1,"前期",2,"集中(夏期)",3,"後期",4,"集中(春期)",5,"通年",6)</f>
        <v>4</v>
      </c>
      <c r="S611" t="s">
        <v>49</v>
      </c>
      <c r="U611">
        <v>1</v>
      </c>
    </row>
    <row r="612" spans="2:21" x14ac:dyDescent="0.85">
      <c r="B612" s="22" t="s">
        <v>550</v>
      </c>
      <c r="C612" s="6" t="s">
        <v>564</v>
      </c>
      <c r="D612" s="6" t="s">
        <v>518</v>
      </c>
      <c r="E612" s="6" t="s">
        <v>547</v>
      </c>
      <c r="F612" s="6">
        <v>5</v>
      </c>
      <c r="G612" s="52">
        <v>45628</v>
      </c>
      <c r="H612" s="52">
        <f>IF(COUNTIF(休講・補講一覧表!I$6:I$47,開講日程一覧!P612)&gt;0,_xlfn.XLOOKUP(開講日程一覧!P612,休講・補講一覧表!I$6:I$47,休講・補講一覧表!G$6:G$47),G612)</f>
        <v>45628</v>
      </c>
      <c r="I612" s="3" t="str">
        <f t="shared" si="22"/>
        <v>月</v>
      </c>
      <c r="J612" s="3" t="str">
        <f>IF(COUNTIF(休講・補講一覧表!I$6:I$47,開講日程一覧!P612)&gt;0,TEXT(G612,"m/d")&amp;"の補講","")</f>
        <v/>
      </c>
      <c r="K612" s="6" t="s">
        <v>542</v>
      </c>
      <c r="L612" s="7">
        <v>6.9444444444444441E-3</v>
      </c>
      <c r="M612" s="7">
        <v>0.125</v>
      </c>
      <c r="P612" s="33" t="str">
        <f t="shared" si="23"/>
        <v>事業構想研究（2年次）_東京⑬（村山ゼミ）_後期5</v>
      </c>
      <c r="Q612" s="6" t="str">
        <f>IF(_xlfn.XLOOKUP(D612,履修科目一覧!G$6:G$225,履修科目一覧!E$6:E$225)=0,"",_xlfn.XLOOKUP(D612,履修科目一覧!G$6:G$225,履修科目一覧!E$6:E$225))</f>
        <v/>
      </c>
      <c r="R612" cm="1">
        <f t="array" ref="R612">_xlfn.SWITCH(B612,"集中(導入)",1,"前期",2,"集中(夏期)",3,"後期",4,"集中(春期)",5,"通年",6)</f>
        <v>4</v>
      </c>
      <c r="S612" t="s">
        <v>49</v>
      </c>
      <c r="U612">
        <v>1</v>
      </c>
    </row>
    <row r="613" spans="2:21" x14ac:dyDescent="0.85">
      <c r="B613" s="22" t="s">
        <v>550</v>
      </c>
      <c r="C613" s="6" t="s">
        <v>564</v>
      </c>
      <c r="D613" s="6" t="s">
        <v>518</v>
      </c>
      <c r="E613" s="6" t="s">
        <v>547</v>
      </c>
      <c r="F613" s="6">
        <v>6</v>
      </c>
      <c r="G613" s="52">
        <v>45642</v>
      </c>
      <c r="H613" s="52">
        <f>IF(COUNTIF(休講・補講一覧表!I$6:I$47,開講日程一覧!P613)&gt;0,_xlfn.XLOOKUP(開講日程一覧!P613,休講・補講一覧表!I$6:I$47,休講・補講一覧表!G$6:G$47),G613)</f>
        <v>45642</v>
      </c>
      <c r="I613" s="3" t="str">
        <f t="shared" si="22"/>
        <v>月</v>
      </c>
      <c r="J613" s="3" t="str">
        <f>IF(COUNTIF(休講・補講一覧表!I$6:I$47,開講日程一覧!P613)&gt;0,TEXT(G613,"m/d")&amp;"の補講","")</f>
        <v/>
      </c>
      <c r="K613" s="6" t="s">
        <v>542</v>
      </c>
      <c r="L613" s="7">
        <v>6.9444444444444441E-3</v>
      </c>
      <c r="M613" s="7">
        <v>0.125</v>
      </c>
      <c r="P613" s="33" t="str">
        <f t="shared" si="23"/>
        <v>事業構想研究（2年次）_東京⑬（村山ゼミ）_後期6</v>
      </c>
      <c r="Q613" s="6" t="str">
        <f>IF(_xlfn.XLOOKUP(D613,履修科目一覧!G$6:G$225,履修科目一覧!E$6:E$225)=0,"",_xlfn.XLOOKUP(D613,履修科目一覧!G$6:G$225,履修科目一覧!E$6:E$225))</f>
        <v/>
      </c>
      <c r="R613" cm="1">
        <f t="array" ref="R613">_xlfn.SWITCH(B613,"集中(導入)",1,"前期",2,"集中(夏期)",3,"後期",4,"集中(春期)",5,"通年",6)</f>
        <v>4</v>
      </c>
      <c r="S613" t="s">
        <v>49</v>
      </c>
      <c r="U613">
        <v>1</v>
      </c>
    </row>
    <row r="614" spans="2:21" x14ac:dyDescent="0.85">
      <c r="B614" s="22" t="s">
        <v>550</v>
      </c>
      <c r="C614" s="6" t="s">
        <v>564</v>
      </c>
      <c r="D614" s="6" t="s">
        <v>518</v>
      </c>
      <c r="E614" s="6" t="s">
        <v>547</v>
      </c>
      <c r="F614" s="6">
        <v>7</v>
      </c>
      <c r="G614" s="52">
        <v>45663</v>
      </c>
      <c r="H614" s="52">
        <f>IF(COUNTIF(休講・補講一覧表!I$6:I$47,開講日程一覧!P614)&gt;0,_xlfn.XLOOKUP(開講日程一覧!P614,休講・補講一覧表!I$6:I$47,休講・補講一覧表!G$6:G$47),G614)</f>
        <v>45663</v>
      </c>
      <c r="I614" s="3" t="str">
        <f t="shared" si="22"/>
        <v>月</v>
      </c>
      <c r="J614" s="3" t="str">
        <f>IF(COUNTIF(休講・補講一覧表!I$6:I$47,開講日程一覧!P614)&gt;0,TEXT(G614,"m/d")&amp;"の補講","")</f>
        <v/>
      </c>
      <c r="K614" s="6" t="s">
        <v>542</v>
      </c>
      <c r="L614" s="7">
        <v>6.9444444444444441E-3</v>
      </c>
      <c r="M614" s="7">
        <v>0.125</v>
      </c>
      <c r="P614" s="33" t="str">
        <f t="shared" si="23"/>
        <v>事業構想研究（2年次）_東京⑬（村山ゼミ）_後期7</v>
      </c>
      <c r="Q614" s="6" t="str">
        <f>IF(_xlfn.XLOOKUP(D614,履修科目一覧!G$6:G$225,履修科目一覧!E$6:E$225)=0,"",_xlfn.XLOOKUP(D614,履修科目一覧!G$6:G$225,履修科目一覧!E$6:E$225))</f>
        <v/>
      </c>
      <c r="R614" cm="1">
        <f t="array" ref="R614">_xlfn.SWITCH(B614,"集中(導入)",1,"前期",2,"集中(夏期)",3,"後期",4,"集中(春期)",5,"通年",6)</f>
        <v>4</v>
      </c>
      <c r="S614" t="s">
        <v>49</v>
      </c>
      <c r="U614">
        <v>1</v>
      </c>
    </row>
    <row r="615" spans="2:21" x14ac:dyDescent="0.85">
      <c r="B615" s="22" t="s">
        <v>550</v>
      </c>
      <c r="C615" s="6" t="s">
        <v>564</v>
      </c>
      <c r="D615" s="6" t="s">
        <v>518</v>
      </c>
      <c r="E615" s="6" t="s">
        <v>547</v>
      </c>
      <c r="F615" s="6">
        <v>8</v>
      </c>
      <c r="G615" s="52">
        <v>45677</v>
      </c>
      <c r="H615" s="52">
        <f>IF(COUNTIF(休講・補講一覧表!I$6:I$47,開講日程一覧!P615)&gt;0,_xlfn.XLOOKUP(開講日程一覧!P615,休講・補講一覧表!I$6:I$47,休講・補講一覧表!G$6:G$47),G615)</f>
        <v>45677</v>
      </c>
      <c r="I615" s="3" t="str">
        <f t="shared" si="22"/>
        <v>月</v>
      </c>
      <c r="J615" s="3" t="str">
        <f>IF(COUNTIF(休講・補講一覧表!I$6:I$47,開講日程一覧!P615)&gt;0,TEXT(G615,"m/d")&amp;"の補講","")</f>
        <v/>
      </c>
      <c r="K615" s="6" t="s">
        <v>542</v>
      </c>
      <c r="L615" s="7">
        <v>6.9444444444444441E-3</v>
      </c>
      <c r="M615" s="7">
        <v>0.125</v>
      </c>
      <c r="P615" s="33" t="str">
        <f t="shared" si="23"/>
        <v>事業構想研究（2年次）_東京⑬（村山ゼミ）_後期8</v>
      </c>
      <c r="Q615" s="6" t="str">
        <f>IF(_xlfn.XLOOKUP(D615,履修科目一覧!G$6:G$225,履修科目一覧!E$6:E$225)=0,"",_xlfn.XLOOKUP(D615,履修科目一覧!G$6:G$225,履修科目一覧!E$6:E$225))</f>
        <v/>
      </c>
      <c r="R615" cm="1">
        <f t="array" ref="R615">_xlfn.SWITCH(B615,"集中(導入)",1,"前期",2,"集中(夏期)",3,"後期",4,"集中(春期)",5,"通年",6)</f>
        <v>4</v>
      </c>
      <c r="S615" t="s">
        <v>49</v>
      </c>
      <c r="U615">
        <v>1</v>
      </c>
    </row>
    <row r="616" spans="2:21" x14ac:dyDescent="0.85">
      <c r="B616" s="22" t="s">
        <v>550</v>
      </c>
      <c r="C616" s="6" t="s">
        <v>568</v>
      </c>
      <c r="D616" s="6" t="s">
        <v>70</v>
      </c>
      <c r="E616" s="6" t="s">
        <v>576</v>
      </c>
      <c r="F616" s="6">
        <v>1</v>
      </c>
      <c r="G616" s="52">
        <v>45563</v>
      </c>
      <c r="H616" s="52">
        <f>IF(COUNTIF(休講・補講一覧表!I$6:I$47,開講日程一覧!P616)&gt;0,_xlfn.XLOOKUP(開講日程一覧!P616,休講・補講一覧表!I$6:I$47,休講・補講一覧表!G$6:G$47),G616)</f>
        <v>45563</v>
      </c>
      <c r="I616" s="3" t="str">
        <f t="shared" si="22"/>
        <v>土</v>
      </c>
      <c r="J616" s="3" t="str">
        <f>IF(COUNTIF(休講・補講一覧表!I$6:I$47,開講日程一覧!P616)&gt;0,TEXT(G616,"m/d")&amp;"の補講","")</f>
        <v/>
      </c>
      <c r="K616" s="6" t="s">
        <v>570</v>
      </c>
      <c r="L616" s="7">
        <v>0</v>
      </c>
      <c r="M616" s="7">
        <v>6.25E-2</v>
      </c>
      <c r="P616" s="33" t="str">
        <f t="shared" si="23"/>
        <v>社会動向と事業構想_仙台1</v>
      </c>
      <c r="Q616" s="6" t="str">
        <f>IF(_xlfn.XLOOKUP(D616,履修科目一覧!G$6:G$225,履修科目一覧!E$6:E$225)=0,"",_xlfn.XLOOKUP(D616,履修科目一覧!G$6:G$225,履修科目一覧!E$6:E$225))</f>
        <v/>
      </c>
      <c r="R616" cm="1">
        <f t="array" ref="R616">_xlfn.SWITCH(B616,"集中(導入)",1,"前期",2,"集中(夏期)",3,"後期",4,"集中(春期)",5,"通年",6)</f>
        <v>4</v>
      </c>
      <c r="S616" t="s">
        <v>49</v>
      </c>
      <c r="U616">
        <v>1</v>
      </c>
    </row>
    <row r="617" spans="2:21" x14ac:dyDescent="0.85">
      <c r="B617" s="22" t="s">
        <v>550</v>
      </c>
      <c r="C617" s="6" t="s">
        <v>568</v>
      </c>
      <c r="D617" s="6" t="s">
        <v>70</v>
      </c>
      <c r="E617" s="6" t="s">
        <v>576</v>
      </c>
      <c r="F617" s="6">
        <v>2</v>
      </c>
      <c r="G617" s="52">
        <v>45570</v>
      </c>
      <c r="H617" s="52">
        <f>IF(COUNTIF(休講・補講一覧表!I$6:I$47,開講日程一覧!P617)&gt;0,_xlfn.XLOOKUP(開講日程一覧!P617,休講・補講一覧表!I$6:I$47,休講・補講一覧表!G$6:G$47),G617)</f>
        <v>45570</v>
      </c>
      <c r="I617" s="3" t="str">
        <f t="shared" si="22"/>
        <v>土</v>
      </c>
      <c r="J617" s="3" t="str">
        <f>IF(COUNTIF(休講・補講一覧表!I$6:I$47,開講日程一覧!P617)&gt;0,TEXT(G617,"m/d")&amp;"の補講","")</f>
        <v/>
      </c>
      <c r="K617" s="6" t="s">
        <v>563</v>
      </c>
      <c r="L617" s="7">
        <v>6.9444444444444441E-3</v>
      </c>
      <c r="M617" s="7">
        <v>0.125</v>
      </c>
      <c r="P617" s="33" t="str">
        <f t="shared" si="23"/>
        <v>社会動向と事業構想_仙台2</v>
      </c>
      <c r="Q617" s="6" t="str">
        <f>IF(_xlfn.XLOOKUP(D617,履修科目一覧!G$6:G$225,履修科目一覧!E$6:E$225)=0,"",_xlfn.XLOOKUP(D617,履修科目一覧!G$6:G$225,履修科目一覧!E$6:E$225))</f>
        <v/>
      </c>
      <c r="R617" cm="1">
        <f t="array" ref="R617">_xlfn.SWITCH(B617,"集中(導入)",1,"前期",2,"集中(夏期)",3,"後期",4,"集中(春期)",5,"通年",6)</f>
        <v>4</v>
      </c>
      <c r="S617" t="s">
        <v>49</v>
      </c>
      <c r="U617">
        <v>1</v>
      </c>
    </row>
    <row r="618" spans="2:21" x14ac:dyDescent="0.85">
      <c r="B618" s="22" t="s">
        <v>550</v>
      </c>
      <c r="C618" s="6" t="s">
        <v>568</v>
      </c>
      <c r="D618" s="6" t="s">
        <v>70</v>
      </c>
      <c r="E618" s="6" t="s">
        <v>576</v>
      </c>
      <c r="F618" s="6">
        <v>3</v>
      </c>
      <c r="G618" s="52">
        <v>45584</v>
      </c>
      <c r="H618" s="52">
        <f>IF(COUNTIF(休講・補講一覧表!I$6:I$47,開講日程一覧!P618)&gt;0,_xlfn.XLOOKUP(開講日程一覧!P618,休講・補講一覧表!I$6:I$47,休講・補講一覧表!G$6:G$47),G618)</f>
        <v>45584</v>
      </c>
      <c r="I618" s="3" t="str">
        <f t="shared" si="22"/>
        <v>土</v>
      </c>
      <c r="J618" s="3" t="str">
        <f>IF(COUNTIF(休講・補講一覧表!I$6:I$47,開講日程一覧!P618)&gt;0,TEXT(G618,"m/d")&amp;"の補講","")</f>
        <v/>
      </c>
      <c r="K618" s="6" t="s">
        <v>563</v>
      </c>
      <c r="L618" s="7">
        <v>6.9444444444444441E-3</v>
      </c>
      <c r="M618" s="7">
        <v>0.125</v>
      </c>
      <c r="P618" s="33" t="str">
        <f t="shared" si="23"/>
        <v>社会動向と事業構想_仙台3</v>
      </c>
      <c r="Q618" s="6" t="str">
        <f>IF(_xlfn.XLOOKUP(D618,履修科目一覧!G$6:G$225,履修科目一覧!E$6:E$225)=0,"",_xlfn.XLOOKUP(D618,履修科目一覧!G$6:G$225,履修科目一覧!E$6:E$225))</f>
        <v/>
      </c>
      <c r="R618" cm="1">
        <f t="array" ref="R618">_xlfn.SWITCH(B618,"集中(導入)",1,"前期",2,"集中(夏期)",3,"後期",4,"集中(春期)",5,"通年",6)</f>
        <v>4</v>
      </c>
      <c r="S618" t="s">
        <v>49</v>
      </c>
      <c r="U618">
        <v>1</v>
      </c>
    </row>
    <row r="619" spans="2:21" x14ac:dyDescent="0.85">
      <c r="B619" s="22" t="s">
        <v>550</v>
      </c>
      <c r="C619" s="6" t="s">
        <v>568</v>
      </c>
      <c r="D619" s="6" t="s">
        <v>70</v>
      </c>
      <c r="E619" s="6" t="s">
        <v>576</v>
      </c>
      <c r="F619" s="6">
        <v>4</v>
      </c>
      <c r="G619" s="52">
        <v>45612</v>
      </c>
      <c r="H619" s="52">
        <f>IF(COUNTIF(休講・補講一覧表!I$6:I$47,開講日程一覧!P619)&gt;0,_xlfn.XLOOKUP(開講日程一覧!P619,休講・補講一覧表!I$6:I$47,休講・補講一覧表!G$6:G$47),G619)</f>
        <v>45612</v>
      </c>
      <c r="I619" s="3" t="str">
        <f t="shared" si="22"/>
        <v>土</v>
      </c>
      <c r="J619" s="3" t="str">
        <f>IF(COUNTIF(休講・補講一覧表!I$6:I$47,開講日程一覧!P619)&gt;0,TEXT(G619,"m/d")&amp;"の補講","")</f>
        <v/>
      </c>
      <c r="K619" s="6" t="s">
        <v>563</v>
      </c>
      <c r="L619" s="7">
        <v>6.9444444444444441E-3</v>
      </c>
      <c r="M619" s="7">
        <v>0.125</v>
      </c>
      <c r="P619" s="33" t="str">
        <f t="shared" si="23"/>
        <v>社会動向と事業構想_仙台4</v>
      </c>
      <c r="Q619" s="6" t="str">
        <f>IF(_xlfn.XLOOKUP(D619,履修科目一覧!G$6:G$225,履修科目一覧!E$6:E$225)=0,"",_xlfn.XLOOKUP(D619,履修科目一覧!G$6:G$225,履修科目一覧!E$6:E$225))</f>
        <v/>
      </c>
      <c r="R619" cm="1">
        <f t="array" ref="R619">_xlfn.SWITCH(B619,"集中(導入)",1,"前期",2,"集中(夏期)",3,"後期",4,"集中(春期)",5,"通年",6)</f>
        <v>4</v>
      </c>
      <c r="S619" t="s">
        <v>49</v>
      </c>
      <c r="U619">
        <v>1</v>
      </c>
    </row>
    <row r="620" spans="2:21" x14ac:dyDescent="0.85">
      <c r="B620" s="22" t="s">
        <v>550</v>
      </c>
      <c r="C620" s="6" t="s">
        <v>568</v>
      </c>
      <c r="D620" s="6" t="s">
        <v>70</v>
      </c>
      <c r="E620" s="6" t="s">
        <v>576</v>
      </c>
      <c r="F620" s="6">
        <v>5</v>
      </c>
      <c r="G620" s="52">
        <v>45626</v>
      </c>
      <c r="H620" s="52">
        <f>IF(COUNTIF(休講・補講一覧表!I$6:I$47,開講日程一覧!P620)&gt;0,_xlfn.XLOOKUP(開講日程一覧!P620,休講・補講一覧表!I$6:I$47,休講・補講一覧表!G$6:G$47),G620)</f>
        <v>45626</v>
      </c>
      <c r="I620" s="3" t="str">
        <f t="shared" si="22"/>
        <v>土</v>
      </c>
      <c r="J620" s="3" t="str">
        <f>IF(COUNTIF(休講・補講一覧表!I$6:I$47,開講日程一覧!P620)&gt;0,TEXT(G620,"m/d")&amp;"の補講","")</f>
        <v/>
      </c>
      <c r="K620" s="6" t="s">
        <v>563</v>
      </c>
      <c r="L620" s="7">
        <v>6.9444444444444441E-3</v>
      </c>
      <c r="M620" s="7">
        <v>0.125</v>
      </c>
      <c r="P620" s="33" t="str">
        <f t="shared" si="23"/>
        <v>社会動向と事業構想_仙台5</v>
      </c>
      <c r="Q620" s="6" t="str">
        <f>IF(_xlfn.XLOOKUP(D620,履修科目一覧!G$6:G$225,履修科目一覧!E$6:E$225)=0,"",_xlfn.XLOOKUP(D620,履修科目一覧!G$6:G$225,履修科目一覧!E$6:E$225))</f>
        <v/>
      </c>
      <c r="R620" cm="1">
        <f t="array" ref="R620">_xlfn.SWITCH(B620,"集中(導入)",1,"前期",2,"集中(夏期)",3,"後期",4,"集中(春期)",5,"通年",6)</f>
        <v>4</v>
      </c>
      <c r="S620" t="s">
        <v>49</v>
      </c>
      <c r="U620">
        <v>1</v>
      </c>
    </row>
    <row r="621" spans="2:21" x14ac:dyDescent="0.85">
      <c r="B621" s="22" t="s">
        <v>550</v>
      </c>
      <c r="C621" s="6" t="s">
        <v>568</v>
      </c>
      <c r="D621" s="6" t="s">
        <v>70</v>
      </c>
      <c r="E621" s="6" t="s">
        <v>576</v>
      </c>
      <c r="F621" s="6">
        <v>6</v>
      </c>
      <c r="G621" s="52">
        <v>45640</v>
      </c>
      <c r="H621" s="52">
        <f>IF(COUNTIF(休講・補講一覧表!I$6:I$47,開講日程一覧!P621)&gt;0,_xlfn.XLOOKUP(開講日程一覧!P621,休講・補講一覧表!I$6:I$47,休講・補講一覧表!G$6:G$47),G621)</f>
        <v>45640</v>
      </c>
      <c r="I621" s="3" t="str">
        <f t="shared" si="22"/>
        <v>土</v>
      </c>
      <c r="J621" s="3" t="str">
        <f>IF(COUNTIF(休講・補講一覧表!I$6:I$47,開講日程一覧!P621)&gt;0,TEXT(G621,"m/d")&amp;"の補講","")</f>
        <v/>
      </c>
      <c r="K621" s="6" t="s">
        <v>563</v>
      </c>
      <c r="L621" s="7">
        <v>6.9444444444444441E-3</v>
      </c>
      <c r="M621" s="7">
        <v>0.125</v>
      </c>
      <c r="P621" s="33" t="str">
        <f t="shared" si="23"/>
        <v>社会動向と事業構想_仙台6</v>
      </c>
      <c r="Q621" s="6" t="str">
        <f>IF(_xlfn.XLOOKUP(D621,履修科目一覧!G$6:G$225,履修科目一覧!E$6:E$225)=0,"",_xlfn.XLOOKUP(D621,履修科目一覧!G$6:G$225,履修科目一覧!E$6:E$225))</f>
        <v/>
      </c>
      <c r="R621" cm="1">
        <f t="array" ref="R621">_xlfn.SWITCH(B621,"集中(導入)",1,"前期",2,"集中(夏期)",3,"後期",4,"集中(春期)",5,"通年",6)</f>
        <v>4</v>
      </c>
      <c r="S621" t="s">
        <v>49</v>
      </c>
      <c r="U621">
        <v>1</v>
      </c>
    </row>
    <row r="622" spans="2:21" x14ac:dyDescent="0.85">
      <c r="B622" s="22" t="s">
        <v>550</v>
      </c>
      <c r="C622" s="6" t="s">
        <v>568</v>
      </c>
      <c r="D622" s="6" t="s">
        <v>70</v>
      </c>
      <c r="E622" s="6" t="s">
        <v>576</v>
      </c>
      <c r="F622" s="6">
        <v>7</v>
      </c>
      <c r="G622" s="52">
        <v>45675</v>
      </c>
      <c r="H622" s="52">
        <f>IF(COUNTIF(休講・補講一覧表!I$6:I$47,開講日程一覧!P622)&gt;0,_xlfn.XLOOKUP(開講日程一覧!P622,休講・補講一覧表!I$6:I$47,休講・補講一覧表!G$6:G$47),G622)</f>
        <v>45675</v>
      </c>
      <c r="I622" s="3" t="str">
        <f t="shared" si="22"/>
        <v>土</v>
      </c>
      <c r="J622" s="3" t="str">
        <f>IF(COUNTIF(休講・補講一覧表!I$6:I$47,開講日程一覧!P622)&gt;0,TEXT(G622,"m/d")&amp;"の補講","")</f>
        <v/>
      </c>
      <c r="K622" s="6" t="s">
        <v>563</v>
      </c>
      <c r="L622" s="7">
        <v>6.9444444444444441E-3</v>
      </c>
      <c r="M622" s="7">
        <v>0.125</v>
      </c>
      <c r="P622" s="33" t="str">
        <f t="shared" si="23"/>
        <v>社会動向と事業構想_仙台7</v>
      </c>
      <c r="Q622" s="6" t="str">
        <f>IF(_xlfn.XLOOKUP(D622,履修科目一覧!G$6:G$225,履修科目一覧!E$6:E$225)=0,"",_xlfn.XLOOKUP(D622,履修科目一覧!G$6:G$225,履修科目一覧!E$6:E$225))</f>
        <v/>
      </c>
      <c r="R622" cm="1">
        <f t="array" ref="R622">_xlfn.SWITCH(B622,"集中(導入)",1,"前期",2,"集中(夏期)",3,"後期",4,"集中(春期)",5,"通年",6)</f>
        <v>4</v>
      </c>
      <c r="S622" t="s">
        <v>49</v>
      </c>
      <c r="U622">
        <v>1</v>
      </c>
    </row>
    <row r="623" spans="2:21" x14ac:dyDescent="0.85">
      <c r="B623" s="22" t="s">
        <v>550</v>
      </c>
      <c r="C623" s="6" t="s">
        <v>568</v>
      </c>
      <c r="D623" s="6" t="s">
        <v>70</v>
      </c>
      <c r="E623" s="6" t="s">
        <v>576</v>
      </c>
      <c r="F623" s="6">
        <v>8</v>
      </c>
      <c r="G623" s="52">
        <v>45689</v>
      </c>
      <c r="H623" s="52">
        <f>IF(COUNTIF(休講・補講一覧表!I$6:I$47,開講日程一覧!P623)&gt;0,_xlfn.XLOOKUP(開講日程一覧!P623,休講・補講一覧表!I$6:I$47,休講・補講一覧表!G$6:G$47),G623)</f>
        <v>45689</v>
      </c>
      <c r="I623" s="3" t="str">
        <f t="shared" si="22"/>
        <v>土</v>
      </c>
      <c r="J623" s="3" t="str">
        <f>IF(COUNTIF(休講・補講一覧表!I$6:I$47,開講日程一覧!P623)&gt;0,TEXT(G623,"m/d")&amp;"の補講","")</f>
        <v/>
      </c>
      <c r="K623" s="6" t="s">
        <v>563</v>
      </c>
      <c r="L623" s="7">
        <v>6.9444444444444441E-3</v>
      </c>
      <c r="M623" s="7">
        <v>0.125</v>
      </c>
      <c r="P623" s="33" t="str">
        <f t="shared" si="23"/>
        <v>社会動向と事業構想_仙台8</v>
      </c>
      <c r="Q623" s="6" t="str">
        <f>IF(_xlfn.XLOOKUP(D623,履修科目一覧!G$6:G$225,履修科目一覧!E$6:E$225)=0,"",_xlfn.XLOOKUP(D623,履修科目一覧!G$6:G$225,履修科目一覧!E$6:E$225))</f>
        <v/>
      </c>
      <c r="R623" cm="1">
        <f t="array" ref="R623">_xlfn.SWITCH(B623,"集中(導入)",1,"前期",2,"集中(夏期)",3,"後期",4,"集中(春期)",5,"通年",6)</f>
        <v>4</v>
      </c>
      <c r="S623" t="s">
        <v>49</v>
      </c>
      <c r="U623">
        <v>1</v>
      </c>
    </row>
    <row r="624" spans="2:21" x14ac:dyDescent="0.85">
      <c r="B624" s="22" t="s">
        <v>550</v>
      </c>
      <c r="C624" s="6" t="s">
        <v>551</v>
      </c>
      <c r="D624" s="6" t="s">
        <v>82</v>
      </c>
      <c r="E624" s="6" t="s">
        <v>576</v>
      </c>
      <c r="F624" s="6">
        <v>1</v>
      </c>
      <c r="G624" s="52">
        <v>45569</v>
      </c>
      <c r="H624" s="52">
        <f>IF(COUNTIF(休講・補講一覧表!I$6:I$47,開講日程一覧!P624)&gt;0,_xlfn.XLOOKUP(開講日程一覧!P624,休講・補講一覧表!I$6:I$47,休講・補講一覧表!G$6:G$47),G624)</f>
        <v>45569</v>
      </c>
      <c r="I624" s="3" t="str">
        <f t="shared" si="22"/>
        <v>金</v>
      </c>
      <c r="J624" s="3" t="str">
        <f>IF(COUNTIF(休講・補講一覧表!I$6:I$47,開講日程一覧!P624)&gt;0,TEXT(G624,"m/d")&amp;"の補講","")</f>
        <v/>
      </c>
      <c r="K624" s="6" t="s">
        <v>552</v>
      </c>
      <c r="L624" s="7">
        <v>0</v>
      </c>
      <c r="M624" s="7">
        <v>6.25E-2</v>
      </c>
      <c r="P624" s="33" t="str">
        <f t="shared" si="23"/>
        <v>テクノロジーと事業構想_仙台1</v>
      </c>
      <c r="Q624" s="6" t="str">
        <f>IF(_xlfn.XLOOKUP(D624,履修科目一覧!G$6:G$225,履修科目一覧!E$6:E$225)=0,"",_xlfn.XLOOKUP(D624,履修科目一覧!G$6:G$225,履修科目一覧!E$6:E$225))</f>
        <v/>
      </c>
      <c r="R624" cm="1">
        <f t="array" ref="R624">_xlfn.SWITCH(B624,"集中(導入)",1,"前期",2,"集中(夏期)",3,"後期",4,"集中(春期)",5,"通年",6)</f>
        <v>4</v>
      </c>
      <c r="S624" t="s">
        <v>49</v>
      </c>
      <c r="U624">
        <v>1</v>
      </c>
    </row>
    <row r="625" spans="2:21" x14ac:dyDescent="0.85">
      <c r="B625" s="22" t="s">
        <v>550</v>
      </c>
      <c r="C625" s="6" t="s">
        <v>551</v>
      </c>
      <c r="D625" s="6" t="s">
        <v>82</v>
      </c>
      <c r="E625" s="6" t="s">
        <v>576</v>
      </c>
      <c r="F625" s="6">
        <v>2</v>
      </c>
      <c r="G625" s="52">
        <v>45576</v>
      </c>
      <c r="H625" s="52">
        <f>IF(COUNTIF(休講・補講一覧表!I$6:I$47,開講日程一覧!P625)&gt;0,_xlfn.XLOOKUP(開講日程一覧!P625,休講・補講一覧表!I$6:I$47,休講・補講一覧表!G$6:G$47),G625)</f>
        <v>45576</v>
      </c>
      <c r="I625" s="3" t="str">
        <f t="shared" si="22"/>
        <v>金</v>
      </c>
      <c r="J625" s="3" t="str">
        <f>IF(COUNTIF(休講・補講一覧表!I$6:I$47,開講日程一覧!P625)&gt;0,TEXT(G625,"m/d")&amp;"の補講","")</f>
        <v/>
      </c>
      <c r="K625" s="6" t="s">
        <v>542</v>
      </c>
      <c r="L625" s="7">
        <v>6.9444444444444441E-3</v>
      </c>
      <c r="M625" s="7">
        <v>0.125</v>
      </c>
      <c r="P625" s="33" t="str">
        <f t="shared" si="23"/>
        <v>テクノロジーと事業構想_仙台2</v>
      </c>
      <c r="Q625" s="6" t="str">
        <f>IF(_xlfn.XLOOKUP(D625,履修科目一覧!G$6:G$225,履修科目一覧!E$6:E$225)=0,"",_xlfn.XLOOKUP(D625,履修科目一覧!G$6:G$225,履修科目一覧!E$6:E$225))</f>
        <v/>
      </c>
      <c r="R625" cm="1">
        <f t="array" ref="R625">_xlfn.SWITCH(B625,"集中(導入)",1,"前期",2,"集中(夏期)",3,"後期",4,"集中(春期)",5,"通年",6)</f>
        <v>4</v>
      </c>
      <c r="S625" t="s">
        <v>49</v>
      </c>
      <c r="U625">
        <v>1</v>
      </c>
    </row>
    <row r="626" spans="2:21" x14ac:dyDescent="0.85">
      <c r="B626" s="22" t="s">
        <v>550</v>
      </c>
      <c r="C626" s="6" t="s">
        <v>551</v>
      </c>
      <c r="D626" s="6" t="s">
        <v>82</v>
      </c>
      <c r="E626" s="6" t="s">
        <v>576</v>
      </c>
      <c r="F626" s="6">
        <v>3</v>
      </c>
      <c r="G626" s="52">
        <v>45590</v>
      </c>
      <c r="H626" s="52">
        <f>IF(COUNTIF(休講・補講一覧表!I$6:I$47,開講日程一覧!P626)&gt;0,_xlfn.XLOOKUP(開講日程一覧!P626,休講・補講一覧表!I$6:I$47,休講・補講一覧表!G$6:G$47),G626)</f>
        <v>45590</v>
      </c>
      <c r="I626" s="3" t="str">
        <f t="shared" si="22"/>
        <v>金</v>
      </c>
      <c r="J626" s="3" t="str">
        <f>IF(COUNTIF(休講・補講一覧表!I$6:I$47,開講日程一覧!P626)&gt;0,TEXT(G626,"m/d")&amp;"の補講","")</f>
        <v/>
      </c>
      <c r="K626" s="6" t="s">
        <v>542</v>
      </c>
      <c r="L626" s="7">
        <v>6.9444444444444441E-3</v>
      </c>
      <c r="M626" s="7">
        <v>0.125</v>
      </c>
      <c r="P626" s="33" t="str">
        <f t="shared" si="23"/>
        <v>テクノロジーと事業構想_仙台3</v>
      </c>
      <c r="Q626" s="6" t="str">
        <f>IF(_xlfn.XLOOKUP(D626,履修科目一覧!G$6:G$225,履修科目一覧!E$6:E$225)=0,"",_xlfn.XLOOKUP(D626,履修科目一覧!G$6:G$225,履修科目一覧!E$6:E$225))</f>
        <v/>
      </c>
      <c r="R626" cm="1">
        <f t="array" ref="R626">_xlfn.SWITCH(B626,"集中(導入)",1,"前期",2,"集中(夏期)",3,"後期",4,"集中(春期)",5,"通年",6)</f>
        <v>4</v>
      </c>
      <c r="S626" t="s">
        <v>49</v>
      </c>
      <c r="U626">
        <v>1</v>
      </c>
    </row>
    <row r="627" spans="2:21" x14ac:dyDescent="0.85">
      <c r="B627" s="22" t="s">
        <v>550</v>
      </c>
      <c r="C627" s="6" t="s">
        <v>551</v>
      </c>
      <c r="D627" s="6" t="s">
        <v>82</v>
      </c>
      <c r="E627" s="6" t="s">
        <v>576</v>
      </c>
      <c r="F627" s="6">
        <v>4</v>
      </c>
      <c r="G627" s="52">
        <v>45604</v>
      </c>
      <c r="H627" s="52">
        <f>IF(COUNTIF(休講・補講一覧表!I$6:I$47,開講日程一覧!P627)&gt;0,_xlfn.XLOOKUP(開講日程一覧!P627,休講・補講一覧表!I$6:I$47,休講・補講一覧表!G$6:G$47),G627)</f>
        <v>45604</v>
      </c>
      <c r="I627" s="3" t="str">
        <f t="shared" si="22"/>
        <v>金</v>
      </c>
      <c r="J627" s="3" t="str">
        <f>IF(COUNTIF(休講・補講一覧表!I$6:I$47,開講日程一覧!P627)&gt;0,TEXT(G627,"m/d")&amp;"の補講","")</f>
        <v/>
      </c>
      <c r="K627" s="6" t="s">
        <v>542</v>
      </c>
      <c r="L627" s="7">
        <v>6.9444444444444441E-3</v>
      </c>
      <c r="M627" s="7">
        <v>0.125</v>
      </c>
      <c r="P627" s="33" t="str">
        <f t="shared" si="23"/>
        <v>テクノロジーと事業構想_仙台4</v>
      </c>
      <c r="Q627" s="6" t="str">
        <f>IF(_xlfn.XLOOKUP(D627,履修科目一覧!G$6:G$225,履修科目一覧!E$6:E$225)=0,"",_xlfn.XLOOKUP(D627,履修科目一覧!G$6:G$225,履修科目一覧!E$6:E$225))</f>
        <v/>
      </c>
      <c r="R627" cm="1">
        <f t="array" ref="R627">_xlfn.SWITCH(B627,"集中(導入)",1,"前期",2,"集中(夏期)",3,"後期",4,"集中(春期)",5,"通年",6)</f>
        <v>4</v>
      </c>
      <c r="S627" t="s">
        <v>49</v>
      </c>
      <c r="U627">
        <v>1</v>
      </c>
    </row>
    <row r="628" spans="2:21" x14ac:dyDescent="0.85">
      <c r="B628" s="22" t="s">
        <v>550</v>
      </c>
      <c r="C628" s="6" t="s">
        <v>551</v>
      </c>
      <c r="D628" s="6" t="s">
        <v>82</v>
      </c>
      <c r="E628" s="6" t="s">
        <v>576</v>
      </c>
      <c r="F628" s="6">
        <v>5</v>
      </c>
      <c r="G628" s="52">
        <v>45618</v>
      </c>
      <c r="H628" s="52">
        <f>IF(COUNTIF(休講・補講一覧表!I$6:I$47,開講日程一覧!P628)&gt;0,_xlfn.XLOOKUP(開講日程一覧!P628,休講・補講一覧表!I$6:I$47,休講・補講一覧表!G$6:G$47),G628)</f>
        <v>45618</v>
      </c>
      <c r="I628" s="3" t="str">
        <f t="shared" si="22"/>
        <v>金</v>
      </c>
      <c r="J628" s="3" t="str">
        <f>IF(COUNTIF(休講・補講一覧表!I$6:I$47,開講日程一覧!P628)&gt;0,TEXT(G628,"m/d")&amp;"の補講","")</f>
        <v/>
      </c>
      <c r="K628" s="6" t="s">
        <v>542</v>
      </c>
      <c r="L628" s="7">
        <v>6.9444444444444441E-3</v>
      </c>
      <c r="M628" s="7">
        <v>0.125</v>
      </c>
      <c r="P628" s="33" t="str">
        <f t="shared" si="23"/>
        <v>テクノロジーと事業構想_仙台5</v>
      </c>
      <c r="Q628" s="6" t="str">
        <f>IF(_xlfn.XLOOKUP(D628,履修科目一覧!G$6:G$225,履修科目一覧!E$6:E$225)=0,"",_xlfn.XLOOKUP(D628,履修科目一覧!G$6:G$225,履修科目一覧!E$6:E$225))</f>
        <v/>
      </c>
      <c r="R628" cm="1">
        <f t="array" ref="R628">_xlfn.SWITCH(B628,"集中(導入)",1,"前期",2,"集中(夏期)",3,"後期",4,"集中(春期)",5,"通年",6)</f>
        <v>4</v>
      </c>
      <c r="S628" t="s">
        <v>49</v>
      </c>
      <c r="U628">
        <v>1</v>
      </c>
    </row>
    <row r="629" spans="2:21" x14ac:dyDescent="0.85">
      <c r="B629" s="22" t="s">
        <v>550</v>
      </c>
      <c r="C629" s="6" t="s">
        <v>551</v>
      </c>
      <c r="D629" s="6" t="s">
        <v>82</v>
      </c>
      <c r="E629" s="6" t="s">
        <v>576</v>
      </c>
      <c r="F629" s="6">
        <v>6</v>
      </c>
      <c r="G629" s="52">
        <v>45632</v>
      </c>
      <c r="H629" s="52">
        <f>IF(COUNTIF(休講・補講一覧表!I$6:I$47,開講日程一覧!P629)&gt;0,_xlfn.XLOOKUP(開講日程一覧!P629,休講・補講一覧表!I$6:I$47,休講・補講一覧表!G$6:G$47),G629)</f>
        <v>45632</v>
      </c>
      <c r="I629" s="3" t="str">
        <f t="shared" si="22"/>
        <v>金</v>
      </c>
      <c r="J629" s="3" t="str">
        <f>IF(COUNTIF(休講・補講一覧表!I$6:I$47,開講日程一覧!P629)&gt;0,TEXT(G629,"m/d")&amp;"の補講","")</f>
        <v/>
      </c>
      <c r="K629" s="6" t="s">
        <v>542</v>
      </c>
      <c r="L629" s="7">
        <v>6.9444444444444441E-3</v>
      </c>
      <c r="M629" s="7">
        <v>0.125</v>
      </c>
      <c r="P629" s="33" t="str">
        <f t="shared" si="23"/>
        <v>テクノロジーと事業構想_仙台6</v>
      </c>
      <c r="Q629" s="6" t="str">
        <f>IF(_xlfn.XLOOKUP(D629,履修科目一覧!G$6:G$225,履修科目一覧!E$6:E$225)=0,"",_xlfn.XLOOKUP(D629,履修科目一覧!G$6:G$225,履修科目一覧!E$6:E$225))</f>
        <v/>
      </c>
      <c r="R629" cm="1">
        <f t="array" ref="R629">_xlfn.SWITCH(B629,"集中(導入)",1,"前期",2,"集中(夏期)",3,"後期",4,"集中(春期)",5,"通年",6)</f>
        <v>4</v>
      </c>
      <c r="S629" t="s">
        <v>49</v>
      </c>
      <c r="U629">
        <v>1</v>
      </c>
    </row>
    <row r="630" spans="2:21" x14ac:dyDescent="0.85">
      <c r="B630" s="22" t="s">
        <v>550</v>
      </c>
      <c r="C630" s="6" t="s">
        <v>551</v>
      </c>
      <c r="D630" s="6" t="s">
        <v>82</v>
      </c>
      <c r="E630" s="6" t="s">
        <v>576</v>
      </c>
      <c r="F630" s="6">
        <v>7</v>
      </c>
      <c r="G630" s="52">
        <v>45646</v>
      </c>
      <c r="H630" s="52">
        <f>IF(COUNTIF(休講・補講一覧表!I$6:I$47,開講日程一覧!P630)&gt;0,_xlfn.XLOOKUP(開講日程一覧!P630,休講・補講一覧表!I$6:I$47,休講・補講一覧表!G$6:G$47),G630)</f>
        <v>45646</v>
      </c>
      <c r="I630" s="3" t="str">
        <f t="shared" si="22"/>
        <v>金</v>
      </c>
      <c r="J630" s="3" t="str">
        <f>IF(COUNTIF(休講・補講一覧表!I$6:I$47,開講日程一覧!P630)&gt;0,TEXT(G630,"m/d")&amp;"の補講","")</f>
        <v/>
      </c>
      <c r="K630" s="6" t="s">
        <v>542</v>
      </c>
      <c r="L630" s="7">
        <v>6.9444444444444441E-3</v>
      </c>
      <c r="M630" s="7">
        <v>0.125</v>
      </c>
      <c r="P630" s="33" t="str">
        <f t="shared" si="23"/>
        <v>テクノロジーと事業構想_仙台7</v>
      </c>
      <c r="Q630" s="6" t="str">
        <f>IF(_xlfn.XLOOKUP(D630,履修科目一覧!G$6:G$225,履修科目一覧!E$6:E$225)=0,"",_xlfn.XLOOKUP(D630,履修科目一覧!G$6:G$225,履修科目一覧!E$6:E$225))</f>
        <v/>
      </c>
      <c r="R630" cm="1">
        <f t="array" ref="R630">_xlfn.SWITCH(B630,"集中(導入)",1,"前期",2,"集中(夏期)",3,"後期",4,"集中(春期)",5,"通年",6)</f>
        <v>4</v>
      </c>
      <c r="S630" t="s">
        <v>49</v>
      </c>
      <c r="U630">
        <v>1</v>
      </c>
    </row>
    <row r="631" spans="2:21" x14ac:dyDescent="0.85">
      <c r="B631" s="22" t="s">
        <v>550</v>
      </c>
      <c r="C631" s="6" t="s">
        <v>551</v>
      </c>
      <c r="D631" s="6" t="s">
        <v>82</v>
      </c>
      <c r="E631" s="6" t="s">
        <v>576</v>
      </c>
      <c r="F631" s="6">
        <v>8</v>
      </c>
      <c r="G631" s="52">
        <v>45667</v>
      </c>
      <c r="H631" s="52">
        <f>IF(COUNTIF(休講・補講一覧表!I$6:I$47,開講日程一覧!P631)&gt;0,_xlfn.XLOOKUP(開講日程一覧!P631,休講・補講一覧表!I$6:I$47,休講・補講一覧表!G$6:G$47),G631)</f>
        <v>45667</v>
      </c>
      <c r="I631" s="3" t="str">
        <f t="shared" si="22"/>
        <v>金</v>
      </c>
      <c r="J631" s="3" t="str">
        <f>IF(COUNTIF(休講・補講一覧表!I$6:I$47,開講日程一覧!P631)&gt;0,TEXT(G631,"m/d")&amp;"の補講","")</f>
        <v/>
      </c>
      <c r="K631" s="6" t="s">
        <v>542</v>
      </c>
      <c r="L631" s="7">
        <v>6.9444444444444441E-3</v>
      </c>
      <c r="M631" s="7">
        <v>0.125</v>
      </c>
      <c r="P631" s="33" t="str">
        <f t="shared" si="23"/>
        <v>テクノロジーと事業構想_仙台8</v>
      </c>
      <c r="Q631" s="6" t="str">
        <f>IF(_xlfn.XLOOKUP(D631,履修科目一覧!G$6:G$225,履修科目一覧!E$6:E$225)=0,"",_xlfn.XLOOKUP(D631,履修科目一覧!G$6:G$225,履修科目一覧!E$6:E$225))</f>
        <v/>
      </c>
      <c r="R631" cm="1">
        <f t="array" ref="R631">_xlfn.SWITCH(B631,"集中(導入)",1,"前期",2,"集中(夏期)",3,"後期",4,"集中(春期)",5,"通年",6)</f>
        <v>4</v>
      </c>
      <c r="S631" t="s">
        <v>49</v>
      </c>
      <c r="U631">
        <v>1</v>
      </c>
    </row>
    <row r="632" spans="2:21" x14ac:dyDescent="0.85">
      <c r="B632" s="22" t="s">
        <v>545</v>
      </c>
      <c r="C632" s="6" t="s">
        <v>568</v>
      </c>
      <c r="D632" s="6" t="s">
        <v>93</v>
      </c>
      <c r="E632" s="6" t="s">
        <v>576</v>
      </c>
      <c r="F632" s="6">
        <v>1</v>
      </c>
      <c r="G632" s="52">
        <v>45409</v>
      </c>
      <c r="H632" s="52">
        <f>IF(COUNTIF(休講・補講一覧表!I$6:I$47,開講日程一覧!P632)&gt;0,_xlfn.XLOOKUP(開講日程一覧!P632,休講・補講一覧表!I$6:I$47,休講・補講一覧表!G$6:G$47),G632)</f>
        <v>45409</v>
      </c>
      <c r="I632" s="3" t="str">
        <f t="shared" si="22"/>
        <v>土</v>
      </c>
      <c r="J632" s="3" t="str">
        <f>IF(COUNTIF(休講・補講一覧表!I$6:I$47,開講日程一覧!P632)&gt;0,TEXT(G632,"m/d")&amp;"の補講","")</f>
        <v/>
      </c>
      <c r="K632" s="6" t="s">
        <v>570</v>
      </c>
      <c r="L632" s="7">
        <v>0</v>
      </c>
      <c r="M632" s="7">
        <v>6.25E-2</v>
      </c>
      <c r="P632" s="33" t="str">
        <f t="shared" si="23"/>
        <v>経済動向と事業構想_仙台1</v>
      </c>
      <c r="Q632" s="6" t="str">
        <f>IF(_xlfn.XLOOKUP(D632,履修科目一覧!G$6:G$225,履修科目一覧!E$6:E$225)=0,"",_xlfn.XLOOKUP(D632,履修科目一覧!G$6:G$225,履修科目一覧!E$6:E$225))</f>
        <v/>
      </c>
      <c r="R632" cm="1">
        <f t="array" ref="R632">_xlfn.SWITCH(B632,"集中(導入)",1,"前期",2,"集中(夏期)",3,"後期",4,"集中(春期)",5,"通年",6)</f>
        <v>2</v>
      </c>
      <c r="S632" t="s">
        <v>49</v>
      </c>
      <c r="U632">
        <v>1</v>
      </c>
    </row>
    <row r="633" spans="2:21" x14ac:dyDescent="0.85">
      <c r="B633" s="22" t="s">
        <v>545</v>
      </c>
      <c r="C633" s="6" t="s">
        <v>568</v>
      </c>
      <c r="D633" s="6" t="s">
        <v>93</v>
      </c>
      <c r="E633" s="6" t="s">
        <v>576</v>
      </c>
      <c r="F633" s="6">
        <v>2</v>
      </c>
      <c r="G633" s="52">
        <v>45430</v>
      </c>
      <c r="H633" s="52">
        <f>IF(COUNTIF(休講・補講一覧表!I$6:I$47,開講日程一覧!P633)&gt;0,_xlfn.XLOOKUP(開講日程一覧!P633,休講・補講一覧表!I$6:I$47,休講・補講一覧表!G$6:G$47),G633)</f>
        <v>45430</v>
      </c>
      <c r="I633" s="3" t="str">
        <f t="shared" si="22"/>
        <v>土</v>
      </c>
      <c r="J633" s="3" t="str">
        <f>IF(COUNTIF(休講・補講一覧表!I$6:I$47,開講日程一覧!P633)&gt;0,TEXT(G633,"m/d")&amp;"の補講","")</f>
        <v/>
      </c>
      <c r="K633" s="6" t="s">
        <v>563</v>
      </c>
      <c r="L633" s="7">
        <v>6.9444444444444441E-3</v>
      </c>
      <c r="M633" s="7">
        <v>0.125</v>
      </c>
      <c r="P633" s="33" t="str">
        <f t="shared" si="23"/>
        <v>経済動向と事業構想_仙台2</v>
      </c>
      <c r="Q633" s="6" t="str">
        <f>IF(_xlfn.XLOOKUP(D633,履修科目一覧!G$6:G$225,履修科目一覧!E$6:E$225)=0,"",_xlfn.XLOOKUP(D633,履修科目一覧!G$6:G$225,履修科目一覧!E$6:E$225))</f>
        <v/>
      </c>
      <c r="R633" cm="1">
        <f t="array" ref="R633">_xlfn.SWITCH(B633,"集中(導入)",1,"前期",2,"集中(夏期)",3,"後期",4,"集中(春期)",5,"通年",6)</f>
        <v>2</v>
      </c>
      <c r="S633" t="s">
        <v>49</v>
      </c>
      <c r="U633">
        <v>1</v>
      </c>
    </row>
    <row r="634" spans="2:21" x14ac:dyDescent="0.85">
      <c r="B634" s="22" t="s">
        <v>545</v>
      </c>
      <c r="C634" s="6" t="s">
        <v>568</v>
      </c>
      <c r="D634" s="6" t="s">
        <v>93</v>
      </c>
      <c r="E634" s="6" t="s">
        <v>576</v>
      </c>
      <c r="F634" s="6">
        <v>3</v>
      </c>
      <c r="G634" s="52">
        <v>45444</v>
      </c>
      <c r="H634" s="52">
        <f>IF(COUNTIF(休講・補講一覧表!I$6:I$47,開講日程一覧!P634)&gt;0,_xlfn.XLOOKUP(開講日程一覧!P634,休講・補講一覧表!I$6:I$47,休講・補講一覧表!G$6:G$47),G634)</f>
        <v>45444</v>
      </c>
      <c r="I634" s="3" t="str">
        <f t="shared" si="22"/>
        <v>土</v>
      </c>
      <c r="J634" s="3" t="str">
        <f>IF(COUNTIF(休講・補講一覧表!I$6:I$47,開講日程一覧!P634)&gt;0,TEXT(G634,"m/d")&amp;"の補講","")</f>
        <v/>
      </c>
      <c r="K634" s="6" t="s">
        <v>563</v>
      </c>
      <c r="L634" s="7">
        <v>6.9444444444444441E-3</v>
      </c>
      <c r="M634" s="7">
        <v>0.125</v>
      </c>
      <c r="P634" s="33" t="str">
        <f t="shared" si="23"/>
        <v>経済動向と事業構想_仙台3</v>
      </c>
      <c r="Q634" s="6" t="str">
        <f>IF(_xlfn.XLOOKUP(D634,履修科目一覧!G$6:G$225,履修科目一覧!E$6:E$225)=0,"",_xlfn.XLOOKUP(D634,履修科目一覧!G$6:G$225,履修科目一覧!E$6:E$225))</f>
        <v/>
      </c>
      <c r="R634" cm="1">
        <f t="array" ref="R634">_xlfn.SWITCH(B634,"集中(導入)",1,"前期",2,"集中(夏期)",3,"後期",4,"集中(春期)",5,"通年",6)</f>
        <v>2</v>
      </c>
      <c r="S634" t="s">
        <v>49</v>
      </c>
      <c r="U634">
        <v>1</v>
      </c>
    </row>
    <row r="635" spans="2:21" x14ac:dyDescent="0.85">
      <c r="B635" s="22" t="s">
        <v>545</v>
      </c>
      <c r="C635" s="6" t="s">
        <v>568</v>
      </c>
      <c r="D635" s="6" t="s">
        <v>93</v>
      </c>
      <c r="E635" s="6" t="s">
        <v>576</v>
      </c>
      <c r="F635" s="6">
        <v>4</v>
      </c>
      <c r="G635" s="52">
        <v>45458</v>
      </c>
      <c r="H635" s="52">
        <f>IF(COUNTIF(休講・補講一覧表!I$6:I$47,開講日程一覧!P635)&gt;0,_xlfn.XLOOKUP(開講日程一覧!P635,休講・補講一覧表!I$6:I$47,休講・補講一覧表!G$6:G$47),G635)</f>
        <v>45458</v>
      </c>
      <c r="I635" s="3" t="str">
        <f t="shared" si="22"/>
        <v>土</v>
      </c>
      <c r="J635" s="3" t="str">
        <f>IF(COUNTIF(休講・補講一覧表!I$6:I$47,開講日程一覧!P635)&gt;0,TEXT(G635,"m/d")&amp;"の補講","")</f>
        <v/>
      </c>
      <c r="K635" s="6" t="s">
        <v>563</v>
      </c>
      <c r="L635" s="7">
        <v>6.9444444444444441E-3</v>
      </c>
      <c r="M635" s="7">
        <v>0.125</v>
      </c>
      <c r="P635" s="33" t="str">
        <f t="shared" si="23"/>
        <v>経済動向と事業構想_仙台4</v>
      </c>
      <c r="Q635" s="6" t="str">
        <f>IF(_xlfn.XLOOKUP(D635,履修科目一覧!G$6:G$225,履修科目一覧!E$6:E$225)=0,"",_xlfn.XLOOKUP(D635,履修科目一覧!G$6:G$225,履修科目一覧!E$6:E$225))</f>
        <v/>
      </c>
      <c r="R635" cm="1">
        <f t="array" ref="R635">_xlfn.SWITCH(B635,"集中(導入)",1,"前期",2,"集中(夏期)",3,"後期",4,"集中(春期)",5,"通年",6)</f>
        <v>2</v>
      </c>
      <c r="S635" t="s">
        <v>49</v>
      </c>
      <c r="U635">
        <v>1</v>
      </c>
    </row>
    <row r="636" spans="2:21" x14ac:dyDescent="0.85">
      <c r="B636" s="22" t="s">
        <v>545</v>
      </c>
      <c r="C636" s="6" t="s">
        <v>568</v>
      </c>
      <c r="D636" s="6" t="s">
        <v>93</v>
      </c>
      <c r="E636" s="6" t="s">
        <v>576</v>
      </c>
      <c r="F636" s="6">
        <v>5</v>
      </c>
      <c r="G636" s="52">
        <v>45472</v>
      </c>
      <c r="H636" s="52">
        <f>IF(COUNTIF(休講・補講一覧表!I$6:I$47,開講日程一覧!P636)&gt;0,_xlfn.XLOOKUP(開講日程一覧!P636,休講・補講一覧表!I$6:I$47,休講・補講一覧表!G$6:G$47),G636)</f>
        <v>45472</v>
      </c>
      <c r="I636" s="3" t="str">
        <f t="shared" si="22"/>
        <v>土</v>
      </c>
      <c r="J636" s="3" t="str">
        <f>IF(COUNTIF(休講・補講一覧表!I$6:I$47,開講日程一覧!P636)&gt;0,TEXT(G636,"m/d")&amp;"の補講","")</f>
        <v/>
      </c>
      <c r="K636" s="6" t="s">
        <v>563</v>
      </c>
      <c r="L636" s="7">
        <v>6.9444444444444441E-3</v>
      </c>
      <c r="M636" s="7">
        <v>0.125</v>
      </c>
      <c r="P636" s="33" t="str">
        <f t="shared" si="23"/>
        <v>経済動向と事業構想_仙台5</v>
      </c>
      <c r="Q636" s="6" t="str">
        <f>IF(_xlfn.XLOOKUP(D636,履修科目一覧!G$6:G$225,履修科目一覧!E$6:E$225)=0,"",_xlfn.XLOOKUP(D636,履修科目一覧!G$6:G$225,履修科目一覧!E$6:E$225))</f>
        <v/>
      </c>
      <c r="R636" cm="1">
        <f t="array" ref="R636">_xlfn.SWITCH(B636,"集中(導入)",1,"前期",2,"集中(夏期)",3,"後期",4,"集中(春期)",5,"通年",6)</f>
        <v>2</v>
      </c>
      <c r="S636" t="s">
        <v>49</v>
      </c>
      <c r="U636">
        <v>1</v>
      </c>
    </row>
    <row r="637" spans="2:21" x14ac:dyDescent="0.85">
      <c r="B637" s="22" t="s">
        <v>545</v>
      </c>
      <c r="C637" s="6" t="s">
        <v>568</v>
      </c>
      <c r="D637" s="6" t="s">
        <v>93</v>
      </c>
      <c r="E637" s="6" t="s">
        <v>576</v>
      </c>
      <c r="F637" s="6">
        <v>6</v>
      </c>
      <c r="G637" s="52">
        <v>45486</v>
      </c>
      <c r="H637" s="52">
        <f>IF(COUNTIF(休講・補講一覧表!I$6:I$47,開講日程一覧!P637)&gt;0,_xlfn.XLOOKUP(開講日程一覧!P637,休講・補講一覧表!I$6:I$47,休講・補講一覧表!G$6:G$47),G637)</f>
        <v>45486</v>
      </c>
      <c r="I637" s="3" t="str">
        <f t="shared" si="22"/>
        <v>土</v>
      </c>
      <c r="J637" s="3" t="str">
        <f>IF(COUNTIF(休講・補講一覧表!I$6:I$47,開講日程一覧!P637)&gt;0,TEXT(G637,"m/d")&amp;"の補講","")</f>
        <v/>
      </c>
      <c r="K637" s="6" t="s">
        <v>563</v>
      </c>
      <c r="L637" s="7">
        <v>6.9444444444444441E-3</v>
      </c>
      <c r="M637" s="7">
        <v>0.125</v>
      </c>
      <c r="P637" s="33" t="str">
        <f t="shared" si="23"/>
        <v>経済動向と事業構想_仙台6</v>
      </c>
      <c r="Q637" s="6" t="str">
        <f>IF(_xlfn.XLOOKUP(D637,履修科目一覧!G$6:G$225,履修科目一覧!E$6:E$225)=0,"",_xlfn.XLOOKUP(D637,履修科目一覧!G$6:G$225,履修科目一覧!E$6:E$225))</f>
        <v/>
      </c>
      <c r="R637" cm="1">
        <f t="array" ref="R637">_xlfn.SWITCH(B637,"集中(導入)",1,"前期",2,"集中(夏期)",3,"後期",4,"集中(春期)",5,"通年",6)</f>
        <v>2</v>
      </c>
      <c r="S637" t="s">
        <v>49</v>
      </c>
      <c r="U637">
        <v>1</v>
      </c>
    </row>
    <row r="638" spans="2:21" x14ac:dyDescent="0.85">
      <c r="B638" s="22" t="s">
        <v>545</v>
      </c>
      <c r="C638" s="6" t="s">
        <v>568</v>
      </c>
      <c r="D638" s="6" t="s">
        <v>93</v>
      </c>
      <c r="E638" s="6" t="s">
        <v>576</v>
      </c>
      <c r="F638" s="6">
        <v>7</v>
      </c>
      <c r="G638" s="52">
        <v>45500</v>
      </c>
      <c r="H638" s="52">
        <f>IF(COUNTIF(休講・補講一覧表!I$6:I$47,開講日程一覧!P638)&gt;0,_xlfn.XLOOKUP(開講日程一覧!P638,休講・補講一覧表!I$6:I$47,休講・補講一覧表!G$6:G$47),G638)</f>
        <v>45500</v>
      </c>
      <c r="I638" s="3" t="str">
        <f t="shared" si="22"/>
        <v>土</v>
      </c>
      <c r="J638" s="3" t="str">
        <f>IF(COUNTIF(休講・補講一覧表!I$6:I$47,開講日程一覧!P638)&gt;0,TEXT(G638,"m/d")&amp;"の補講","")</f>
        <v/>
      </c>
      <c r="K638" s="6" t="s">
        <v>563</v>
      </c>
      <c r="L638" s="7">
        <v>6.9444444444444441E-3</v>
      </c>
      <c r="M638" s="7">
        <v>0.125</v>
      </c>
      <c r="P638" s="33" t="str">
        <f t="shared" si="23"/>
        <v>経済動向と事業構想_仙台7</v>
      </c>
      <c r="Q638" s="6" t="str">
        <f>IF(_xlfn.XLOOKUP(D638,履修科目一覧!G$6:G$225,履修科目一覧!E$6:E$225)=0,"",_xlfn.XLOOKUP(D638,履修科目一覧!G$6:G$225,履修科目一覧!E$6:E$225))</f>
        <v/>
      </c>
      <c r="R638" cm="1">
        <f t="array" ref="R638">_xlfn.SWITCH(B638,"集中(導入)",1,"前期",2,"集中(夏期)",3,"後期",4,"集中(春期)",5,"通年",6)</f>
        <v>2</v>
      </c>
      <c r="S638" t="s">
        <v>49</v>
      </c>
      <c r="U638">
        <v>1</v>
      </c>
    </row>
    <row r="639" spans="2:21" x14ac:dyDescent="0.85">
      <c r="B639" s="22" t="s">
        <v>545</v>
      </c>
      <c r="C639" s="6" t="s">
        <v>568</v>
      </c>
      <c r="D639" s="6" t="s">
        <v>93</v>
      </c>
      <c r="E639" s="6" t="s">
        <v>576</v>
      </c>
      <c r="F639" s="6">
        <v>8</v>
      </c>
      <c r="G639" s="52">
        <v>45514</v>
      </c>
      <c r="H639" s="52">
        <f>IF(COUNTIF(休講・補講一覧表!I$6:I$47,開講日程一覧!P639)&gt;0,_xlfn.XLOOKUP(開講日程一覧!P639,休講・補講一覧表!I$6:I$47,休講・補講一覧表!G$6:G$47),G639)</f>
        <v>45514</v>
      </c>
      <c r="I639" s="3" t="str">
        <f t="shared" si="22"/>
        <v>土</v>
      </c>
      <c r="J639" s="3" t="str">
        <f>IF(COUNTIF(休講・補講一覧表!I$6:I$47,開講日程一覧!P639)&gt;0,TEXT(G639,"m/d")&amp;"の補講","")</f>
        <v/>
      </c>
      <c r="K639" s="6" t="s">
        <v>563</v>
      </c>
      <c r="L639" s="7">
        <v>6.9444444444444441E-3</v>
      </c>
      <c r="M639" s="7">
        <v>0.125</v>
      </c>
      <c r="P639" s="33" t="str">
        <f t="shared" si="23"/>
        <v>経済動向と事業構想_仙台8</v>
      </c>
      <c r="Q639" s="6" t="str">
        <f>IF(_xlfn.XLOOKUP(D639,履修科目一覧!G$6:G$225,履修科目一覧!E$6:E$225)=0,"",_xlfn.XLOOKUP(D639,履修科目一覧!G$6:G$225,履修科目一覧!E$6:E$225))</f>
        <v/>
      </c>
      <c r="R639" cm="1">
        <f t="array" ref="R639">_xlfn.SWITCH(B639,"集中(導入)",1,"前期",2,"集中(夏期)",3,"後期",4,"集中(春期)",5,"通年",6)</f>
        <v>2</v>
      </c>
      <c r="S639" t="s">
        <v>49</v>
      </c>
      <c r="U639">
        <v>1</v>
      </c>
    </row>
    <row r="640" spans="2:21" x14ac:dyDescent="0.85">
      <c r="B640" s="22" t="s">
        <v>550</v>
      </c>
      <c r="C640" s="6" t="s">
        <v>561</v>
      </c>
      <c r="D640" s="6" t="s">
        <v>107</v>
      </c>
      <c r="E640" s="6" t="s">
        <v>577</v>
      </c>
      <c r="F640" s="6">
        <v>1</v>
      </c>
      <c r="G640" s="52">
        <v>45563</v>
      </c>
      <c r="H640" s="52">
        <f>IF(COUNTIF(休講・補講一覧表!I$6:I$47,開講日程一覧!P640)&gt;0,_xlfn.XLOOKUP(開講日程一覧!P640,休講・補講一覧表!I$6:I$47,休講・補講一覧表!G$6:G$47),G640)</f>
        <v>45563</v>
      </c>
      <c r="I640" s="3" t="str">
        <f t="shared" si="22"/>
        <v>土</v>
      </c>
      <c r="J640" s="3" t="str">
        <f>IF(COUNTIF(休講・補講一覧表!I$6:I$47,開講日程一覧!P640)&gt;0,TEXT(G640,"m/d")&amp;"の補講","")</f>
        <v/>
      </c>
      <c r="K640" s="6" t="s">
        <v>562</v>
      </c>
      <c r="L640" s="7">
        <v>0</v>
      </c>
      <c r="M640" s="7">
        <v>6.25E-2</v>
      </c>
      <c r="P640" s="33" t="str">
        <f t="shared" si="23"/>
        <v>イノベーションの発想_仙台・名古屋・大阪1</v>
      </c>
      <c r="Q640" s="6" t="str">
        <f>IF(_xlfn.XLOOKUP(D640,履修科目一覧!G$6:G$225,履修科目一覧!E$6:E$225)=0,"",_xlfn.XLOOKUP(D640,履修科目一覧!G$6:G$225,履修科目一覧!E$6:E$225))</f>
        <v/>
      </c>
      <c r="R640" cm="1">
        <f t="array" ref="R640">_xlfn.SWITCH(B640,"集中(導入)",1,"前期",2,"集中(夏期)",3,"後期",4,"集中(春期)",5,"通年",6)</f>
        <v>4</v>
      </c>
      <c r="S640" t="s">
        <v>49</v>
      </c>
      <c r="U640">
        <v>1</v>
      </c>
    </row>
    <row r="641" spans="2:21" x14ac:dyDescent="0.85">
      <c r="B641" s="22" t="s">
        <v>550</v>
      </c>
      <c r="C641" s="6" t="s">
        <v>561</v>
      </c>
      <c r="D641" s="6" t="s">
        <v>107</v>
      </c>
      <c r="E641" s="6" t="s">
        <v>577</v>
      </c>
      <c r="F641" s="6">
        <v>2</v>
      </c>
      <c r="G641" s="52">
        <v>45577</v>
      </c>
      <c r="H641" s="52">
        <f>IF(COUNTIF(休講・補講一覧表!I$6:I$47,開講日程一覧!P641)&gt;0,_xlfn.XLOOKUP(開講日程一覧!P641,休講・補講一覧表!I$6:I$47,休講・補講一覧表!G$6:G$47),G641)</f>
        <v>45577</v>
      </c>
      <c r="I641" s="3" t="str">
        <f t="shared" si="22"/>
        <v>土</v>
      </c>
      <c r="J641" s="3" t="str">
        <f>IF(COUNTIF(休講・補講一覧表!I$6:I$47,開講日程一覧!P641)&gt;0,TEXT(G641,"m/d")&amp;"の補講","")</f>
        <v/>
      </c>
      <c r="K641" s="6" t="s">
        <v>563</v>
      </c>
      <c r="L641" s="7">
        <v>6.9444444444444441E-3</v>
      </c>
      <c r="M641" s="7">
        <v>0.125</v>
      </c>
      <c r="P641" s="33" t="str">
        <f t="shared" si="23"/>
        <v>イノベーションの発想_仙台・名古屋・大阪2</v>
      </c>
      <c r="Q641" s="6" t="str">
        <f>IF(_xlfn.XLOOKUP(D641,履修科目一覧!G$6:G$225,履修科目一覧!E$6:E$225)=0,"",_xlfn.XLOOKUP(D641,履修科目一覧!G$6:G$225,履修科目一覧!E$6:E$225))</f>
        <v/>
      </c>
      <c r="R641" cm="1">
        <f t="array" ref="R641">_xlfn.SWITCH(B641,"集中(導入)",1,"前期",2,"集中(夏期)",3,"後期",4,"集中(春期)",5,"通年",6)</f>
        <v>4</v>
      </c>
      <c r="S641" t="s">
        <v>49</v>
      </c>
      <c r="U641">
        <v>1</v>
      </c>
    </row>
    <row r="642" spans="2:21" x14ac:dyDescent="0.85">
      <c r="B642" s="22" t="s">
        <v>550</v>
      </c>
      <c r="C642" s="6" t="s">
        <v>561</v>
      </c>
      <c r="D642" s="6" t="s">
        <v>107</v>
      </c>
      <c r="E642" s="6" t="s">
        <v>577</v>
      </c>
      <c r="F642" s="6">
        <v>3</v>
      </c>
      <c r="G642" s="52">
        <v>45591</v>
      </c>
      <c r="H642" s="52">
        <f>IF(COUNTIF(休講・補講一覧表!I$6:I$47,開講日程一覧!P642)&gt;0,_xlfn.XLOOKUP(開講日程一覧!P642,休講・補講一覧表!I$6:I$47,休講・補講一覧表!G$6:G$47),G642)</f>
        <v>45591</v>
      </c>
      <c r="I642" s="3" t="str">
        <f t="shared" si="22"/>
        <v>土</v>
      </c>
      <c r="J642" s="3" t="str">
        <f>IF(COUNTIF(休講・補講一覧表!I$6:I$47,開講日程一覧!P642)&gt;0,TEXT(G642,"m/d")&amp;"の補講","")</f>
        <v/>
      </c>
      <c r="K642" s="6" t="s">
        <v>563</v>
      </c>
      <c r="L642" s="7">
        <v>6.9444444444444441E-3</v>
      </c>
      <c r="M642" s="7">
        <v>0.125</v>
      </c>
      <c r="P642" s="33" t="str">
        <f t="shared" si="23"/>
        <v>イノベーションの発想_仙台・名古屋・大阪3</v>
      </c>
      <c r="Q642" s="6" t="str">
        <f>IF(_xlfn.XLOOKUP(D642,履修科目一覧!G$6:G$225,履修科目一覧!E$6:E$225)=0,"",_xlfn.XLOOKUP(D642,履修科目一覧!G$6:G$225,履修科目一覧!E$6:E$225))</f>
        <v/>
      </c>
      <c r="R642" cm="1">
        <f t="array" ref="R642">_xlfn.SWITCH(B642,"集中(導入)",1,"前期",2,"集中(夏期)",3,"後期",4,"集中(春期)",5,"通年",6)</f>
        <v>4</v>
      </c>
      <c r="S642" t="s">
        <v>49</v>
      </c>
      <c r="U642">
        <v>1</v>
      </c>
    </row>
    <row r="643" spans="2:21" x14ac:dyDescent="0.85">
      <c r="B643" s="22" t="s">
        <v>550</v>
      </c>
      <c r="C643" s="6" t="s">
        <v>561</v>
      </c>
      <c r="D643" s="6" t="s">
        <v>107</v>
      </c>
      <c r="E643" s="6" t="s">
        <v>577</v>
      </c>
      <c r="F643" s="6">
        <v>4</v>
      </c>
      <c r="G643" s="52">
        <v>45605</v>
      </c>
      <c r="H643" s="52">
        <f>IF(COUNTIF(休講・補講一覧表!I$6:I$47,開講日程一覧!P643)&gt;0,_xlfn.XLOOKUP(開講日程一覧!P643,休講・補講一覧表!I$6:I$47,休講・補講一覧表!G$6:G$47),G643)</f>
        <v>45605</v>
      </c>
      <c r="I643" s="3" t="str">
        <f t="shared" si="22"/>
        <v>土</v>
      </c>
      <c r="J643" s="3" t="str">
        <f>IF(COUNTIF(休講・補講一覧表!I$6:I$47,開講日程一覧!P643)&gt;0,TEXT(G643,"m/d")&amp;"の補講","")</f>
        <v/>
      </c>
      <c r="K643" s="6" t="s">
        <v>563</v>
      </c>
      <c r="L643" s="7">
        <v>6.9444444444444441E-3</v>
      </c>
      <c r="M643" s="7">
        <v>0.125</v>
      </c>
      <c r="P643" s="33" t="str">
        <f t="shared" si="23"/>
        <v>イノベーションの発想_仙台・名古屋・大阪4</v>
      </c>
      <c r="Q643" s="6" t="str">
        <f>IF(_xlfn.XLOOKUP(D643,履修科目一覧!G$6:G$225,履修科目一覧!E$6:E$225)=0,"",_xlfn.XLOOKUP(D643,履修科目一覧!G$6:G$225,履修科目一覧!E$6:E$225))</f>
        <v/>
      </c>
      <c r="R643" cm="1">
        <f t="array" ref="R643">_xlfn.SWITCH(B643,"集中(導入)",1,"前期",2,"集中(夏期)",3,"後期",4,"集中(春期)",5,"通年",6)</f>
        <v>4</v>
      </c>
      <c r="S643" t="s">
        <v>49</v>
      </c>
      <c r="U643">
        <v>1</v>
      </c>
    </row>
    <row r="644" spans="2:21" x14ac:dyDescent="0.85">
      <c r="B644" s="22" t="s">
        <v>550</v>
      </c>
      <c r="C644" s="6" t="s">
        <v>561</v>
      </c>
      <c r="D644" s="6" t="s">
        <v>107</v>
      </c>
      <c r="E644" s="6" t="s">
        <v>577</v>
      </c>
      <c r="F644" s="6">
        <v>5</v>
      </c>
      <c r="G644" s="52">
        <v>45633</v>
      </c>
      <c r="H644" s="52">
        <f>IF(COUNTIF(休講・補講一覧表!I$6:I$47,開講日程一覧!P644)&gt;0,_xlfn.XLOOKUP(開講日程一覧!P644,休講・補講一覧表!I$6:I$47,休講・補講一覧表!G$6:G$47),G644)</f>
        <v>45633</v>
      </c>
      <c r="I644" s="3" t="str">
        <f t="shared" si="22"/>
        <v>土</v>
      </c>
      <c r="J644" s="3" t="str">
        <f>IF(COUNTIF(休講・補講一覧表!I$6:I$47,開講日程一覧!P644)&gt;0,TEXT(G644,"m/d")&amp;"の補講","")</f>
        <v/>
      </c>
      <c r="K644" s="6" t="s">
        <v>563</v>
      </c>
      <c r="L644" s="7">
        <v>6.9444444444444441E-3</v>
      </c>
      <c r="M644" s="7">
        <v>0.125</v>
      </c>
      <c r="P644" s="33" t="str">
        <f t="shared" si="23"/>
        <v>イノベーションの発想_仙台・名古屋・大阪5</v>
      </c>
      <c r="Q644" s="6" t="str">
        <f>IF(_xlfn.XLOOKUP(D644,履修科目一覧!G$6:G$225,履修科目一覧!E$6:E$225)=0,"",_xlfn.XLOOKUP(D644,履修科目一覧!G$6:G$225,履修科目一覧!E$6:E$225))</f>
        <v/>
      </c>
      <c r="R644" cm="1">
        <f t="array" ref="R644">_xlfn.SWITCH(B644,"集中(導入)",1,"前期",2,"集中(夏期)",3,"後期",4,"集中(春期)",5,"通年",6)</f>
        <v>4</v>
      </c>
      <c r="S644" t="s">
        <v>49</v>
      </c>
      <c r="U644">
        <v>1</v>
      </c>
    </row>
    <row r="645" spans="2:21" x14ac:dyDescent="0.85">
      <c r="B645" s="22" t="s">
        <v>550</v>
      </c>
      <c r="C645" s="6" t="s">
        <v>561</v>
      </c>
      <c r="D645" s="6" t="s">
        <v>107</v>
      </c>
      <c r="E645" s="6" t="s">
        <v>577</v>
      </c>
      <c r="F645" s="6">
        <v>6</v>
      </c>
      <c r="G645" s="52">
        <v>45647</v>
      </c>
      <c r="H645" s="52">
        <f>IF(COUNTIF(休講・補講一覧表!I$6:I$47,開講日程一覧!P645)&gt;0,_xlfn.XLOOKUP(開講日程一覧!P645,休講・補講一覧表!I$6:I$47,休講・補講一覧表!G$6:G$47),G645)</f>
        <v>45647</v>
      </c>
      <c r="I645" s="3" t="str">
        <f t="shared" si="22"/>
        <v>土</v>
      </c>
      <c r="J645" s="3" t="str">
        <f>IF(COUNTIF(休講・補講一覧表!I$6:I$47,開講日程一覧!P645)&gt;0,TEXT(G645,"m/d")&amp;"の補講","")</f>
        <v/>
      </c>
      <c r="K645" s="6" t="s">
        <v>563</v>
      </c>
      <c r="L645" s="7">
        <v>6.9444444444444441E-3</v>
      </c>
      <c r="M645" s="7">
        <v>0.125</v>
      </c>
      <c r="P645" s="33" t="str">
        <f t="shared" si="23"/>
        <v>イノベーションの発想_仙台・名古屋・大阪6</v>
      </c>
      <c r="Q645" s="6" t="str">
        <f>IF(_xlfn.XLOOKUP(D645,履修科目一覧!G$6:G$225,履修科目一覧!E$6:E$225)=0,"",_xlfn.XLOOKUP(D645,履修科目一覧!G$6:G$225,履修科目一覧!E$6:E$225))</f>
        <v/>
      </c>
      <c r="R645" cm="1">
        <f t="array" ref="R645">_xlfn.SWITCH(B645,"集中(導入)",1,"前期",2,"集中(夏期)",3,"後期",4,"集中(春期)",5,"通年",6)</f>
        <v>4</v>
      </c>
      <c r="S645" t="s">
        <v>49</v>
      </c>
      <c r="U645">
        <v>1</v>
      </c>
    </row>
    <row r="646" spans="2:21" x14ac:dyDescent="0.85">
      <c r="B646" s="22" t="s">
        <v>550</v>
      </c>
      <c r="C646" s="6" t="s">
        <v>561</v>
      </c>
      <c r="D646" s="6" t="s">
        <v>107</v>
      </c>
      <c r="E646" s="6" t="s">
        <v>577</v>
      </c>
      <c r="F646" s="6">
        <v>7</v>
      </c>
      <c r="G646" s="52">
        <v>45668</v>
      </c>
      <c r="H646" s="52">
        <f>IF(COUNTIF(休講・補講一覧表!I$6:I$47,開講日程一覧!P646)&gt;0,_xlfn.XLOOKUP(開講日程一覧!P646,休講・補講一覧表!I$6:I$47,休講・補講一覧表!G$6:G$47),G646)</f>
        <v>45668</v>
      </c>
      <c r="I646" s="3" t="str">
        <f t="shared" si="22"/>
        <v>土</v>
      </c>
      <c r="J646" s="3" t="str">
        <f>IF(COUNTIF(休講・補講一覧表!I$6:I$47,開講日程一覧!P646)&gt;0,TEXT(G646,"m/d")&amp;"の補講","")</f>
        <v/>
      </c>
      <c r="K646" s="6" t="s">
        <v>563</v>
      </c>
      <c r="L646" s="7">
        <v>6.9444444444444441E-3</v>
      </c>
      <c r="M646" s="7">
        <v>0.125</v>
      </c>
      <c r="P646" s="33" t="str">
        <f t="shared" si="23"/>
        <v>イノベーションの発想_仙台・名古屋・大阪7</v>
      </c>
      <c r="Q646" s="6" t="str">
        <f>IF(_xlfn.XLOOKUP(D646,履修科目一覧!G$6:G$225,履修科目一覧!E$6:E$225)=0,"",_xlfn.XLOOKUP(D646,履修科目一覧!G$6:G$225,履修科目一覧!E$6:E$225))</f>
        <v/>
      </c>
      <c r="R646" cm="1">
        <f t="array" ref="R646">_xlfn.SWITCH(B646,"集中(導入)",1,"前期",2,"集中(夏期)",3,"後期",4,"集中(春期)",5,"通年",6)</f>
        <v>4</v>
      </c>
      <c r="S646" t="s">
        <v>49</v>
      </c>
      <c r="U646">
        <v>1</v>
      </c>
    </row>
    <row r="647" spans="2:21" x14ac:dyDescent="0.85">
      <c r="B647" s="22" t="s">
        <v>550</v>
      </c>
      <c r="C647" s="6" t="s">
        <v>561</v>
      </c>
      <c r="D647" s="6" t="s">
        <v>107</v>
      </c>
      <c r="E647" s="6" t="s">
        <v>577</v>
      </c>
      <c r="F647" s="6">
        <v>8</v>
      </c>
      <c r="G647" s="52">
        <v>45682</v>
      </c>
      <c r="H647" s="52">
        <f>IF(COUNTIF(休講・補講一覧表!I$6:I$47,開講日程一覧!P647)&gt;0,_xlfn.XLOOKUP(開講日程一覧!P647,休講・補講一覧表!I$6:I$47,休講・補講一覧表!G$6:G$47),G647)</f>
        <v>45682</v>
      </c>
      <c r="I647" s="3" t="str">
        <f t="shared" si="22"/>
        <v>土</v>
      </c>
      <c r="J647" s="3" t="str">
        <f>IF(COUNTIF(休講・補講一覧表!I$6:I$47,開講日程一覧!P647)&gt;0,TEXT(G647,"m/d")&amp;"の補講","")</f>
        <v/>
      </c>
      <c r="K647" s="6" t="s">
        <v>563</v>
      </c>
      <c r="L647" s="7">
        <v>6.9444444444444441E-3</v>
      </c>
      <c r="M647" s="7">
        <v>0.125</v>
      </c>
      <c r="P647" s="33" t="str">
        <f t="shared" si="23"/>
        <v>イノベーションの発想_仙台・名古屋・大阪8</v>
      </c>
      <c r="Q647" s="6" t="str">
        <f>IF(_xlfn.XLOOKUP(D647,履修科目一覧!G$6:G$225,履修科目一覧!E$6:E$225)=0,"",_xlfn.XLOOKUP(D647,履修科目一覧!G$6:G$225,履修科目一覧!E$6:E$225))</f>
        <v/>
      </c>
      <c r="R647" cm="1">
        <f t="array" ref="R647">_xlfn.SWITCH(B647,"集中(導入)",1,"前期",2,"集中(夏期)",3,"後期",4,"集中(春期)",5,"通年",6)</f>
        <v>4</v>
      </c>
      <c r="S647" t="s">
        <v>49</v>
      </c>
      <c r="U647">
        <v>1</v>
      </c>
    </row>
    <row r="648" spans="2:21" x14ac:dyDescent="0.85">
      <c r="B648" s="22" t="s">
        <v>545</v>
      </c>
      <c r="C648" s="6" t="s">
        <v>566</v>
      </c>
      <c r="D648" s="6" t="s">
        <v>111</v>
      </c>
      <c r="E648" s="6" t="s">
        <v>576</v>
      </c>
      <c r="F648" s="6">
        <v>1</v>
      </c>
      <c r="G648" s="52">
        <v>45405</v>
      </c>
      <c r="H648" s="52">
        <f>IF(COUNTIF(休講・補講一覧表!I$6:I$47,開講日程一覧!P648)&gt;0,_xlfn.XLOOKUP(開講日程一覧!P648,休講・補講一覧表!I$6:I$47,休講・補講一覧表!G$6:G$47),G648)</f>
        <v>45405</v>
      </c>
      <c r="I648" s="3" t="str">
        <f t="shared" si="22"/>
        <v>火</v>
      </c>
      <c r="J648" s="3" t="str">
        <f>IF(COUNTIF(休講・補講一覧表!I$6:I$47,開講日程一覧!P648)&gt;0,TEXT(G648,"m/d")&amp;"の補講","")</f>
        <v/>
      </c>
      <c r="K648" s="6" t="s">
        <v>556</v>
      </c>
      <c r="L648" s="7">
        <v>0</v>
      </c>
      <c r="M648" s="7">
        <v>6.25E-2</v>
      </c>
      <c r="P648" s="33" t="str">
        <f t="shared" si="23"/>
        <v>地域における事業構想_仙台1</v>
      </c>
      <c r="Q648" s="6" t="str">
        <f>IF(_xlfn.XLOOKUP(D648,履修科目一覧!G$6:G$225,履修科目一覧!E$6:E$225)=0,"",_xlfn.XLOOKUP(D648,履修科目一覧!G$6:G$225,履修科目一覧!E$6:E$225))</f>
        <v/>
      </c>
      <c r="R648" cm="1">
        <f t="array" ref="R648">_xlfn.SWITCH(B648,"集中(導入)",1,"前期",2,"集中(夏期)",3,"後期",4,"集中(春期)",5,"通年",6)</f>
        <v>2</v>
      </c>
      <c r="S648" t="s">
        <v>49</v>
      </c>
      <c r="U648">
        <v>1</v>
      </c>
    </row>
    <row r="649" spans="2:21" x14ac:dyDescent="0.85">
      <c r="B649" s="22" t="s">
        <v>545</v>
      </c>
      <c r="C649" s="6" t="s">
        <v>566</v>
      </c>
      <c r="D649" s="6" t="s">
        <v>111</v>
      </c>
      <c r="E649" s="6" t="s">
        <v>576</v>
      </c>
      <c r="F649" s="6">
        <v>2</v>
      </c>
      <c r="G649" s="52">
        <v>45426</v>
      </c>
      <c r="H649" s="52">
        <f>IF(COUNTIF(休講・補講一覧表!I$6:I$47,開講日程一覧!P649)&gt;0,_xlfn.XLOOKUP(開講日程一覧!P649,休講・補講一覧表!I$6:I$47,休講・補講一覧表!G$6:G$47),G649)</f>
        <v>45426</v>
      </c>
      <c r="I649" s="3" t="str">
        <f t="shared" si="22"/>
        <v>火</v>
      </c>
      <c r="J649" s="3" t="str">
        <f>IF(COUNTIF(休講・補講一覧表!I$6:I$47,開講日程一覧!P649)&gt;0,TEXT(G649,"m/d")&amp;"の補講","")</f>
        <v/>
      </c>
      <c r="K649" s="6" t="s">
        <v>542</v>
      </c>
      <c r="L649" s="7">
        <v>6.9444444444444441E-3</v>
      </c>
      <c r="M649" s="7">
        <v>0.125</v>
      </c>
      <c r="P649" s="33" t="str">
        <f t="shared" si="23"/>
        <v>地域における事業構想_仙台2</v>
      </c>
      <c r="Q649" s="6" t="str">
        <f>IF(_xlfn.XLOOKUP(D649,履修科目一覧!G$6:G$225,履修科目一覧!E$6:E$225)=0,"",_xlfn.XLOOKUP(D649,履修科目一覧!G$6:G$225,履修科目一覧!E$6:E$225))</f>
        <v/>
      </c>
      <c r="R649" cm="1">
        <f t="array" ref="R649">_xlfn.SWITCH(B649,"集中(導入)",1,"前期",2,"集中(夏期)",3,"後期",4,"集中(春期)",5,"通年",6)</f>
        <v>2</v>
      </c>
      <c r="S649" t="s">
        <v>49</v>
      </c>
      <c r="U649">
        <v>1</v>
      </c>
    </row>
    <row r="650" spans="2:21" x14ac:dyDescent="0.85">
      <c r="B650" s="22" t="s">
        <v>545</v>
      </c>
      <c r="C650" s="6" t="s">
        <v>566</v>
      </c>
      <c r="D650" s="6" t="s">
        <v>111</v>
      </c>
      <c r="E650" s="6" t="s">
        <v>576</v>
      </c>
      <c r="F650" s="6">
        <v>3</v>
      </c>
      <c r="G650" s="52">
        <v>45440</v>
      </c>
      <c r="H650" s="52">
        <f>IF(COUNTIF(休講・補講一覧表!I$6:I$47,開講日程一覧!P650)&gt;0,_xlfn.XLOOKUP(開講日程一覧!P650,休講・補講一覧表!I$6:I$47,休講・補講一覧表!G$6:G$47),G650)</f>
        <v>45440</v>
      </c>
      <c r="I650" s="3" t="str">
        <f t="shared" si="22"/>
        <v>火</v>
      </c>
      <c r="J650" s="3" t="str">
        <f>IF(COUNTIF(休講・補講一覧表!I$6:I$47,開講日程一覧!P650)&gt;0,TEXT(G650,"m/d")&amp;"の補講","")</f>
        <v/>
      </c>
      <c r="K650" s="6" t="s">
        <v>542</v>
      </c>
      <c r="L650" s="7">
        <v>6.9444444444444441E-3</v>
      </c>
      <c r="M650" s="7">
        <v>0.125</v>
      </c>
      <c r="P650" s="33" t="str">
        <f t="shared" si="23"/>
        <v>地域における事業構想_仙台3</v>
      </c>
      <c r="Q650" s="6" t="str">
        <f>IF(_xlfn.XLOOKUP(D650,履修科目一覧!G$6:G$225,履修科目一覧!E$6:E$225)=0,"",_xlfn.XLOOKUP(D650,履修科目一覧!G$6:G$225,履修科目一覧!E$6:E$225))</f>
        <v/>
      </c>
      <c r="R650" cm="1">
        <f t="array" ref="R650">_xlfn.SWITCH(B650,"集中(導入)",1,"前期",2,"集中(夏期)",3,"後期",4,"集中(春期)",5,"通年",6)</f>
        <v>2</v>
      </c>
      <c r="S650" t="s">
        <v>49</v>
      </c>
      <c r="U650">
        <v>1</v>
      </c>
    </row>
    <row r="651" spans="2:21" x14ac:dyDescent="0.85">
      <c r="B651" s="22" t="s">
        <v>545</v>
      </c>
      <c r="C651" s="6" t="s">
        <v>566</v>
      </c>
      <c r="D651" s="6" t="s">
        <v>111</v>
      </c>
      <c r="E651" s="6" t="s">
        <v>576</v>
      </c>
      <c r="F651" s="6">
        <v>4</v>
      </c>
      <c r="G651" s="52">
        <v>45454</v>
      </c>
      <c r="H651" s="52">
        <f>IF(COUNTIF(休講・補講一覧表!I$6:I$47,開講日程一覧!P651)&gt;0,_xlfn.XLOOKUP(開講日程一覧!P651,休講・補講一覧表!I$6:I$47,休講・補講一覧表!G$6:G$47),G651)</f>
        <v>45454</v>
      </c>
      <c r="I651" s="3" t="str">
        <f t="shared" si="22"/>
        <v>火</v>
      </c>
      <c r="J651" s="3" t="str">
        <f>IF(COUNTIF(休講・補講一覧表!I$6:I$47,開講日程一覧!P651)&gt;0,TEXT(G651,"m/d")&amp;"の補講","")</f>
        <v/>
      </c>
      <c r="K651" s="6" t="s">
        <v>542</v>
      </c>
      <c r="L651" s="7">
        <v>6.9444444444444441E-3</v>
      </c>
      <c r="M651" s="7">
        <v>0.125</v>
      </c>
      <c r="P651" s="33" t="str">
        <f t="shared" si="23"/>
        <v>地域における事業構想_仙台4</v>
      </c>
      <c r="Q651" s="6" t="str">
        <f>IF(_xlfn.XLOOKUP(D651,履修科目一覧!G$6:G$225,履修科目一覧!E$6:E$225)=0,"",_xlfn.XLOOKUP(D651,履修科目一覧!G$6:G$225,履修科目一覧!E$6:E$225))</f>
        <v/>
      </c>
      <c r="R651" cm="1">
        <f t="array" ref="R651">_xlfn.SWITCH(B651,"集中(導入)",1,"前期",2,"集中(夏期)",3,"後期",4,"集中(春期)",5,"通年",6)</f>
        <v>2</v>
      </c>
      <c r="S651" t="s">
        <v>49</v>
      </c>
      <c r="U651">
        <v>1</v>
      </c>
    </row>
    <row r="652" spans="2:21" x14ac:dyDescent="0.85">
      <c r="B652" s="22" t="s">
        <v>545</v>
      </c>
      <c r="C652" s="6" t="s">
        <v>566</v>
      </c>
      <c r="D652" s="6" t="s">
        <v>111</v>
      </c>
      <c r="E652" s="6" t="s">
        <v>576</v>
      </c>
      <c r="F652" s="6">
        <v>5</v>
      </c>
      <c r="G652" s="52">
        <v>45468</v>
      </c>
      <c r="H652" s="52">
        <f>IF(COUNTIF(休講・補講一覧表!I$6:I$47,開講日程一覧!P652)&gt;0,_xlfn.XLOOKUP(開講日程一覧!P652,休講・補講一覧表!I$6:I$47,休講・補講一覧表!G$6:G$47),G652)</f>
        <v>45468</v>
      </c>
      <c r="I652" s="3" t="str">
        <f t="shared" si="22"/>
        <v>火</v>
      </c>
      <c r="J652" s="3" t="str">
        <f>IF(COUNTIF(休講・補講一覧表!I$6:I$47,開講日程一覧!P652)&gt;0,TEXT(G652,"m/d")&amp;"の補講","")</f>
        <v/>
      </c>
      <c r="K652" s="6" t="s">
        <v>542</v>
      </c>
      <c r="L652" s="7">
        <v>6.9444444444444441E-3</v>
      </c>
      <c r="M652" s="7">
        <v>0.125</v>
      </c>
      <c r="P652" s="33" t="str">
        <f t="shared" si="23"/>
        <v>地域における事業構想_仙台5</v>
      </c>
      <c r="Q652" s="6" t="str">
        <f>IF(_xlfn.XLOOKUP(D652,履修科目一覧!G$6:G$225,履修科目一覧!E$6:E$225)=0,"",_xlfn.XLOOKUP(D652,履修科目一覧!G$6:G$225,履修科目一覧!E$6:E$225))</f>
        <v/>
      </c>
      <c r="R652" cm="1">
        <f t="array" ref="R652">_xlfn.SWITCH(B652,"集中(導入)",1,"前期",2,"集中(夏期)",3,"後期",4,"集中(春期)",5,"通年",6)</f>
        <v>2</v>
      </c>
      <c r="S652" t="s">
        <v>49</v>
      </c>
      <c r="U652">
        <v>1</v>
      </c>
    </row>
    <row r="653" spans="2:21" x14ac:dyDescent="0.85">
      <c r="B653" s="22" t="s">
        <v>545</v>
      </c>
      <c r="C653" s="6" t="s">
        <v>566</v>
      </c>
      <c r="D653" s="6" t="s">
        <v>111</v>
      </c>
      <c r="E653" s="6" t="s">
        <v>576</v>
      </c>
      <c r="F653" s="6">
        <v>6</v>
      </c>
      <c r="G653" s="52">
        <v>45482</v>
      </c>
      <c r="H653" s="52">
        <f>IF(COUNTIF(休講・補講一覧表!I$6:I$47,開講日程一覧!P653)&gt;0,_xlfn.XLOOKUP(開講日程一覧!P653,休講・補講一覧表!I$6:I$47,休講・補講一覧表!G$6:G$47),G653)</f>
        <v>45482</v>
      </c>
      <c r="I653" s="3" t="str">
        <f t="shared" si="22"/>
        <v>火</v>
      </c>
      <c r="J653" s="3" t="str">
        <f>IF(COUNTIF(休講・補講一覧表!I$6:I$47,開講日程一覧!P653)&gt;0,TEXT(G653,"m/d")&amp;"の補講","")</f>
        <v/>
      </c>
      <c r="K653" s="6" t="s">
        <v>542</v>
      </c>
      <c r="L653" s="7">
        <v>6.9444444444444441E-3</v>
      </c>
      <c r="M653" s="7">
        <v>0.125</v>
      </c>
      <c r="P653" s="33" t="str">
        <f t="shared" si="23"/>
        <v>地域における事業構想_仙台6</v>
      </c>
      <c r="Q653" s="6" t="str">
        <f>IF(_xlfn.XLOOKUP(D653,履修科目一覧!G$6:G$225,履修科目一覧!E$6:E$225)=0,"",_xlfn.XLOOKUP(D653,履修科目一覧!G$6:G$225,履修科目一覧!E$6:E$225))</f>
        <v/>
      </c>
      <c r="R653" cm="1">
        <f t="array" ref="R653">_xlfn.SWITCH(B653,"集中(導入)",1,"前期",2,"集中(夏期)",3,"後期",4,"集中(春期)",5,"通年",6)</f>
        <v>2</v>
      </c>
      <c r="S653" t="s">
        <v>49</v>
      </c>
      <c r="U653">
        <v>1</v>
      </c>
    </row>
    <row r="654" spans="2:21" x14ac:dyDescent="0.85">
      <c r="B654" s="22" t="s">
        <v>545</v>
      </c>
      <c r="C654" s="6" t="s">
        <v>566</v>
      </c>
      <c r="D654" s="6" t="s">
        <v>111</v>
      </c>
      <c r="E654" s="6" t="s">
        <v>576</v>
      </c>
      <c r="F654" s="6">
        <v>7</v>
      </c>
      <c r="G654" s="52">
        <v>45496</v>
      </c>
      <c r="H654" s="52">
        <f>IF(COUNTIF(休講・補講一覧表!I$6:I$47,開講日程一覧!P654)&gt;0,_xlfn.XLOOKUP(開講日程一覧!P654,休講・補講一覧表!I$6:I$47,休講・補講一覧表!G$6:G$47),G654)</f>
        <v>45496</v>
      </c>
      <c r="I654" s="3" t="str">
        <f t="shared" si="22"/>
        <v>火</v>
      </c>
      <c r="J654" s="3" t="str">
        <f>IF(COUNTIF(休講・補講一覧表!I$6:I$47,開講日程一覧!P654)&gt;0,TEXT(G654,"m/d")&amp;"の補講","")</f>
        <v/>
      </c>
      <c r="K654" s="6" t="s">
        <v>542</v>
      </c>
      <c r="L654" s="7">
        <v>6.9444444444444441E-3</v>
      </c>
      <c r="M654" s="7">
        <v>0.125</v>
      </c>
      <c r="P654" s="33" t="str">
        <f t="shared" si="23"/>
        <v>地域における事業構想_仙台7</v>
      </c>
      <c r="Q654" s="6" t="str">
        <f>IF(_xlfn.XLOOKUP(D654,履修科目一覧!G$6:G$225,履修科目一覧!E$6:E$225)=0,"",_xlfn.XLOOKUP(D654,履修科目一覧!G$6:G$225,履修科目一覧!E$6:E$225))</f>
        <v/>
      </c>
      <c r="R654" cm="1">
        <f t="array" ref="R654">_xlfn.SWITCH(B654,"集中(導入)",1,"前期",2,"集中(夏期)",3,"後期",4,"集中(春期)",5,"通年",6)</f>
        <v>2</v>
      </c>
      <c r="S654" t="s">
        <v>49</v>
      </c>
      <c r="U654">
        <v>1</v>
      </c>
    </row>
    <row r="655" spans="2:21" x14ac:dyDescent="0.85">
      <c r="B655" s="22" t="s">
        <v>545</v>
      </c>
      <c r="C655" s="6" t="s">
        <v>566</v>
      </c>
      <c r="D655" s="6" t="s">
        <v>111</v>
      </c>
      <c r="E655" s="6" t="s">
        <v>576</v>
      </c>
      <c r="F655" s="6">
        <v>8</v>
      </c>
      <c r="G655" s="52">
        <v>45510</v>
      </c>
      <c r="H655" s="52">
        <f>IF(COUNTIF(休講・補講一覧表!I$6:I$47,開講日程一覧!P655)&gt;0,_xlfn.XLOOKUP(開講日程一覧!P655,休講・補講一覧表!I$6:I$47,休講・補講一覧表!G$6:G$47),G655)</f>
        <v>45510</v>
      </c>
      <c r="I655" s="3" t="str">
        <f t="shared" si="22"/>
        <v>火</v>
      </c>
      <c r="J655" s="3" t="str">
        <f>IF(COUNTIF(休講・補講一覧表!I$6:I$47,開講日程一覧!P655)&gt;0,TEXT(G655,"m/d")&amp;"の補講","")</f>
        <v/>
      </c>
      <c r="K655" s="6" t="s">
        <v>542</v>
      </c>
      <c r="L655" s="7">
        <v>6.9444444444444441E-3</v>
      </c>
      <c r="M655" s="7">
        <v>0.125</v>
      </c>
      <c r="P655" s="33" t="str">
        <f t="shared" si="23"/>
        <v>地域における事業構想_仙台8</v>
      </c>
      <c r="Q655" s="6" t="str">
        <f>IF(_xlfn.XLOOKUP(D655,履修科目一覧!G$6:G$225,履修科目一覧!E$6:E$225)=0,"",_xlfn.XLOOKUP(D655,履修科目一覧!G$6:G$225,履修科目一覧!E$6:E$225))</f>
        <v/>
      </c>
      <c r="R655" cm="1">
        <f t="array" ref="R655">_xlfn.SWITCH(B655,"集中(導入)",1,"前期",2,"集中(夏期)",3,"後期",4,"集中(春期)",5,"通年",6)</f>
        <v>2</v>
      </c>
      <c r="S655" t="s">
        <v>49</v>
      </c>
      <c r="U655">
        <v>1</v>
      </c>
    </row>
    <row r="656" spans="2:21" x14ac:dyDescent="0.85">
      <c r="B656" s="22" t="s">
        <v>545</v>
      </c>
      <c r="C656" s="6" t="s">
        <v>551</v>
      </c>
      <c r="D656" s="6" t="s">
        <v>122</v>
      </c>
      <c r="E656" s="6" t="s">
        <v>576</v>
      </c>
      <c r="F656" s="6">
        <v>1</v>
      </c>
      <c r="G656" s="52">
        <v>45408</v>
      </c>
      <c r="H656" s="52">
        <f>IF(COUNTIF(休講・補講一覧表!I$6:I$47,開講日程一覧!P656)&gt;0,_xlfn.XLOOKUP(開講日程一覧!P656,休講・補講一覧表!I$6:I$47,休講・補講一覧表!G$6:G$47),G656)</f>
        <v>45408</v>
      </c>
      <c r="I656" s="3" t="str">
        <f t="shared" si="22"/>
        <v>金</v>
      </c>
      <c r="J656" s="3" t="str">
        <f>IF(COUNTIF(休講・補講一覧表!I$6:I$47,開講日程一覧!P656)&gt;0,TEXT(G656,"m/d")&amp;"の補講","")</f>
        <v/>
      </c>
      <c r="K656" s="6" t="s">
        <v>552</v>
      </c>
      <c r="L656" s="7">
        <v>0</v>
      </c>
      <c r="M656" s="7">
        <v>6.25E-2</v>
      </c>
      <c r="P656" s="33" t="str">
        <f t="shared" si="23"/>
        <v>クリエイティブ発想法_仙台1</v>
      </c>
      <c r="Q656" s="6" t="str">
        <f>IF(_xlfn.XLOOKUP(D656,履修科目一覧!G$6:G$225,履修科目一覧!E$6:E$225)=0,"",_xlfn.XLOOKUP(D656,履修科目一覧!G$6:G$225,履修科目一覧!E$6:E$225))</f>
        <v/>
      </c>
      <c r="R656" cm="1">
        <f t="array" ref="R656">_xlfn.SWITCH(B656,"集中(導入)",1,"前期",2,"集中(夏期)",3,"後期",4,"集中(春期)",5,"通年",6)</f>
        <v>2</v>
      </c>
      <c r="S656" t="s">
        <v>49</v>
      </c>
      <c r="U656">
        <v>1</v>
      </c>
    </row>
    <row r="657" spans="2:21" x14ac:dyDescent="0.85">
      <c r="B657" s="22" t="s">
        <v>545</v>
      </c>
      <c r="C657" s="6" t="s">
        <v>551</v>
      </c>
      <c r="D657" s="6" t="s">
        <v>122</v>
      </c>
      <c r="E657" s="6" t="s">
        <v>576</v>
      </c>
      <c r="F657" s="6">
        <v>2</v>
      </c>
      <c r="G657" s="52">
        <v>45422</v>
      </c>
      <c r="H657" s="52">
        <f>IF(COUNTIF(休講・補講一覧表!I$6:I$47,開講日程一覧!P657)&gt;0,_xlfn.XLOOKUP(開講日程一覧!P657,休講・補講一覧表!I$6:I$47,休講・補講一覧表!G$6:G$47),G657)</f>
        <v>45422</v>
      </c>
      <c r="I657" s="3" t="str">
        <f t="shared" si="22"/>
        <v>金</v>
      </c>
      <c r="J657" s="3" t="str">
        <f>IF(COUNTIF(休講・補講一覧表!I$6:I$47,開講日程一覧!P657)&gt;0,TEXT(G657,"m/d")&amp;"の補講","")</f>
        <v/>
      </c>
      <c r="K657" s="6" t="s">
        <v>542</v>
      </c>
      <c r="L657" s="7">
        <v>6.9444444444444441E-3</v>
      </c>
      <c r="M657" s="7">
        <v>0.125</v>
      </c>
      <c r="P657" s="33" t="str">
        <f t="shared" si="23"/>
        <v>クリエイティブ発想法_仙台2</v>
      </c>
      <c r="Q657" s="6" t="str">
        <f>IF(_xlfn.XLOOKUP(D657,履修科目一覧!G$6:G$225,履修科目一覧!E$6:E$225)=0,"",_xlfn.XLOOKUP(D657,履修科目一覧!G$6:G$225,履修科目一覧!E$6:E$225))</f>
        <v/>
      </c>
      <c r="R657" cm="1">
        <f t="array" ref="R657">_xlfn.SWITCH(B657,"集中(導入)",1,"前期",2,"集中(夏期)",3,"後期",4,"集中(春期)",5,"通年",6)</f>
        <v>2</v>
      </c>
      <c r="S657" t="s">
        <v>49</v>
      </c>
      <c r="U657">
        <v>1</v>
      </c>
    </row>
    <row r="658" spans="2:21" x14ac:dyDescent="0.85">
      <c r="B658" s="22" t="s">
        <v>545</v>
      </c>
      <c r="C658" s="6" t="s">
        <v>551</v>
      </c>
      <c r="D658" s="6" t="s">
        <v>122</v>
      </c>
      <c r="E658" s="6" t="s">
        <v>576</v>
      </c>
      <c r="F658" s="6">
        <v>3</v>
      </c>
      <c r="G658" s="52">
        <v>45436</v>
      </c>
      <c r="H658" s="52">
        <f>IF(COUNTIF(休講・補講一覧表!I$6:I$47,開講日程一覧!P658)&gt;0,_xlfn.XLOOKUP(開講日程一覧!P658,休講・補講一覧表!I$6:I$47,休講・補講一覧表!G$6:G$47),G658)</f>
        <v>45436</v>
      </c>
      <c r="I658" s="3" t="str">
        <f t="shared" si="22"/>
        <v>金</v>
      </c>
      <c r="J658" s="3" t="str">
        <f>IF(COUNTIF(休講・補講一覧表!I$6:I$47,開講日程一覧!P658)&gt;0,TEXT(G658,"m/d")&amp;"の補講","")</f>
        <v/>
      </c>
      <c r="K658" s="6" t="s">
        <v>542</v>
      </c>
      <c r="L658" s="7">
        <v>6.9444444444444441E-3</v>
      </c>
      <c r="M658" s="7">
        <v>0.125</v>
      </c>
      <c r="P658" s="33" t="str">
        <f t="shared" si="23"/>
        <v>クリエイティブ発想法_仙台3</v>
      </c>
      <c r="Q658" s="6" t="str">
        <f>IF(_xlfn.XLOOKUP(D658,履修科目一覧!G$6:G$225,履修科目一覧!E$6:E$225)=0,"",_xlfn.XLOOKUP(D658,履修科目一覧!G$6:G$225,履修科目一覧!E$6:E$225))</f>
        <v/>
      </c>
      <c r="R658" cm="1">
        <f t="array" ref="R658">_xlfn.SWITCH(B658,"集中(導入)",1,"前期",2,"集中(夏期)",3,"後期",4,"集中(春期)",5,"通年",6)</f>
        <v>2</v>
      </c>
      <c r="S658" t="s">
        <v>49</v>
      </c>
      <c r="U658">
        <v>1</v>
      </c>
    </row>
    <row r="659" spans="2:21" x14ac:dyDescent="0.85">
      <c r="B659" s="22" t="s">
        <v>545</v>
      </c>
      <c r="C659" s="6" t="s">
        <v>551</v>
      </c>
      <c r="D659" s="6" t="s">
        <v>122</v>
      </c>
      <c r="E659" s="6" t="s">
        <v>576</v>
      </c>
      <c r="F659" s="6">
        <v>4</v>
      </c>
      <c r="G659" s="52">
        <v>45450</v>
      </c>
      <c r="H659" s="52">
        <f>IF(COUNTIF(休講・補講一覧表!I$6:I$47,開講日程一覧!P659)&gt;0,_xlfn.XLOOKUP(開講日程一覧!P659,休講・補講一覧表!I$6:I$47,休講・補講一覧表!G$6:G$47),G659)</f>
        <v>45450</v>
      </c>
      <c r="I659" s="3" t="str">
        <f t="shared" si="22"/>
        <v>金</v>
      </c>
      <c r="J659" s="3" t="str">
        <f>IF(COUNTIF(休講・補講一覧表!I$6:I$47,開講日程一覧!P659)&gt;0,TEXT(G659,"m/d")&amp;"の補講","")</f>
        <v/>
      </c>
      <c r="K659" s="6" t="s">
        <v>542</v>
      </c>
      <c r="L659" s="7">
        <v>6.9444444444444441E-3</v>
      </c>
      <c r="M659" s="7">
        <v>0.125</v>
      </c>
      <c r="P659" s="33" t="str">
        <f t="shared" si="23"/>
        <v>クリエイティブ発想法_仙台4</v>
      </c>
      <c r="Q659" s="6" t="str">
        <f>IF(_xlfn.XLOOKUP(D659,履修科目一覧!G$6:G$225,履修科目一覧!E$6:E$225)=0,"",_xlfn.XLOOKUP(D659,履修科目一覧!G$6:G$225,履修科目一覧!E$6:E$225))</f>
        <v/>
      </c>
      <c r="R659" cm="1">
        <f t="array" ref="R659">_xlfn.SWITCH(B659,"集中(導入)",1,"前期",2,"集中(夏期)",3,"後期",4,"集中(春期)",5,"通年",6)</f>
        <v>2</v>
      </c>
      <c r="S659" t="s">
        <v>49</v>
      </c>
      <c r="U659">
        <v>1</v>
      </c>
    </row>
    <row r="660" spans="2:21" x14ac:dyDescent="0.85">
      <c r="B660" s="22" t="s">
        <v>545</v>
      </c>
      <c r="C660" s="6" t="s">
        <v>551</v>
      </c>
      <c r="D660" s="6" t="s">
        <v>122</v>
      </c>
      <c r="E660" s="6" t="s">
        <v>576</v>
      </c>
      <c r="F660" s="6">
        <v>5</v>
      </c>
      <c r="G660" s="52">
        <v>45464</v>
      </c>
      <c r="H660" s="52">
        <f>IF(COUNTIF(休講・補講一覧表!I$6:I$47,開講日程一覧!P660)&gt;0,_xlfn.XLOOKUP(開講日程一覧!P660,休講・補講一覧表!I$6:I$47,休講・補講一覧表!G$6:G$47),G660)</f>
        <v>45464</v>
      </c>
      <c r="I660" s="3" t="str">
        <f t="shared" si="22"/>
        <v>金</v>
      </c>
      <c r="J660" s="3" t="str">
        <f>IF(COUNTIF(休講・補講一覧表!I$6:I$47,開講日程一覧!P660)&gt;0,TEXT(G660,"m/d")&amp;"の補講","")</f>
        <v/>
      </c>
      <c r="K660" s="6" t="s">
        <v>542</v>
      </c>
      <c r="L660" s="7">
        <v>6.9444444444444441E-3</v>
      </c>
      <c r="M660" s="7">
        <v>0.125</v>
      </c>
      <c r="P660" s="33" t="str">
        <f t="shared" si="23"/>
        <v>クリエイティブ発想法_仙台5</v>
      </c>
      <c r="Q660" s="6" t="str">
        <f>IF(_xlfn.XLOOKUP(D660,履修科目一覧!G$6:G$225,履修科目一覧!E$6:E$225)=0,"",_xlfn.XLOOKUP(D660,履修科目一覧!G$6:G$225,履修科目一覧!E$6:E$225))</f>
        <v/>
      </c>
      <c r="R660" cm="1">
        <f t="array" ref="R660">_xlfn.SWITCH(B660,"集中(導入)",1,"前期",2,"集中(夏期)",3,"後期",4,"集中(春期)",5,"通年",6)</f>
        <v>2</v>
      </c>
      <c r="S660" t="s">
        <v>49</v>
      </c>
      <c r="U660">
        <v>1</v>
      </c>
    </row>
    <row r="661" spans="2:21" x14ac:dyDescent="0.85">
      <c r="B661" s="22" t="s">
        <v>545</v>
      </c>
      <c r="C661" s="6" t="s">
        <v>551</v>
      </c>
      <c r="D661" s="6" t="s">
        <v>122</v>
      </c>
      <c r="E661" s="6" t="s">
        <v>576</v>
      </c>
      <c r="F661" s="6">
        <v>6</v>
      </c>
      <c r="G661" s="52">
        <v>45478</v>
      </c>
      <c r="H661" s="52">
        <f>IF(COUNTIF(休講・補講一覧表!I$6:I$47,開講日程一覧!P661)&gt;0,_xlfn.XLOOKUP(開講日程一覧!P661,休講・補講一覧表!I$6:I$47,休講・補講一覧表!G$6:G$47),G661)</f>
        <v>45478</v>
      </c>
      <c r="I661" s="3" t="str">
        <f t="shared" ref="I661:I724" si="24">TEXT(H661,"aaa")</f>
        <v>金</v>
      </c>
      <c r="J661" s="3" t="str">
        <f>IF(COUNTIF(休講・補講一覧表!I$6:I$47,開講日程一覧!P661)&gt;0,TEXT(G661,"m/d")&amp;"の補講","")</f>
        <v/>
      </c>
      <c r="K661" s="6" t="s">
        <v>542</v>
      </c>
      <c r="L661" s="7">
        <v>6.9444444444444441E-3</v>
      </c>
      <c r="M661" s="7">
        <v>0.125</v>
      </c>
      <c r="P661" s="33" t="str">
        <f t="shared" ref="P661:P724" si="25">D661&amp;F661</f>
        <v>クリエイティブ発想法_仙台6</v>
      </c>
      <c r="Q661" s="6" t="str">
        <f>IF(_xlfn.XLOOKUP(D661,履修科目一覧!G$6:G$225,履修科目一覧!E$6:E$225)=0,"",_xlfn.XLOOKUP(D661,履修科目一覧!G$6:G$225,履修科目一覧!E$6:E$225))</f>
        <v/>
      </c>
      <c r="R661" cm="1">
        <f t="array" ref="R661">_xlfn.SWITCH(B661,"集中(導入)",1,"前期",2,"集中(夏期)",3,"後期",4,"集中(春期)",5,"通年",6)</f>
        <v>2</v>
      </c>
      <c r="S661" t="s">
        <v>49</v>
      </c>
      <c r="U661">
        <v>1</v>
      </c>
    </row>
    <row r="662" spans="2:21" x14ac:dyDescent="0.85">
      <c r="B662" s="22" t="s">
        <v>545</v>
      </c>
      <c r="C662" s="6" t="s">
        <v>551</v>
      </c>
      <c r="D662" s="6" t="s">
        <v>122</v>
      </c>
      <c r="E662" s="6" t="s">
        <v>576</v>
      </c>
      <c r="F662" s="6">
        <v>7</v>
      </c>
      <c r="G662" s="52">
        <v>45492</v>
      </c>
      <c r="H662" s="52">
        <f>IF(COUNTIF(休講・補講一覧表!I$6:I$47,開講日程一覧!P662)&gt;0,_xlfn.XLOOKUP(開講日程一覧!P662,休講・補講一覧表!I$6:I$47,休講・補講一覧表!G$6:G$47),G662)</f>
        <v>45492</v>
      </c>
      <c r="I662" s="3" t="str">
        <f t="shared" si="24"/>
        <v>金</v>
      </c>
      <c r="J662" s="3" t="str">
        <f>IF(COUNTIF(休講・補講一覧表!I$6:I$47,開講日程一覧!P662)&gt;0,TEXT(G662,"m/d")&amp;"の補講","")</f>
        <v/>
      </c>
      <c r="K662" s="6" t="s">
        <v>542</v>
      </c>
      <c r="L662" s="7">
        <v>6.9444444444444441E-3</v>
      </c>
      <c r="M662" s="7">
        <v>0.125</v>
      </c>
      <c r="P662" s="33" t="str">
        <f t="shared" si="25"/>
        <v>クリエイティブ発想法_仙台7</v>
      </c>
      <c r="Q662" s="6" t="str">
        <f>IF(_xlfn.XLOOKUP(D662,履修科目一覧!G$6:G$225,履修科目一覧!E$6:E$225)=0,"",_xlfn.XLOOKUP(D662,履修科目一覧!G$6:G$225,履修科目一覧!E$6:E$225))</f>
        <v/>
      </c>
      <c r="R662" cm="1">
        <f t="array" ref="R662">_xlfn.SWITCH(B662,"集中(導入)",1,"前期",2,"集中(夏期)",3,"後期",4,"集中(春期)",5,"通年",6)</f>
        <v>2</v>
      </c>
      <c r="S662" t="s">
        <v>49</v>
      </c>
      <c r="U662">
        <v>1</v>
      </c>
    </row>
    <row r="663" spans="2:21" x14ac:dyDescent="0.85">
      <c r="B663" s="22" t="s">
        <v>545</v>
      </c>
      <c r="C663" s="6" t="s">
        <v>551</v>
      </c>
      <c r="D663" s="6" t="s">
        <v>122</v>
      </c>
      <c r="E663" s="6" t="s">
        <v>576</v>
      </c>
      <c r="F663" s="6">
        <v>8</v>
      </c>
      <c r="G663" s="52">
        <v>45506</v>
      </c>
      <c r="H663" s="52">
        <f>IF(COUNTIF(休講・補講一覧表!I$6:I$47,開講日程一覧!P663)&gt;0,_xlfn.XLOOKUP(開講日程一覧!P663,休講・補講一覧表!I$6:I$47,休講・補講一覧表!G$6:G$47),G663)</f>
        <v>45506</v>
      </c>
      <c r="I663" s="3" t="str">
        <f t="shared" si="24"/>
        <v>金</v>
      </c>
      <c r="J663" s="3" t="str">
        <f>IF(COUNTIF(休講・補講一覧表!I$6:I$47,開講日程一覧!P663)&gt;0,TEXT(G663,"m/d")&amp;"の補講","")</f>
        <v/>
      </c>
      <c r="K663" s="6" t="s">
        <v>542</v>
      </c>
      <c r="L663" s="7">
        <v>6.9444444444444441E-3</v>
      </c>
      <c r="M663" s="7">
        <v>0.125</v>
      </c>
      <c r="P663" s="33" t="str">
        <f t="shared" si="25"/>
        <v>クリエイティブ発想法_仙台8</v>
      </c>
      <c r="Q663" s="6" t="str">
        <f>IF(_xlfn.XLOOKUP(D663,履修科目一覧!G$6:G$225,履修科目一覧!E$6:E$225)=0,"",_xlfn.XLOOKUP(D663,履修科目一覧!G$6:G$225,履修科目一覧!E$6:E$225))</f>
        <v/>
      </c>
      <c r="R663" cm="1">
        <f t="array" ref="R663">_xlfn.SWITCH(B663,"集中(導入)",1,"前期",2,"集中(夏期)",3,"後期",4,"集中(春期)",5,"通年",6)</f>
        <v>2</v>
      </c>
      <c r="S663" t="s">
        <v>49</v>
      </c>
      <c r="U663">
        <v>1</v>
      </c>
    </row>
    <row r="664" spans="2:21" x14ac:dyDescent="0.85">
      <c r="B664" s="22" t="s">
        <v>550</v>
      </c>
      <c r="C664" s="6" t="s">
        <v>546</v>
      </c>
      <c r="D664" s="6" t="s">
        <v>133</v>
      </c>
      <c r="E664" s="6" t="s">
        <v>576</v>
      </c>
      <c r="F664" s="6">
        <v>1</v>
      </c>
      <c r="G664" s="52">
        <v>45563</v>
      </c>
      <c r="H664" s="52">
        <f>IF(COUNTIF(休講・補講一覧表!I$6:I$47,開講日程一覧!P664)&gt;0,_xlfn.XLOOKUP(開講日程一覧!P664,休講・補講一覧表!I$6:I$47,休講・補講一覧表!G$6:G$47),G664)</f>
        <v>45563</v>
      </c>
      <c r="I664" s="3" t="str">
        <f t="shared" si="24"/>
        <v>土</v>
      </c>
      <c r="J664" s="3" t="str">
        <f>IF(COUNTIF(休講・補講一覧表!I$6:I$47,開講日程一覧!P664)&gt;0,TEXT(G664,"m/d")&amp;"の補講","")</f>
        <v/>
      </c>
      <c r="K664" s="6" t="s">
        <v>548</v>
      </c>
      <c r="L664" s="7">
        <v>0</v>
      </c>
      <c r="M664" s="7">
        <v>6.25E-2</v>
      </c>
      <c r="P664" s="33" t="str">
        <f t="shared" si="25"/>
        <v>経営資源と事業構想_仙台1</v>
      </c>
      <c r="Q664" s="6" t="str">
        <f>IF(_xlfn.XLOOKUP(D664,履修科目一覧!G$6:G$225,履修科目一覧!E$6:E$225)=0,"",_xlfn.XLOOKUP(D664,履修科目一覧!G$6:G$225,履修科目一覧!E$6:E$225))</f>
        <v/>
      </c>
      <c r="R664" cm="1">
        <f t="array" ref="R664">_xlfn.SWITCH(B664,"集中(導入)",1,"前期",2,"集中(夏期)",3,"後期",4,"集中(春期)",5,"通年",6)</f>
        <v>4</v>
      </c>
      <c r="S664" t="s">
        <v>49</v>
      </c>
      <c r="U664">
        <v>1</v>
      </c>
    </row>
    <row r="665" spans="2:21" x14ac:dyDescent="0.85">
      <c r="B665" s="22" t="s">
        <v>550</v>
      </c>
      <c r="C665" s="6" t="s">
        <v>546</v>
      </c>
      <c r="D665" s="6" t="s">
        <v>133</v>
      </c>
      <c r="E665" s="6" t="s">
        <v>576</v>
      </c>
      <c r="F665" s="6">
        <v>2</v>
      </c>
      <c r="G665" s="52">
        <v>45570</v>
      </c>
      <c r="H665" s="52">
        <f>IF(COUNTIF(休講・補講一覧表!I$6:I$47,開講日程一覧!P665)&gt;0,_xlfn.XLOOKUP(開講日程一覧!P665,休講・補講一覧表!I$6:I$47,休講・補講一覧表!G$6:G$47),G665)</f>
        <v>45570</v>
      </c>
      <c r="I665" s="3" t="str">
        <f t="shared" si="24"/>
        <v>土</v>
      </c>
      <c r="J665" s="3" t="str">
        <f>IF(COUNTIF(休講・補講一覧表!I$6:I$47,開講日程一覧!P665)&gt;0,TEXT(G665,"m/d")&amp;"の補講","")</f>
        <v/>
      </c>
      <c r="K665" s="6" t="s">
        <v>549</v>
      </c>
      <c r="L665" s="7">
        <v>4.1666666666666664E-2</v>
      </c>
      <c r="M665" s="7">
        <v>0.125</v>
      </c>
      <c r="P665" s="33" t="str">
        <f t="shared" si="25"/>
        <v>経営資源と事業構想_仙台2</v>
      </c>
      <c r="Q665" s="6" t="str">
        <f>IF(_xlfn.XLOOKUP(D665,履修科目一覧!G$6:G$225,履修科目一覧!E$6:E$225)=0,"",_xlfn.XLOOKUP(D665,履修科目一覧!G$6:G$225,履修科目一覧!E$6:E$225))</f>
        <v/>
      </c>
      <c r="R665" cm="1">
        <f t="array" ref="R665">_xlfn.SWITCH(B665,"集中(導入)",1,"前期",2,"集中(夏期)",3,"後期",4,"集中(春期)",5,"通年",6)</f>
        <v>4</v>
      </c>
      <c r="S665" t="s">
        <v>49</v>
      </c>
      <c r="U665">
        <v>1</v>
      </c>
    </row>
    <row r="666" spans="2:21" x14ac:dyDescent="0.85">
      <c r="B666" s="22" t="s">
        <v>550</v>
      </c>
      <c r="C666" s="6" t="s">
        <v>546</v>
      </c>
      <c r="D666" s="6" t="s">
        <v>133</v>
      </c>
      <c r="E666" s="6" t="s">
        <v>576</v>
      </c>
      <c r="F666" s="6">
        <v>3</v>
      </c>
      <c r="G666" s="52">
        <v>45584</v>
      </c>
      <c r="H666" s="52">
        <f>IF(COUNTIF(休講・補講一覧表!I$6:I$47,開講日程一覧!P666)&gt;0,_xlfn.XLOOKUP(開講日程一覧!P666,休講・補講一覧表!I$6:I$47,休講・補講一覧表!G$6:G$47),G666)</f>
        <v>45584</v>
      </c>
      <c r="I666" s="3" t="str">
        <f t="shared" si="24"/>
        <v>土</v>
      </c>
      <c r="J666" s="3" t="str">
        <f>IF(COUNTIF(休講・補講一覧表!I$6:I$47,開講日程一覧!P666)&gt;0,TEXT(G666,"m/d")&amp;"の補講","")</f>
        <v/>
      </c>
      <c r="K666" s="6" t="s">
        <v>549</v>
      </c>
      <c r="L666" s="7">
        <v>4.1666666666666664E-2</v>
      </c>
      <c r="M666" s="7">
        <v>0.125</v>
      </c>
      <c r="P666" s="33" t="str">
        <f t="shared" si="25"/>
        <v>経営資源と事業構想_仙台3</v>
      </c>
      <c r="Q666" s="6" t="str">
        <f>IF(_xlfn.XLOOKUP(D666,履修科目一覧!G$6:G$225,履修科目一覧!E$6:E$225)=0,"",_xlfn.XLOOKUP(D666,履修科目一覧!G$6:G$225,履修科目一覧!E$6:E$225))</f>
        <v/>
      </c>
      <c r="R666" cm="1">
        <f t="array" ref="R666">_xlfn.SWITCH(B666,"集中(導入)",1,"前期",2,"集中(夏期)",3,"後期",4,"集中(春期)",5,"通年",6)</f>
        <v>4</v>
      </c>
      <c r="S666" t="s">
        <v>49</v>
      </c>
      <c r="U666">
        <v>1</v>
      </c>
    </row>
    <row r="667" spans="2:21" x14ac:dyDescent="0.85">
      <c r="B667" s="22" t="s">
        <v>550</v>
      </c>
      <c r="C667" s="6" t="s">
        <v>546</v>
      </c>
      <c r="D667" s="6" t="s">
        <v>133</v>
      </c>
      <c r="E667" s="6" t="s">
        <v>576</v>
      </c>
      <c r="F667" s="6">
        <v>4</v>
      </c>
      <c r="G667" s="52">
        <v>45612</v>
      </c>
      <c r="H667" s="52">
        <f>IF(COUNTIF(休講・補講一覧表!I$6:I$47,開講日程一覧!P667)&gt;0,_xlfn.XLOOKUP(開講日程一覧!P667,休講・補講一覧表!I$6:I$47,休講・補講一覧表!G$6:G$47),G667)</f>
        <v>45612</v>
      </c>
      <c r="I667" s="3" t="str">
        <f t="shared" si="24"/>
        <v>土</v>
      </c>
      <c r="J667" s="3" t="str">
        <f>IF(COUNTIF(休講・補講一覧表!I$6:I$47,開講日程一覧!P667)&gt;0,TEXT(G667,"m/d")&amp;"の補講","")</f>
        <v/>
      </c>
      <c r="K667" s="6" t="s">
        <v>549</v>
      </c>
      <c r="L667" s="7">
        <v>4.1666666666666664E-2</v>
      </c>
      <c r="M667" s="7">
        <v>0.125</v>
      </c>
      <c r="P667" s="33" t="str">
        <f t="shared" si="25"/>
        <v>経営資源と事業構想_仙台4</v>
      </c>
      <c r="Q667" s="6" t="str">
        <f>IF(_xlfn.XLOOKUP(D667,履修科目一覧!G$6:G$225,履修科目一覧!E$6:E$225)=0,"",_xlfn.XLOOKUP(D667,履修科目一覧!G$6:G$225,履修科目一覧!E$6:E$225))</f>
        <v/>
      </c>
      <c r="R667" cm="1">
        <f t="array" ref="R667">_xlfn.SWITCH(B667,"集中(導入)",1,"前期",2,"集中(夏期)",3,"後期",4,"集中(春期)",5,"通年",6)</f>
        <v>4</v>
      </c>
      <c r="S667" t="s">
        <v>49</v>
      </c>
      <c r="U667">
        <v>1</v>
      </c>
    </row>
    <row r="668" spans="2:21" x14ac:dyDescent="0.85">
      <c r="B668" s="22" t="s">
        <v>550</v>
      </c>
      <c r="C668" s="6" t="s">
        <v>546</v>
      </c>
      <c r="D668" s="6" t="s">
        <v>133</v>
      </c>
      <c r="E668" s="6" t="s">
        <v>576</v>
      </c>
      <c r="F668" s="6">
        <v>5</v>
      </c>
      <c r="G668" s="52">
        <v>45626</v>
      </c>
      <c r="H668" s="52">
        <f>IF(COUNTIF(休講・補講一覧表!I$6:I$47,開講日程一覧!P668)&gt;0,_xlfn.XLOOKUP(開講日程一覧!P668,休講・補講一覧表!I$6:I$47,休講・補講一覧表!G$6:G$47),G668)</f>
        <v>45626</v>
      </c>
      <c r="I668" s="3" t="str">
        <f t="shared" si="24"/>
        <v>土</v>
      </c>
      <c r="J668" s="3" t="str">
        <f>IF(COUNTIF(休講・補講一覧表!I$6:I$47,開講日程一覧!P668)&gt;0,TEXT(G668,"m/d")&amp;"の補講","")</f>
        <v/>
      </c>
      <c r="K668" s="6" t="s">
        <v>549</v>
      </c>
      <c r="L668" s="7">
        <v>4.1666666666666664E-2</v>
      </c>
      <c r="M668" s="7">
        <v>0.125</v>
      </c>
      <c r="P668" s="33" t="str">
        <f t="shared" si="25"/>
        <v>経営資源と事業構想_仙台5</v>
      </c>
      <c r="Q668" s="6" t="str">
        <f>IF(_xlfn.XLOOKUP(D668,履修科目一覧!G$6:G$225,履修科目一覧!E$6:E$225)=0,"",_xlfn.XLOOKUP(D668,履修科目一覧!G$6:G$225,履修科目一覧!E$6:E$225))</f>
        <v/>
      </c>
      <c r="R668" cm="1">
        <f t="array" ref="R668">_xlfn.SWITCH(B668,"集中(導入)",1,"前期",2,"集中(夏期)",3,"後期",4,"集中(春期)",5,"通年",6)</f>
        <v>4</v>
      </c>
      <c r="S668" t="s">
        <v>49</v>
      </c>
      <c r="U668">
        <v>1</v>
      </c>
    </row>
    <row r="669" spans="2:21" x14ac:dyDescent="0.85">
      <c r="B669" s="22" t="s">
        <v>550</v>
      </c>
      <c r="C669" s="6" t="s">
        <v>546</v>
      </c>
      <c r="D669" s="6" t="s">
        <v>133</v>
      </c>
      <c r="E669" s="6" t="s">
        <v>576</v>
      </c>
      <c r="F669" s="6">
        <v>6</v>
      </c>
      <c r="G669" s="52">
        <v>45640</v>
      </c>
      <c r="H669" s="52">
        <f>IF(COUNTIF(休講・補講一覧表!I$6:I$47,開講日程一覧!P669)&gt;0,_xlfn.XLOOKUP(開講日程一覧!P669,休講・補講一覧表!I$6:I$47,休講・補講一覧表!G$6:G$47),G669)</f>
        <v>45640</v>
      </c>
      <c r="I669" s="3" t="str">
        <f t="shared" si="24"/>
        <v>土</v>
      </c>
      <c r="J669" s="3" t="str">
        <f>IF(COUNTIF(休講・補講一覧表!I$6:I$47,開講日程一覧!P669)&gt;0,TEXT(G669,"m/d")&amp;"の補講","")</f>
        <v/>
      </c>
      <c r="K669" s="6" t="s">
        <v>549</v>
      </c>
      <c r="L669" s="7">
        <v>4.1666666666666664E-2</v>
      </c>
      <c r="M669" s="7">
        <v>0.125</v>
      </c>
      <c r="P669" s="33" t="str">
        <f t="shared" si="25"/>
        <v>経営資源と事業構想_仙台6</v>
      </c>
      <c r="Q669" s="6" t="str">
        <f>IF(_xlfn.XLOOKUP(D669,履修科目一覧!G$6:G$225,履修科目一覧!E$6:E$225)=0,"",_xlfn.XLOOKUP(D669,履修科目一覧!G$6:G$225,履修科目一覧!E$6:E$225))</f>
        <v/>
      </c>
      <c r="R669" cm="1">
        <f t="array" ref="R669">_xlfn.SWITCH(B669,"集中(導入)",1,"前期",2,"集中(夏期)",3,"後期",4,"集中(春期)",5,"通年",6)</f>
        <v>4</v>
      </c>
      <c r="S669" t="s">
        <v>49</v>
      </c>
      <c r="U669">
        <v>1</v>
      </c>
    </row>
    <row r="670" spans="2:21" x14ac:dyDescent="0.85">
      <c r="B670" s="22" t="s">
        <v>550</v>
      </c>
      <c r="C670" s="6" t="s">
        <v>546</v>
      </c>
      <c r="D670" s="6" t="s">
        <v>133</v>
      </c>
      <c r="E670" s="6" t="s">
        <v>576</v>
      </c>
      <c r="F670" s="6">
        <v>7</v>
      </c>
      <c r="G670" s="52">
        <v>45675</v>
      </c>
      <c r="H670" s="52">
        <f>IF(COUNTIF(休講・補講一覧表!I$6:I$47,開講日程一覧!P670)&gt;0,_xlfn.XLOOKUP(開講日程一覧!P670,休講・補講一覧表!I$6:I$47,休講・補講一覧表!G$6:G$47),G670)</f>
        <v>45675</v>
      </c>
      <c r="I670" s="3" t="str">
        <f t="shared" si="24"/>
        <v>土</v>
      </c>
      <c r="J670" s="3" t="str">
        <f>IF(COUNTIF(休講・補講一覧表!I$6:I$47,開講日程一覧!P670)&gt;0,TEXT(G670,"m/d")&amp;"の補講","")</f>
        <v/>
      </c>
      <c r="K670" s="6" t="s">
        <v>549</v>
      </c>
      <c r="L670" s="7">
        <v>4.1666666666666664E-2</v>
      </c>
      <c r="M670" s="7">
        <v>0.125</v>
      </c>
      <c r="P670" s="33" t="str">
        <f t="shared" si="25"/>
        <v>経営資源と事業構想_仙台7</v>
      </c>
      <c r="Q670" s="6" t="str">
        <f>IF(_xlfn.XLOOKUP(D670,履修科目一覧!G$6:G$225,履修科目一覧!E$6:E$225)=0,"",_xlfn.XLOOKUP(D670,履修科目一覧!G$6:G$225,履修科目一覧!E$6:E$225))</f>
        <v/>
      </c>
      <c r="R670" cm="1">
        <f t="array" ref="R670">_xlfn.SWITCH(B670,"集中(導入)",1,"前期",2,"集中(夏期)",3,"後期",4,"集中(春期)",5,"通年",6)</f>
        <v>4</v>
      </c>
      <c r="S670" t="s">
        <v>49</v>
      </c>
      <c r="U670">
        <v>1</v>
      </c>
    </row>
    <row r="671" spans="2:21" x14ac:dyDescent="0.85">
      <c r="B671" s="22" t="s">
        <v>550</v>
      </c>
      <c r="C671" s="6" t="s">
        <v>546</v>
      </c>
      <c r="D671" s="6" t="s">
        <v>133</v>
      </c>
      <c r="E671" s="6" t="s">
        <v>576</v>
      </c>
      <c r="F671" s="6">
        <v>8</v>
      </c>
      <c r="G671" s="52">
        <v>45689</v>
      </c>
      <c r="H671" s="52">
        <f>IF(COUNTIF(休講・補講一覧表!I$6:I$47,開講日程一覧!P671)&gt;0,_xlfn.XLOOKUP(開講日程一覧!P671,休講・補講一覧表!I$6:I$47,休講・補講一覧表!G$6:G$47),G671)</f>
        <v>45689</v>
      </c>
      <c r="I671" s="3" t="str">
        <f t="shared" si="24"/>
        <v>土</v>
      </c>
      <c r="J671" s="3" t="str">
        <f>IF(COUNTIF(休講・補講一覧表!I$6:I$47,開講日程一覧!P671)&gt;0,TEXT(G671,"m/d")&amp;"の補講","")</f>
        <v/>
      </c>
      <c r="K671" s="6" t="s">
        <v>549</v>
      </c>
      <c r="L671" s="7">
        <v>4.1666666666666664E-2</v>
      </c>
      <c r="M671" s="7">
        <v>0.125</v>
      </c>
      <c r="P671" s="33" t="str">
        <f t="shared" si="25"/>
        <v>経営資源と事業構想_仙台8</v>
      </c>
      <c r="Q671" s="6" t="str">
        <f>IF(_xlfn.XLOOKUP(D671,履修科目一覧!G$6:G$225,履修科目一覧!E$6:E$225)=0,"",_xlfn.XLOOKUP(D671,履修科目一覧!G$6:G$225,履修科目一覧!E$6:E$225))</f>
        <v/>
      </c>
      <c r="R671" cm="1">
        <f t="array" ref="R671">_xlfn.SWITCH(B671,"集中(導入)",1,"前期",2,"集中(夏期)",3,"後期",4,"集中(春期)",5,"通年",6)</f>
        <v>4</v>
      </c>
      <c r="S671" t="s">
        <v>49</v>
      </c>
      <c r="U671">
        <v>1</v>
      </c>
    </row>
    <row r="672" spans="2:21" x14ac:dyDescent="0.85">
      <c r="B672" s="22" t="s">
        <v>550</v>
      </c>
      <c r="C672" s="6" t="s">
        <v>573</v>
      </c>
      <c r="D672" s="6" t="s">
        <v>147</v>
      </c>
      <c r="E672" s="6" t="s">
        <v>576</v>
      </c>
      <c r="F672" s="6">
        <v>1</v>
      </c>
      <c r="G672" s="52">
        <v>45568</v>
      </c>
      <c r="H672" s="52">
        <f>IF(COUNTIF(休講・補講一覧表!I$6:I$47,開講日程一覧!P672)&gt;0,_xlfn.XLOOKUP(開講日程一覧!P672,休講・補講一覧表!I$6:I$47,休講・補講一覧表!G$6:G$47),G672)</f>
        <v>45568</v>
      </c>
      <c r="I672" s="3" t="str">
        <f t="shared" si="24"/>
        <v>木</v>
      </c>
      <c r="J672" s="3" t="str">
        <f>IF(COUNTIF(休講・補講一覧表!I$6:I$47,開講日程一覧!P672)&gt;0,TEXT(G672,"m/d")&amp;"の補講","")</f>
        <v/>
      </c>
      <c r="K672" s="6" t="s">
        <v>552</v>
      </c>
      <c r="L672" s="7">
        <v>0</v>
      </c>
      <c r="M672" s="7">
        <v>6.25E-2</v>
      </c>
      <c r="P672" s="33" t="str">
        <f t="shared" si="25"/>
        <v>ビジネスモデル研究_仙台1</v>
      </c>
      <c r="Q672" s="6" t="str">
        <f>IF(_xlfn.XLOOKUP(D672,履修科目一覧!G$6:G$225,履修科目一覧!E$6:E$225)=0,"",_xlfn.XLOOKUP(D672,履修科目一覧!G$6:G$225,履修科目一覧!E$6:E$225))</f>
        <v/>
      </c>
      <c r="R672" cm="1">
        <f t="array" ref="R672">_xlfn.SWITCH(B672,"集中(導入)",1,"前期",2,"集中(夏期)",3,"後期",4,"集中(春期)",5,"通年",6)</f>
        <v>4</v>
      </c>
      <c r="S672" t="s">
        <v>49</v>
      </c>
      <c r="U672">
        <v>1</v>
      </c>
    </row>
    <row r="673" spans="2:21" x14ac:dyDescent="0.85">
      <c r="B673" s="22" t="s">
        <v>550</v>
      </c>
      <c r="C673" s="6" t="s">
        <v>573</v>
      </c>
      <c r="D673" s="6" t="s">
        <v>147</v>
      </c>
      <c r="E673" s="6" t="s">
        <v>576</v>
      </c>
      <c r="F673" s="6">
        <v>2</v>
      </c>
      <c r="G673" s="52">
        <v>45575</v>
      </c>
      <c r="H673" s="52">
        <f>IF(COUNTIF(休講・補講一覧表!I$6:I$47,開講日程一覧!P673)&gt;0,_xlfn.XLOOKUP(開講日程一覧!P673,休講・補講一覧表!I$6:I$47,休講・補講一覧表!G$6:G$47),G673)</f>
        <v>45575</v>
      </c>
      <c r="I673" s="3" t="str">
        <f t="shared" si="24"/>
        <v>木</v>
      </c>
      <c r="J673" s="3" t="str">
        <f>IF(COUNTIF(休講・補講一覧表!I$6:I$47,開講日程一覧!P673)&gt;0,TEXT(G673,"m/d")&amp;"の補講","")</f>
        <v/>
      </c>
      <c r="K673" s="6" t="s">
        <v>542</v>
      </c>
      <c r="L673" s="7">
        <v>6.9444444444444441E-3</v>
      </c>
      <c r="M673" s="7">
        <v>0.125</v>
      </c>
      <c r="P673" s="33" t="str">
        <f t="shared" si="25"/>
        <v>ビジネスモデル研究_仙台2</v>
      </c>
      <c r="Q673" s="6" t="str">
        <f>IF(_xlfn.XLOOKUP(D673,履修科目一覧!G$6:G$225,履修科目一覧!E$6:E$225)=0,"",_xlfn.XLOOKUP(D673,履修科目一覧!G$6:G$225,履修科目一覧!E$6:E$225))</f>
        <v/>
      </c>
      <c r="R673" cm="1">
        <f t="array" ref="R673">_xlfn.SWITCH(B673,"集中(導入)",1,"前期",2,"集中(夏期)",3,"後期",4,"集中(春期)",5,"通年",6)</f>
        <v>4</v>
      </c>
      <c r="S673" t="s">
        <v>49</v>
      </c>
      <c r="U673">
        <v>1</v>
      </c>
    </row>
    <row r="674" spans="2:21" x14ac:dyDescent="0.85">
      <c r="B674" s="22" t="s">
        <v>550</v>
      </c>
      <c r="C674" s="6" t="s">
        <v>573</v>
      </c>
      <c r="D674" s="6" t="s">
        <v>147</v>
      </c>
      <c r="E674" s="6" t="s">
        <v>576</v>
      </c>
      <c r="F674" s="6">
        <v>3</v>
      </c>
      <c r="G674" s="52">
        <v>45589</v>
      </c>
      <c r="H674" s="52">
        <f>IF(COUNTIF(休講・補講一覧表!I$6:I$47,開講日程一覧!P674)&gt;0,_xlfn.XLOOKUP(開講日程一覧!P674,休講・補講一覧表!I$6:I$47,休講・補講一覧表!G$6:G$47),G674)</f>
        <v>45589</v>
      </c>
      <c r="I674" s="3" t="str">
        <f t="shared" si="24"/>
        <v>木</v>
      </c>
      <c r="J674" s="3" t="str">
        <f>IF(COUNTIF(休講・補講一覧表!I$6:I$47,開講日程一覧!P674)&gt;0,TEXT(G674,"m/d")&amp;"の補講","")</f>
        <v/>
      </c>
      <c r="K674" s="6" t="s">
        <v>542</v>
      </c>
      <c r="L674" s="7">
        <v>6.9444444444444441E-3</v>
      </c>
      <c r="M674" s="7">
        <v>0.125</v>
      </c>
      <c r="P674" s="33" t="str">
        <f t="shared" si="25"/>
        <v>ビジネスモデル研究_仙台3</v>
      </c>
      <c r="Q674" s="6" t="str">
        <f>IF(_xlfn.XLOOKUP(D674,履修科目一覧!G$6:G$225,履修科目一覧!E$6:E$225)=0,"",_xlfn.XLOOKUP(D674,履修科目一覧!G$6:G$225,履修科目一覧!E$6:E$225))</f>
        <v/>
      </c>
      <c r="R674" cm="1">
        <f t="array" ref="R674">_xlfn.SWITCH(B674,"集中(導入)",1,"前期",2,"集中(夏期)",3,"後期",4,"集中(春期)",5,"通年",6)</f>
        <v>4</v>
      </c>
      <c r="S674" t="s">
        <v>49</v>
      </c>
      <c r="U674">
        <v>1</v>
      </c>
    </row>
    <row r="675" spans="2:21" x14ac:dyDescent="0.85">
      <c r="B675" s="22" t="s">
        <v>550</v>
      </c>
      <c r="C675" s="6" t="s">
        <v>573</v>
      </c>
      <c r="D675" s="6" t="s">
        <v>147</v>
      </c>
      <c r="E675" s="6" t="s">
        <v>576</v>
      </c>
      <c r="F675" s="6">
        <v>4</v>
      </c>
      <c r="G675" s="52">
        <v>45603</v>
      </c>
      <c r="H675" s="52">
        <f>IF(COUNTIF(休講・補講一覧表!I$6:I$47,開講日程一覧!P675)&gt;0,_xlfn.XLOOKUP(開講日程一覧!P675,休講・補講一覧表!I$6:I$47,休講・補講一覧表!G$6:G$47),G675)</f>
        <v>45603</v>
      </c>
      <c r="I675" s="3" t="str">
        <f t="shared" si="24"/>
        <v>木</v>
      </c>
      <c r="J675" s="3" t="str">
        <f>IF(COUNTIF(休講・補講一覧表!I$6:I$47,開講日程一覧!P675)&gt;0,TEXT(G675,"m/d")&amp;"の補講","")</f>
        <v/>
      </c>
      <c r="K675" s="6" t="s">
        <v>542</v>
      </c>
      <c r="L675" s="7">
        <v>6.9444444444444441E-3</v>
      </c>
      <c r="M675" s="7">
        <v>0.125</v>
      </c>
      <c r="P675" s="33" t="str">
        <f t="shared" si="25"/>
        <v>ビジネスモデル研究_仙台4</v>
      </c>
      <c r="Q675" s="6" t="str">
        <f>IF(_xlfn.XLOOKUP(D675,履修科目一覧!G$6:G$225,履修科目一覧!E$6:E$225)=0,"",_xlfn.XLOOKUP(D675,履修科目一覧!G$6:G$225,履修科目一覧!E$6:E$225))</f>
        <v/>
      </c>
      <c r="R675" cm="1">
        <f t="array" ref="R675">_xlfn.SWITCH(B675,"集中(導入)",1,"前期",2,"集中(夏期)",3,"後期",4,"集中(春期)",5,"通年",6)</f>
        <v>4</v>
      </c>
      <c r="S675" t="s">
        <v>49</v>
      </c>
      <c r="U675">
        <v>1</v>
      </c>
    </row>
    <row r="676" spans="2:21" x14ac:dyDescent="0.85">
      <c r="B676" s="22" t="s">
        <v>550</v>
      </c>
      <c r="C676" s="6" t="s">
        <v>573</v>
      </c>
      <c r="D676" s="6" t="s">
        <v>147</v>
      </c>
      <c r="E676" s="6" t="s">
        <v>576</v>
      </c>
      <c r="F676" s="6">
        <v>5</v>
      </c>
      <c r="G676" s="52">
        <v>45617</v>
      </c>
      <c r="H676" s="52">
        <f>IF(COUNTIF(休講・補講一覧表!I$6:I$47,開講日程一覧!P676)&gt;0,_xlfn.XLOOKUP(開講日程一覧!P676,休講・補講一覧表!I$6:I$47,休講・補講一覧表!G$6:G$47),G676)</f>
        <v>45617</v>
      </c>
      <c r="I676" s="3" t="str">
        <f t="shared" si="24"/>
        <v>木</v>
      </c>
      <c r="J676" s="3" t="str">
        <f>IF(COUNTIF(休講・補講一覧表!I$6:I$47,開講日程一覧!P676)&gt;0,TEXT(G676,"m/d")&amp;"の補講","")</f>
        <v/>
      </c>
      <c r="K676" s="6" t="s">
        <v>542</v>
      </c>
      <c r="L676" s="7">
        <v>6.9444444444444441E-3</v>
      </c>
      <c r="M676" s="7">
        <v>0.125</v>
      </c>
      <c r="P676" s="33" t="str">
        <f t="shared" si="25"/>
        <v>ビジネスモデル研究_仙台5</v>
      </c>
      <c r="Q676" s="6" t="str">
        <f>IF(_xlfn.XLOOKUP(D676,履修科目一覧!G$6:G$225,履修科目一覧!E$6:E$225)=0,"",_xlfn.XLOOKUP(D676,履修科目一覧!G$6:G$225,履修科目一覧!E$6:E$225))</f>
        <v/>
      </c>
      <c r="R676" cm="1">
        <f t="array" ref="R676">_xlfn.SWITCH(B676,"集中(導入)",1,"前期",2,"集中(夏期)",3,"後期",4,"集中(春期)",5,"通年",6)</f>
        <v>4</v>
      </c>
      <c r="S676" t="s">
        <v>49</v>
      </c>
      <c r="U676">
        <v>1</v>
      </c>
    </row>
    <row r="677" spans="2:21" x14ac:dyDescent="0.85">
      <c r="B677" s="22" t="s">
        <v>550</v>
      </c>
      <c r="C677" s="6" t="s">
        <v>573</v>
      </c>
      <c r="D677" s="6" t="s">
        <v>147</v>
      </c>
      <c r="E677" s="6" t="s">
        <v>576</v>
      </c>
      <c r="F677" s="6">
        <v>6</v>
      </c>
      <c r="G677" s="52">
        <v>45631</v>
      </c>
      <c r="H677" s="52">
        <f>IF(COUNTIF(休講・補講一覧表!I$6:I$47,開講日程一覧!P677)&gt;0,_xlfn.XLOOKUP(開講日程一覧!P677,休講・補講一覧表!I$6:I$47,休講・補講一覧表!G$6:G$47),G677)</f>
        <v>45631</v>
      </c>
      <c r="I677" s="3" t="str">
        <f t="shared" si="24"/>
        <v>木</v>
      </c>
      <c r="J677" s="3" t="str">
        <f>IF(COUNTIF(休講・補講一覧表!I$6:I$47,開講日程一覧!P677)&gt;0,TEXT(G677,"m/d")&amp;"の補講","")</f>
        <v/>
      </c>
      <c r="K677" s="6" t="s">
        <v>542</v>
      </c>
      <c r="L677" s="7">
        <v>6.9444444444444441E-3</v>
      </c>
      <c r="M677" s="7">
        <v>0.125</v>
      </c>
      <c r="P677" s="33" t="str">
        <f t="shared" si="25"/>
        <v>ビジネスモデル研究_仙台6</v>
      </c>
      <c r="Q677" s="6" t="str">
        <f>IF(_xlfn.XLOOKUP(D677,履修科目一覧!G$6:G$225,履修科目一覧!E$6:E$225)=0,"",_xlfn.XLOOKUP(D677,履修科目一覧!G$6:G$225,履修科目一覧!E$6:E$225))</f>
        <v/>
      </c>
      <c r="R677" cm="1">
        <f t="array" ref="R677">_xlfn.SWITCH(B677,"集中(導入)",1,"前期",2,"集中(夏期)",3,"後期",4,"集中(春期)",5,"通年",6)</f>
        <v>4</v>
      </c>
      <c r="S677" t="s">
        <v>49</v>
      </c>
      <c r="U677">
        <v>1</v>
      </c>
    </row>
    <row r="678" spans="2:21" x14ac:dyDescent="0.85">
      <c r="B678" s="22" t="s">
        <v>550</v>
      </c>
      <c r="C678" s="6" t="s">
        <v>573</v>
      </c>
      <c r="D678" s="6" t="s">
        <v>147</v>
      </c>
      <c r="E678" s="6" t="s">
        <v>576</v>
      </c>
      <c r="F678" s="6">
        <v>7</v>
      </c>
      <c r="G678" s="52">
        <v>45645</v>
      </c>
      <c r="H678" s="52">
        <f>IF(COUNTIF(休講・補講一覧表!I$6:I$47,開講日程一覧!P678)&gt;0,_xlfn.XLOOKUP(開講日程一覧!P678,休講・補講一覧表!I$6:I$47,休講・補講一覧表!G$6:G$47),G678)</f>
        <v>45645</v>
      </c>
      <c r="I678" s="3" t="str">
        <f t="shared" si="24"/>
        <v>木</v>
      </c>
      <c r="J678" s="3" t="str">
        <f>IF(COUNTIF(休講・補講一覧表!I$6:I$47,開講日程一覧!P678)&gt;0,TEXT(G678,"m/d")&amp;"の補講","")</f>
        <v/>
      </c>
      <c r="K678" s="6" t="s">
        <v>542</v>
      </c>
      <c r="L678" s="7">
        <v>6.9444444444444441E-3</v>
      </c>
      <c r="M678" s="7">
        <v>0.125</v>
      </c>
      <c r="P678" s="33" t="str">
        <f t="shared" si="25"/>
        <v>ビジネスモデル研究_仙台7</v>
      </c>
      <c r="Q678" s="6" t="str">
        <f>IF(_xlfn.XLOOKUP(D678,履修科目一覧!G$6:G$225,履修科目一覧!E$6:E$225)=0,"",_xlfn.XLOOKUP(D678,履修科目一覧!G$6:G$225,履修科目一覧!E$6:E$225))</f>
        <v/>
      </c>
      <c r="R678" cm="1">
        <f t="array" ref="R678">_xlfn.SWITCH(B678,"集中(導入)",1,"前期",2,"集中(夏期)",3,"後期",4,"集中(春期)",5,"通年",6)</f>
        <v>4</v>
      </c>
      <c r="S678" t="s">
        <v>49</v>
      </c>
      <c r="U678">
        <v>1</v>
      </c>
    </row>
    <row r="679" spans="2:21" x14ac:dyDescent="0.85">
      <c r="B679" s="22" t="s">
        <v>550</v>
      </c>
      <c r="C679" s="6" t="s">
        <v>573</v>
      </c>
      <c r="D679" s="6" t="s">
        <v>147</v>
      </c>
      <c r="E679" s="6" t="s">
        <v>576</v>
      </c>
      <c r="F679" s="6">
        <v>8</v>
      </c>
      <c r="G679" s="52">
        <v>45666</v>
      </c>
      <c r="H679" s="52">
        <f>IF(COUNTIF(休講・補講一覧表!I$6:I$47,開講日程一覧!P679)&gt;0,_xlfn.XLOOKUP(開講日程一覧!P679,休講・補講一覧表!I$6:I$47,休講・補講一覧表!G$6:G$47),G679)</f>
        <v>45666</v>
      </c>
      <c r="I679" s="3" t="str">
        <f t="shared" si="24"/>
        <v>木</v>
      </c>
      <c r="J679" s="3" t="str">
        <f>IF(COUNTIF(休講・補講一覧表!I$6:I$47,開講日程一覧!P679)&gt;0,TEXT(G679,"m/d")&amp;"の補講","")</f>
        <v/>
      </c>
      <c r="K679" s="6" t="s">
        <v>542</v>
      </c>
      <c r="L679" s="7">
        <v>6.9444444444444441E-3</v>
      </c>
      <c r="M679" s="7">
        <v>0.125</v>
      </c>
      <c r="P679" s="33" t="str">
        <f t="shared" si="25"/>
        <v>ビジネスモデル研究_仙台8</v>
      </c>
      <c r="Q679" s="6" t="str">
        <f>IF(_xlfn.XLOOKUP(D679,履修科目一覧!G$6:G$225,履修科目一覧!E$6:E$225)=0,"",_xlfn.XLOOKUP(D679,履修科目一覧!G$6:G$225,履修科目一覧!E$6:E$225))</f>
        <v/>
      </c>
      <c r="R679" cm="1">
        <f t="array" ref="R679">_xlfn.SWITCH(B679,"集中(導入)",1,"前期",2,"集中(夏期)",3,"後期",4,"集中(春期)",5,"通年",6)</f>
        <v>4</v>
      </c>
      <c r="S679" t="s">
        <v>49</v>
      </c>
      <c r="U679">
        <v>1</v>
      </c>
    </row>
    <row r="680" spans="2:21" x14ac:dyDescent="0.85">
      <c r="B680" s="22" t="s">
        <v>545</v>
      </c>
      <c r="C680" s="6" t="s">
        <v>578</v>
      </c>
      <c r="D680" s="6" t="s">
        <v>158</v>
      </c>
      <c r="E680" s="6" t="s">
        <v>576</v>
      </c>
      <c r="F680" s="6">
        <v>1</v>
      </c>
      <c r="G680" s="52">
        <v>45406</v>
      </c>
      <c r="H680" s="52">
        <f>IF(COUNTIF(休講・補講一覧表!I$6:I$47,開講日程一覧!P680)&gt;0,_xlfn.XLOOKUP(開講日程一覧!P680,休講・補講一覧表!I$6:I$47,休講・補講一覧表!G$6:G$47),G680)</f>
        <v>45406</v>
      </c>
      <c r="I680" s="3" t="str">
        <f t="shared" si="24"/>
        <v>水</v>
      </c>
      <c r="J680" s="3" t="str">
        <f>IF(COUNTIF(休講・補講一覧表!I$6:I$47,開講日程一覧!P680)&gt;0,TEXT(G680,"m/d")&amp;"の補講","")</f>
        <v/>
      </c>
      <c r="K680" s="6" t="s">
        <v>552</v>
      </c>
      <c r="L680" s="7">
        <v>0</v>
      </c>
      <c r="M680" s="7">
        <v>6.25E-2</v>
      </c>
      <c r="P680" s="33" t="str">
        <f t="shared" si="25"/>
        <v>事業構想のためのファイナンス_仙台1</v>
      </c>
      <c r="Q680" s="6" t="str">
        <f>IF(_xlfn.XLOOKUP(D680,履修科目一覧!G$6:G$225,履修科目一覧!E$6:E$225)=0,"",_xlfn.XLOOKUP(D680,履修科目一覧!G$6:G$225,履修科目一覧!E$6:E$225))</f>
        <v/>
      </c>
      <c r="R680" cm="1">
        <f t="array" ref="R680">_xlfn.SWITCH(B680,"集中(導入)",1,"前期",2,"集中(夏期)",3,"後期",4,"集中(春期)",5,"通年",6)</f>
        <v>2</v>
      </c>
      <c r="S680" t="s">
        <v>49</v>
      </c>
      <c r="U680">
        <v>1</v>
      </c>
    </row>
    <row r="681" spans="2:21" x14ac:dyDescent="0.85">
      <c r="B681" s="22" t="s">
        <v>545</v>
      </c>
      <c r="C681" s="6" t="s">
        <v>578</v>
      </c>
      <c r="D681" s="6" t="s">
        <v>158</v>
      </c>
      <c r="E681" s="6" t="s">
        <v>576</v>
      </c>
      <c r="F681" s="6">
        <v>2</v>
      </c>
      <c r="G681" s="52">
        <v>45420</v>
      </c>
      <c r="H681" s="52">
        <f>IF(COUNTIF(休講・補講一覧表!I$6:I$47,開講日程一覧!P681)&gt;0,_xlfn.XLOOKUP(開講日程一覧!P681,休講・補講一覧表!I$6:I$47,休講・補講一覧表!G$6:G$47),G681)</f>
        <v>45420</v>
      </c>
      <c r="I681" s="3" t="str">
        <f t="shared" si="24"/>
        <v>水</v>
      </c>
      <c r="J681" s="3" t="str">
        <f>IF(COUNTIF(休講・補講一覧表!I$6:I$47,開講日程一覧!P681)&gt;0,TEXT(G681,"m/d")&amp;"の補講","")</f>
        <v/>
      </c>
      <c r="K681" s="6" t="s">
        <v>542</v>
      </c>
      <c r="L681" s="7">
        <v>6.9444444444444441E-3</v>
      </c>
      <c r="M681" s="7">
        <v>0.125</v>
      </c>
      <c r="P681" s="33" t="str">
        <f t="shared" si="25"/>
        <v>事業構想のためのファイナンス_仙台2</v>
      </c>
      <c r="Q681" s="6" t="str">
        <f>IF(_xlfn.XLOOKUP(D681,履修科目一覧!G$6:G$225,履修科目一覧!E$6:E$225)=0,"",_xlfn.XLOOKUP(D681,履修科目一覧!G$6:G$225,履修科目一覧!E$6:E$225))</f>
        <v/>
      </c>
      <c r="R681" cm="1">
        <f t="array" ref="R681">_xlfn.SWITCH(B681,"集中(導入)",1,"前期",2,"集中(夏期)",3,"後期",4,"集中(春期)",5,"通年",6)</f>
        <v>2</v>
      </c>
      <c r="S681" t="s">
        <v>49</v>
      </c>
      <c r="U681">
        <v>1</v>
      </c>
    </row>
    <row r="682" spans="2:21" x14ac:dyDescent="0.85">
      <c r="B682" s="22" t="s">
        <v>545</v>
      </c>
      <c r="C682" s="6" t="s">
        <v>578</v>
      </c>
      <c r="D682" s="6" t="s">
        <v>158</v>
      </c>
      <c r="E682" s="6" t="s">
        <v>576</v>
      </c>
      <c r="F682" s="6">
        <v>3</v>
      </c>
      <c r="G682" s="52">
        <v>45434</v>
      </c>
      <c r="H682" s="52">
        <f>IF(COUNTIF(休講・補講一覧表!I$6:I$47,開講日程一覧!P682)&gt;0,_xlfn.XLOOKUP(開講日程一覧!P682,休講・補講一覧表!I$6:I$47,休講・補講一覧表!G$6:G$47),G682)</f>
        <v>45434</v>
      </c>
      <c r="I682" s="3" t="str">
        <f t="shared" si="24"/>
        <v>水</v>
      </c>
      <c r="J682" s="3" t="str">
        <f>IF(COUNTIF(休講・補講一覧表!I$6:I$47,開講日程一覧!P682)&gt;0,TEXT(G682,"m/d")&amp;"の補講","")</f>
        <v/>
      </c>
      <c r="K682" s="6" t="s">
        <v>542</v>
      </c>
      <c r="L682" s="7">
        <v>6.9444444444444441E-3</v>
      </c>
      <c r="M682" s="7">
        <v>0.125</v>
      </c>
      <c r="P682" s="33" t="str">
        <f t="shared" si="25"/>
        <v>事業構想のためのファイナンス_仙台3</v>
      </c>
      <c r="Q682" s="6" t="str">
        <f>IF(_xlfn.XLOOKUP(D682,履修科目一覧!G$6:G$225,履修科目一覧!E$6:E$225)=0,"",_xlfn.XLOOKUP(D682,履修科目一覧!G$6:G$225,履修科目一覧!E$6:E$225))</f>
        <v/>
      </c>
      <c r="R682" cm="1">
        <f t="array" ref="R682">_xlfn.SWITCH(B682,"集中(導入)",1,"前期",2,"集中(夏期)",3,"後期",4,"集中(春期)",5,"通年",6)</f>
        <v>2</v>
      </c>
      <c r="S682" t="s">
        <v>49</v>
      </c>
      <c r="U682">
        <v>1</v>
      </c>
    </row>
    <row r="683" spans="2:21" x14ac:dyDescent="0.85">
      <c r="B683" s="22" t="s">
        <v>545</v>
      </c>
      <c r="C683" s="6" t="s">
        <v>578</v>
      </c>
      <c r="D683" s="6" t="s">
        <v>158</v>
      </c>
      <c r="E683" s="6" t="s">
        <v>576</v>
      </c>
      <c r="F683" s="6">
        <v>4</v>
      </c>
      <c r="G683" s="52">
        <v>45448</v>
      </c>
      <c r="H683" s="52">
        <f>IF(COUNTIF(休講・補講一覧表!I$6:I$47,開講日程一覧!P683)&gt;0,_xlfn.XLOOKUP(開講日程一覧!P683,休講・補講一覧表!I$6:I$47,休講・補講一覧表!G$6:G$47),G683)</f>
        <v>45448</v>
      </c>
      <c r="I683" s="3" t="str">
        <f t="shared" si="24"/>
        <v>水</v>
      </c>
      <c r="J683" s="3" t="str">
        <f>IF(COUNTIF(休講・補講一覧表!I$6:I$47,開講日程一覧!P683)&gt;0,TEXT(G683,"m/d")&amp;"の補講","")</f>
        <v/>
      </c>
      <c r="K683" s="6" t="s">
        <v>542</v>
      </c>
      <c r="L683" s="7">
        <v>6.9444444444444441E-3</v>
      </c>
      <c r="M683" s="7">
        <v>0.125</v>
      </c>
      <c r="P683" s="33" t="str">
        <f t="shared" si="25"/>
        <v>事業構想のためのファイナンス_仙台4</v>
      </c>
      <c r="Q683" s="6" t="str">
        <f>IF(_xlfn.XLOOKUP(D683,履修科目一覧!G$6:G$225,履修科目一覧!E$6:E$225)=0,"",_xlfn.XLOOKUP(D683,履修科目一覧!G$6:G$225,履修科目一覧!E$6:E$225))</f>
        <v/>
      </c>
      <c r="R683" cm="1">
        <f t="array" ref="R683">_xlfn.SWITCH(B683,"集中(導入)",1,"前期",2,"集中(夏期)",3,"後期",4,"集中(春期)",5,"通年",6)</f>
        <v>2</v>
      </c>
      <c r="S683" t="s">
        <v>49</v>
      </c>
      <c r="U683">
        <v>1</v>
      </c>
    </row>
    <row r="684" spans="2:21" x14ac:dyDescent="0.85">
      <c r="B684" s="22" t="s">
        <v>545</v>
      </c>
      <c r="C684" s="6" t="s">
        <v>578</v>
      </c>
      <c r="D684" s="6" t="s">
        <v>158</v>
      </c>
      <c r="E684" s="6" t="s">
        <v>576</v>
      </c>
      <c r="F684" s="6">
        <v>5</v>
      </c>
      <c r="G684" s="52">
        <v>45462</v>
      </c>
      <c r="H684" s="52">
        <f>IF(COUNTIF(休講・補講一覧表!I$6:I$47,開講日程一覧!P684)&gt;0,_xlfn.XLOOKUP(開講日程一覧!P684,休講・補講一覧表!I$6:I$47,休講・補講一覧表!G$6:G$47),G684)</f>
        <v>45462</v>
      </c>
      <c r="I684" s="3" t="str">
        <f t="shared" si="24"/>
        <v>水</v>
      </c>
      <c r="J684" s="3" t="str">
        <f>IF(COUNTIF(休講・補講一覧表!I$6:I$47,開講日程一覧!P684)&gt;0,TEXT(G684,"m/d")&amp;"の補講","")</f>
        <v/>
      </c>
      <c r="K684" s="6" t="s">
        <v>542</v>
      </c>
      <c r="L684" s="7">
        <v>6.9444444444444441E-3</v>
      </c>
      <c r="M684" s="7">
        <v>0.125</v>
      </c>
      <c r="P684" s="33" t="str">
        <f t="shared" si="25"/>
        <v>事業構想のためのファイナンス_仙台5</v>
      </c>
      <c r="Q684" s="6" t="str">
        <f>IF(_xlfn.XLOOKUP(D684,履修科目一覧!G$6:G$225,履修科目一覧!E$6:E$225)=0,"",_xlfn.XLOOKUP(D684,履修科目一覧!G$6:G$225,履修科目一覧!E$6:E$225))</f>
        <v/>
      </c>
      <c r="R684" cm="1">
        <f t="array" ref="R684">_xlfn.SWITCH(B684,"集中(導入)",1,"前期",2,"集中(夏期)",3,"後期",4,"集中(春期)",5,"通年",6)</f>
        <v>2</v>
      </c>
      <c r="S684" t="s">
        <v>49</v>
      </c>
      <c r="U684">
        <v>1</v>
      </c>
    </row>
    <row r="685" spans="2:21" x14ac:dyDescent="0.85">
      <c r="B685" s="22" t="s">
        <v>545</v>
      </c>
      <c r="C685" s="6" t="s">
        <v>578</v>
      </c>
      <c r="D685" s="6" t="s">
        <v>158</v>
      </c>
      <c r="E685" s="6" t="s">
        <v>576</v>
      </c>
      <c r="F685" s="6">
        <v>6</v>
      </c>
      <c r="G685" s="52">
        <v>45476</v>
      </c>
      <c r="H685" s="52">
        <f>IF(COUNTIF(休講・補講一覧表!I$6:I$47,開講日程一覧!P685)&gt;0,_xlfn.XLOOKUP(開講日程一覧!P685,休講・補講一覧表!I$6:I$47,休講・補講一覧表!G$6:G$47),G685)</f>
        <v>45476</v>
      </c>
      <c r="I685" s="3" t="str">
        <f t="shared" si="24"/>
        <v>水</v>
      </c>
      <c r="J685" s="3" t="str">
        <f>IF(COUNTIF(休講・補講一覧表!I$6:I$47,開講日程一覧!P685)&gt;0,TEXT(G685,"m/d")&amp;"の補講","")</f>
        <v/>
      </c>
      <c r="K685" s="6" t="s">
        <v>542</v>
      </c>
      <c r="L685" s="7">
        <v>6.9444444444444441E-3</v>
      </c>
      <c r="M685" s="7">
        <v>0.125</v>
      </c>
      <c r="P685" s="33" t="str">
        <f t="shared" si="25"/>
        <v>事業構想のためのファイナンス_仙台6</v>
      </c>
      <c r="Q685" s="6" t="str">
        <f>IF(_xlfn.XLOOKUP(D685,履修科目一覧!G$6:G$225,履修科目一覧!E$6:E$225)=0,"",_xlfn.XLOOKUP(D685,履修科目一覧!G$6:G$225,履修科目一覧!E$6:E$225))</f>
        <v/>
      </c>
      <c r="R685" cm="1">
        <f t="array" ref="R685">_xlfn.SWITCH(B685,"集中(導入)",1,"前期",2,"集中(夏期)",3,"後期",4,"集中(春期)",5,"通年",6)</f>
        <v>2</v>
      </c>
      <c r="S685" t="s">
        <v>49</v>
      </c>
      <c r="U685">
        <v>1</v>
      </c>
    </row>
    <row r="686" spans="2:21" x14ac:dyDescent="0.85">
      <c r="B686" s="22" t="s">
        <v>545</v>
      </c>
      <c r="C686" s="6" t="s">
        <v>578</v>
      </c>
      <c r="D686" s="6" t="s">
        <v>158</v>
      </c>
      <c r="E686" s="6" t="s">
        <v>576</v>
      </c>
      <c r="F686" s="6">
        <v>7</v>
      </c>
      <c r="G686" s="52">
        <v>45490</v>
      </c>
      <c r="H686" s="52">
        <f>IF(COUNTIF(休講・補講一覧表!I$6:I$47,開講日程一覧!P686)&gt;0,_xlfn.XLOOKUP(開講日程一覧!P686,休講・補講一覧表!I$6:I$47,休講・補講一覧表!G$6:G$47),G686)</f>
        <v>45490</v>
      </c>
      <c r="I686" s="3" t="str">
        <f t="shared" si="24"/>
        <v>水</v>
      </c>
      <c r="J686" s="3" t="str">
        <f>IF(COUNTIF(休講・補講一覧表!I$6:I$47,開講日程一覧!P686)&gt;0,TEXT(G686,"m/d")&amp;"の補講","")</f>
        <v/>
      </c>
      <c r="K686" s="6" t="s">
        <v>542</v>
      </c>
      <c r="L686" s="7">
        <v>6.9444444444444441E-3</v>
      </c>
      <c r="M686" s="7">
        <v>0.125</v>
      </c>
      <c r="P686" s="33" t="str">
        <f t="shared" si="25"/>
        <v>事業構想のためのファイナンス_仙台7</v>
      </c>
      <c r="Q686" s="6" t="str">
        <f>IF(_xlfn.XLOOKUP(D686,履修科目一覧!G$6:G$225,履修科目一覧!E$6:E$225)=0,"",_xlfn.XLOOKUP(D686,履修科目一覧!G$6:G$225,履修科目一覧!E$6:E$225))</f>
        <v/>
      </c>
      <c r="R686" cm="1">
        <f t="array" ref="R686">_xlfn.SWITCH(B686,"集中(導入)",1,"前期",2,"集中(夏期)",3,"後期",4,"集中(春期)",5,"通年",6)</f>
        <v>2</v>
      </c>
      <c r="S686" t="s">
        <v>49</v>
      </c>
      <c r="U686">
        <v>1</v>
      </c>
    </row>
    <row r="687" spans="2:21" x14ac:dyDescent="0.85">
      <c r="B687" s="22" t="s">
        <v>545</v>
      </c>
      <c r="C687" s="6" t="s">
        <v>578</v>
      </c>
      <c r="D687" s="6" t="s">
        <v>158</v>
      </c>
      <c r="E687" s="6" t="s">
        <v>576</v>
      </c>
      <c r="F687" s="6">
        <v>8</v>
      </c>
      <c r="G687" s="52">
        <v>45504</v>
      </c>
      <c r="H687" s="52">
        <f>IF(COUNTIF(休講・補講一覧表!I$6:I$47,開講日程一覧!P687)&gt;0,_xlfn.XLOOKUP(開講日程一覧!P687,休講・補講一覧表!I$6:I$47,休講・補講一覧表!G$6:G$47),G687)</f>
        <v>45504</v>
      </c>
      <c r="I687" s="3" t="str">
        <f t="shared" si="24"/>
        <v>水</v>
      </c>
      <c r="J687" s="3" t="str">
        <f>IF(COUNTIF(休講・補講一覧表!I$6:I$47,開講日程一覧!P687)&gt;0,TEXT(G687,"m/d")&amp;"の補講","")</f>
        <v/>
      </c>
      <c r="K687" s="6" t="s">
        <v>542</v>
      </c>
      <c r="L687" s="7">
        <v>6.9444444444444441E-3</v>
      </c>
      <c r="M687" s="7">
        <v>0.125</v>
      </c>
      <c r="P687" s="33" t="str">
        <f t="shared" si="25"/>
        <v>事業構想のためのファイナンス_仙台8</v>
      </c>
      <c r="Q687" s="6" t="str">
        <f>IF(_xlfn.XLOOKUP(D687,履修科目一覧!G$6:G$225,履修科目一覧!E$6:E$225)=0,"",_xlfn.XLOOKUP(D687,履修科目一覧!G$6:G$225,履修科目一覧!E$6:E$225))</f>
        <v/>
      </c>
      <c r="R687" cm="1">
        <f t="array" ref="R687">_xlfn.SWITCH(B687,"集中(導入)",1,"前期",2,"集中(夏期)",3,"後期",4,"集中(春期)",5,"通年",6)</f>
        <v>2</v>
      </c>
      <c r="S687" t="s">
        <v>49</v>
      </c>
      <c r="U687">
        <v>1</v>
      </c>
    </row>
    <row r="688" spans="2:21" x14ac:dyDescent="0.85">
      <c r="B688" s="22" t="s">
        <v>550</v>
      </c>
      <c r="C688" s="6" t="s">
        <v>557</v>
      </c>
      <c r="D688" s="6" t="s">
        <v>166</v>
      </c>
      <c r="E688" s="6" t="s">
        <v>576</v>
      </c>
      <c r="F688" s="6">
        <v>1</v>
      </c>
      <c r="G688" s="52">
        <v>45568</v>
      </c>
      <c r="H688" s="52">
        <f>IF(COUNTIF(休講・補講一覧表!I$6:I$47,開講日程一覧!P688)&gt;0,_xlfn.XLOOKUP(開講日程一覧!P688,休講・補講一覧表!I$6:I$47,休講・補講一覧表!G$6:G$47),G688)</f>
        <v>45568</v>
      </c>
      <c r="I688" s="3" t="str">
        <f t="shared" si="24"/>
        <v>木</v>
      </c>
      <c r="J688" s="3" t="str">
        <f>IF(COUNTIF(休講・補講一覧表!I$6:I$47,開講日程一覧!P688)&gt;0,TEXT(G688,"m/d")&amp;"の補講","")</f>
        <v/>
      </c>
      <c r="K688" s="6" t="s">
        <v>556</v>
      </c>
      <c r="L688" s="7">
        <v>0</v>
      </c>
      <c r="M688" s="7">
        <v>6.25E-2</v>
      </c>
      <c r="P688" s="33" t="str">
        <f t="shared" si="25"/>
        <v>市場・顧客分析_仙台1</v>
      </c>
      <c r="Q688" s="6" t="str">
        <f>IF(_xlfn.XLOOKUP(D688,履修科目一覧!G$6:G$225,履修科目一覧!E$6:E$225)=0,"",_xlfn.XLOOKUP(D688,履修科目一覧!G$6:G$225,履修科目一覧!E$6:E$225))</f>
        <v/>
      </c>
      <c r="R688" cm="1">
        <f t="array" ref="R688">_xlfn.SWITCH(B688,"集中(導入)",1,"前期",2,"集中(夏期)",3,"後期",4,"集中(春期)",5,"通年",6)</f>
        <v>4</v>
      </c>
      <c r="S688" t="s">
        <v>49</v>
      </c>
      <c r="U688">
        <v>1</v>
      </c>
    </row>
    <row r="689" spans="2:21" x14ac:dyDescent="0.85">
      <c r="B689" s="22" t="s">
        <v>550</v>
      </c>
      <c r="C689" s="6" t="s">
        <v>557</v>
      </c>
      <c r="D689" s="6" t="s">
        <v>166</v>
      </c>
      <c r="E689" s="6" t="s">
        <v>576</v>
      </c>
      <c r="F689" s="6">
        <v>2</v>
      </c>
      <c r="G689" s="52">
        <v>45582</v>
      </c>
      <c r="H689" s="52">
        <f>IF(COUNTIF(休講・補講一覧表!I$6:I$47,開講日程一覧!P689)&gt;0,_xlfn.XLOOKUP(開講日程一覧!P689,休講・補講一覧表!I$6:I$47,休講・補講一覧表!G$6:G$47),G689)</f>
        <v>45582</v>
      </c>
      <c r="I689" s="3" t="str">
        <f t="shared" si="24"/>
        <v>木</v>
      </c>
      <c r="J689" s="3" t="str">
        <f>IF(COUNTIF(休講・補講一覧表!I$6:I$47,開講日程一覧!P689)&gt;0,TEXT(G689,"m/d")&amp;"の補講","")</f>
        <v/>
      </c>
      <c r="K689" s="6" t="s">
        <v>542</v>
      </c>
      <c r="L689" s="7">
        <v>6.9444444444444441E-3</v>
      </c>
      <c r="M689" s="7">
        <v>0.125</v>
      </c>
      <c r="P689" s="33" t="str">
        <f t="shared" si="25"/>
        <v>市場・顧客分析_仙台2</v>
      </c>
      <c r="Q689" s="6" t="str">
        <f>IF(_xlfn.XLOOKUP(D689,履修科目一覧!G$6:G$225,履修科目一覧!E$6:E$225)=0,"",_xlfn.XLOOKUP(D689,履修科目一覧!G$6:G$225,履修科目一覧!E$6:E$225))</f>
        <v/>
      </c>
      <c r="R689" cm="1">
        <f t="array" ref="R689">_xlfn.SWITCH(B689,"集中(導入)",1,"前期",2,"集中(夏期)",3,"後期",4,"集中(春期)",5,"通年",6)</f>
        <v>4</v>
      </c>
      <c r="S689" t="s">
        <v>49</v>
      </c>
      <c r="U689">
        <v>1</v>
      </c>
    </row>
    <row r="690" spans="2:21" x14ac:dyDescent="0.85">
      <c r="B690" s="22" t="s">
        <v>550</v>
      </c>
      <c r="C690" s="6" t="s">
        <v>557</v>
      </c>
      <c r="D690" s="6" t="s">
        <v>166</v>
      </c>
      <c r="E690" s="6" t="s">
        <v>576</v>
      </c>
      <c r="F690" s="6">
        <v>3</v>
      </c>
      <c r="G690" s="52">
        <v>45596</v>
      </c>
      <c r="H690" s="52">
        <f>IF(COUNTIF(休講・補講一覧表!I$6:I$47,開講日程一覧!P690)&gt;0,_xlfn.XLOOKUP(開講日程一覧!P690,休講・補講一覧表!I$6:I$47,休講・補講一覧表!G$6:G$47),G690)</f>
        <v>45596</v>
      </c>
      <c r="I690" s="3" t="str">
        <f t="shared" si="24"/>
        <v>木</v>
      </c>
      <c r="J690" s="3" t="str">
        <f>IF(COUNTIF(休講・補講一覧表!I$6:I$47,開講日程一覧!P690)&gt;0,TEXT(G690,"m/d")&amp;"の補講","")</f>
        <v/>
      </c>
      <c r="K690" s="6" t="s">
        <v>542</v>
      </c>
      <c r="L690" s="7">
        <v>6.9444444444444441E-3</v>
      </c>
      <c r="M690" s="7">
        <v>0.125</v>
      </c>
      <c r="P690" s="33" t="str">
        <f t="shared" si="25"/>
        <v>市場・顧客分析_仙台3</v>
      </c>
      <c r="Q690" s="6" t="str">
        <f>IF(_xlfn.XLOOKUP(D690,履修科目一覧!G$6:G$225,履修科目一覧!E$6:E$225)=0,"",_xlfn.XLOOKUP(D690,履修科目一覧!G$6:G$225,履修科目一覧!E$6:E$225))</f>
        <v/>
      </c>
      <c r="R690" cm="1">
        <f t="array" ref="R690">_xlfn.SWITCH(B690,"集中(導入)",1,"前期",2,"集中(夏期)",3,"後期",4,"集中(春期)",5,"通年",6)</f>
        <v>4</v>
      </c>
      <c r="S690" t="s">
        <v>49</v>
      </c>
      <c r="U690">
        <v>1</v>
      </c>
    </row>
    <row r="691" spans="2:21" x14ac:dyDescent="0.85">
      <c r="B691" s="22" t="s">
        <v>550</v>
      </c>
      <c r="C691" s="6" t="s">
        <v>557</v>
      </c>
      <c r="D691" s="6" t="s">
        <v>166</v>
      </c>
      <c r="E691" s="6" t="s">
        <v>576</v>
      </c>
      <c r="F691" s="6">
        <v>4</v>
      </c>
      <c r="G691" s="52">
        <v>45610</v>
      </c>
      <c r="H691" s="52">
        <f>IF(COUNTIF(休講・補講一覧表!I$6:I$47,開講日程一覧!P691)&gt;0,_xlfn.XLOOKUP(開講日程一覧!P691,休講・補講一覧表!I$6:I$47,休講・補講一覧表!G$6:G$47),G691)</f>
        <v>45610</v>
      </c>
      <c r="I691" s="3" t="str">
        <f t="shared" si="24"/>
        <v>木</v>
      </c>
      <c r="J691" s="3" t="str">
        <f>IF(COUNTIF(休講・補講一覧表!I$6:I$47,開講日程一覧!P691)&gt;0,TEXT(G691,"m/d")&amp;"の補講","")</f>
        <v/>
      </c>
      <c r="K691" s="6" t="s">
        <v>542</v>
      </c>
      <c r="L691" s="7">
        <v>6.9444444444444441E-3</v>
      </c>
      <c r="M691" s="7">
        <v>0.125</v>
      </c>
      <c r="P691" s="33" t="str">
        <f t="shared" si="25"/>
        <v>市場・顧客分析_仙台4</v>
      </c>
      <c r="Q691" s="6" t="str">
        <f>IF(_xlfn.XLOOKUP(D691,履修科目一覧!G$6:G$225,履修科目一覧!E$6:E$225)=0,"",_xlfn.XLOOKUP(D691,履修科目一覧!G$6:G$225,履修科目一覧!E$6:E$225))</f>
        <v/>
      </c>
      <c r="R691" cm="1">
        <f t="array" ref="R691">_xlfn.SWITCH(B691,"集中(導入)",1,"前期",2,"集中(夏期)",3,"後期",4,"集中(春期)",5,"通年",6)</f>
        <v>4</v>
      </c>
      <c r="S691" t="s">
        <v>49</v>
      </c>
      <c r="U691">
        <v>1</v>
      </c>
    </row>
    <row r="692" spans="2:21" x14ac:dyDescent="0.85">
      <c r="B692" s="22" t="s">
        <v>550</v>
      </c>
      <c r="C692" s="6" t="s">
        <v>557</v>
      </c>
      <c r="D692" s="6" t="s">
        <v>166</v>
      </c>
      <c r="E692" s="6" t="s">
        <v>576</v>
      </c>
      <c r="F692" s="6">
        <v>5</v>
      </c>
      <c r="G692" s="52">
        <v>45624</v>
      </c>
      <c r="H692" s="52">
        <f>IF(COUNTIF(休講・補講一覧表!I$6:I$47,開講日程一覧!P692)&gt;0,_xlfn.XLOOKUP(開講日程一覧!P692,休講・補講一覧表!I$6:I$47,休講・補講一覧表!G$6:G$47),G692)</f>
        <v>45624</v>
      </c>
      <c r="I692" s="3" t="str">
        <f t="shared" si="24"/>
        <v>木</v>
      </c>
      <c r="J692" s="3" t="str">
        <f>IF(COUNTIF(休講・補講一覧表!I$6:I$47,開講日程一覧!P692)&gt;0,TEXT(G692,"m/d")&amp;"の補講","")</f>
        <v/>
      </c>
      <c r="K692" s="6" t="s">
        <v>542</v>
      </c>
      <c r="L692" s="7">
        <v>6.9444444444444441E-3</v>
      </c>
      <c r="M692" s="7">
        <v>0.125</v>
      </c>
      <c r="P692" s="33" t="str">
        <f t="shared" si="25"/>
        <v>市場・顧客分析_仙台5</v>
      </c>
      <c r="Q692" s="6" t="str">
        <f>IF(_xlfn.XLOOKUP(D692,履修科目一覧!G$6:G$225,履修科目一覧!E$6:E$225)=0,"",_xlfn.XLOOKUP(D692,履修科目一覧!G$6:G$225,履修科目一覧!E$6:E$225))</f>
        <v/>
      </c>
      <c r="R692" cm="1">
        <f t="array" ref="R692">_xlfn.SWITCH(B692,"集中(導入)",1,"前期",2,"集中(夏期)",3,"後期",4,"集中(春期)",5,"通年",6)</f>
        <v>4</v>
      </c>
      <c r="S692" t="s">
        <v>49</v>
      </c>
      <c r="U692">
        <v>1</v>
      </c>
    </row>
    <row r="693" spans="2:21" x14ac:dyDescent="0.85">
      <c r="B693" s="22" t="s">
        <v>550</v>
      </c>
      <c r="C693" s="6" t="s">
        <v>557</v>
      </c>
      <c r="D693" s="6" t="s">
        <v>166</v>
      </c>
      <c r="E693" s="6" t="s">
        <v>576</v>
      </c>
      <c r="F693" s="6">
        <v>6</v>
      </c>
      <c r="G693" s="52">
        <v>45638</v>
      </c>
      <c r="H693" s="52">
        <f>IF(COUNTIF(休講・補講一覧表!I$6:I$47,開講日程一覧!P693)&gt;0,_xlfn.XLOOKUP(開講日程一覧!P693,休講・補講一覧表!I$6:I$47,休講・補講一覧表!G$6:G$47),G693)</f>
        <v>45638</v>
      </c>
      <c r="I693" s="3" t="str">
        <f t="shared" si="24"/>
        <v>木</v>
      </c>
      <c r="J693" s="3" t="str">
        <f>IF(COUNTIF(休講・補講一覧表!I$6:I$47,開講日程一覧!P693)&gt;0,TEXT(G693,"m/d")&amp;"の補講","")</f>
        <v/>
      </c>
      <c r="K693" s="6" t="s">
        <v>542</v>
      </c>
      <c r="L693" s="7">
        <v>6.9444444444444441E-3</v>
      </c>
      <c r="M693" s="7">
        <v>0.125</v>
      </c>
      <c r="P693" s="33" t="str">
        <f t="shared" si="25"/>
        <v>市場・顧客分析_仙台6</v>
      </c>
      <c r="Q693" s="6" t="str">
        <f>IF(_xlfn.XLOOKUP(D693,履修科目一覧!G$6:G$225,履修科目一覧!E$6:E$225)=0,"",_xlfn.XLOOKUP(D693,履修科目一覧!G$6:G$225,履修科目一覧!E$6:E$225))</f>
        <v/>
      </c>
      <c r="R693" cm="1">
        <f t="array" ref="R693">_xlfn.SWITCH(B693,"集中(導入)",1,"前期",2,"集中(夏期)",3,"後期",4,"集中(春期)",5,"通年",6)</f>
        <v>4</v>
      </c>
      <c r="S693" t="s">
        <v>49</v>
      </c>
      <c r="U693">
        <v>1</v>
      </c>
    </row>
    <row r="694" spans="2:21" x14ac:dyDescent="0.85">
      <c r="B694" s="22" t="s">
        <v>550</v>
      </c>
      <c r="C694" s="6" t="s">
        <v>557</v>
      </c>
      <c r="D694" s="6" t="s">
        <v>166</v>
      </c>
      <c r="E694" s="6" t="s">
        <v>576</v>
      </c>
      <c r="F694" s="6">
        <v>7</v>
      </c>
      <c r="G694" s="52">
        <v>45652</v>
      </c>
      <c r="H694" s="52">
        <f>IF(COUNTIF(休講・補講一覧表!I$6:I$47,開講日程一覧!P694)&gt;0,_xlfn.XLOOKUP(開講日程一覧!P694,休講・補講一覧表!I$6:I$47,休講・補講一覧表!G$6:G$47),G694)</f>
        <v>45652</v>
      </c>
      <c r="I694" s="3" t="str">
        <f t="shared" si="24"/>
        <v>木</v>
      </c>
      <c r="J694" s="3" t="str">
        <f>IF(COUNTIF(休講・補講一覧表!I$6:I$47,開講日程一覧!P694)&gt;0,TEXT(G694,"m/d")&amp;"の補講","")</f>
        <v/>
      </c>
      <c r="K694" s="6" t="s">
        <v>542</v>
      </c>
      <c r="L694" s="7">
        <v>6.9444444444444441E-3</v>
      </c>
      <c r="M694" s="7">
        <v>0.125</v>
      </c>
      <c r="P694" s="33" t="str">
        <f t="shared" si="25"/>
        <v>市場・顧客分析_仙台7</v>
      </c>
      <c r="Q694" s="6" t="str">
        <f>IF(_xlfn.XLOOKUP(D694,履修科目一覧!G$6:G$225,履修科目一覧!E$6:E$225)=0,"",_xlfn.XLOOKUP(D694,履修科目一覧!G$6:G$225,履修科目一覧!E$6:E$225))</f>
        <v/>
      </c>
      <c r="R694" cm="1">
        <f t="array" ref="R694">_xlfn.SWITCH(B694,"集中(導入)",1,"前期",2,"集中(夏期)",3,"後期",4,"集中(春期)",5,"通年",6)</f>
        <v>4</v>
      </c>
      <c r="S694" t="s">
        <v>49</v>
      </c>
      <c r="U694">
        <v>1</v>
      </c>
    </row>
    <row r="695" spans="2:21" x14ac:dyDescent="0.85">
      <c r="B695" s="22" t="s">
        <v>550</v>
      </c>
      <c r="C695" s="6" t="s">
        <v>557</v>
      </c>
      <c r="D695" s="6" t="s">
        <v>166</v>
      </c>
      <c r="E695" s="6" t="s">
        <v>576</v>
      </c>
      <c r="F695" s="6">
        <v>8</v>
      </c>
      <c r="G695" s="52">
        <v>45673</v>
      </c>
      <c r="H695" s="52">
        <f>IF(COUNTIF(休講・補講一覧表!I$6:I$47,開講日程一覧!P695)&gt;0,_xlfn.XLOOKUP(開講日程一覧!P695,休講・補講一覧表!I$6:I$47,休講・補講一覧表!G$6:G$47),G695)</f>
        <v>45673</v>
      </c>
      <c r="I695" s="3" t="str">
        <f t="shared" si="24"/>
        <v>木</v>
      </c>
      <c r="J695" s="3" t="str">
        <f>IF(COUNTIF(休講・補講一覧表!I$6:I$47,開講日程一覧!P695)&gt;0,TEXT(G695,"m/d")&amp;"の補講","")</f>
        <v/>
      </c>
      <c r="K695" s="6" t="s">
        <v>542</v>
      </c>
      <c r="L695" s="7">
        <v>6.9444444444444441E-3</v>
      </c>
      <c r="M695" s="7">
        <v>0.125</v>
      </c>
      <c r="P695" s="33" t="str">
        <f t="shared" si="25"/>
        <v>市場・顧客分析_仙台8</v>
      </c>
      <c r="Q695" s="6" t="str">
        <f>IF(_xlfn.XLOOKUP(D695,履修科目一覧!G$6:G$225,履修科目一覧!E$6:E$225)=0,"",_xlfn.XLOOKUP(D695,履修科目一覧!G$6:G$225,履修科目一覧!E$6:E$225))</f>
        <v/>
      </c>
      <c r="R695" cm="1">
        <f t="array" ref="R695">_xlfn.SWITCH(B695,"集中(導入)",1,"前期",2,"集中(夏期)",3,"後期",4,"集中(春期)",5,"通年",6)</f>
        <v>4</v>
      </c>
      <c r="S695" t="s">
        <v>49</v>
      </c>
      <c r="U695">
        <v>1</v>
      </c>
    </row>
    <row r="696" spans="2:21" x14ac:dyDescent="0.85">
      <c r="B696" s="22" t="s">
        <v>550</v>
      </c>
      <c r="C696" s="6" t="s">
        <v>553</v>
      </c>
      <c r="D696" s="6" t="s">
        <v>176</v>
      </c>
      <c r="E696" s="6" t="s">
        <v>576</v>
      </c>
      <c r="F696" s="6">
        <v>1</v>
      </c>
      <c r="G696" s="52">
        <v>45566</v>
      </c>
      <c r="H696" s="52">
        <f>IF(COUNTIF(休講・補講一覧表!I$6:I$47,開講日程一覧!P696)&gt;0,_xlfn.XLOOKUP(開講日程一覧!P696,休講・補講一覧表!I$6:I$47,休講・補講一覧表!G$6:G$47),G696)</f>
        <v>45566</v>
      </c>
      <c r="I696" s="3" t="str">
        <f t="shared" si="24"/>
        <v>火</v>
      </c>
      <c r="J696" s="3" t="str">
        <f>IF(COUNTIF(休講・補講一覧表!I$6:I$47,開講日程一覧!P696)&gt;0,TEXT(G696,"m/d")&amp;"の補講","")</f>
        <v/>
      </c>
      <c r="K696" s="6" t="s">
        <v>552</v>
      </c>
      <c r="L696" s="7">
        <v>0</v>
      </c>
      <c r="M696" s="7">
        <v>6.25E-2</v>
      </c>
      <c r="P696" s="33" t="str">
        <f t="shared" si="25"/>
        <v>フィールドリサーチ（顧客開発）_仙台1</v>
      </c>
      <c r="Q696" s="6" t="str">
        <f>IF(_xlfn.XLOOKUP(D696,履修科目一覧!G$6:G$225,履修科目一覧!E$6:E$225)=0,"",_xlfn.XLOOKUP(D696,履修科目一覧!G$6:G$225,履修科目一覧!E$6:E$225))</f>
        <v/>
      </c>
      <c r="R696" cm="1">
        <f t="array" ref="R696">_xlfn.SWITCH(B696,"集中(導入)",1,"前期",2,"集中(夏期)",3,"後期",4,"集中(春期)",5,"通年",6)</f>
        <v>4</v>
      </c>
      <c r="S696" t="s">
        <v>49</v>
      </c>
      <c r="U696">
        <v>1</v>
      </c>
    </row>
    <row r="697" spans="2:21" x14ac:dyDescent="0.85">
      <c r="B697" s="22" t="s">
        <v>550</v>
      </c>
      <c r="C697" s="6" t="s">
        <v>553</v>
      </c>
      <c r="D697" s="6" t="s">
        <v>176</v>
      </c>
      <c r="E697" s="6" t="s">
        <v>576</v>
      </c>
      <c r="F697" s="6">
        <v>2</v>
      </c>
      <c r="G697" s="52">
        <v>45573</v>
      </c>
      <c r="H697" s="52">
        <f>IF(COUNTIF(休講・補講一覧表!I$6:I$47,開講日程一覧!P697)&gt;0,_xlfn.XLOOKUP(開講日程一覧!P697,休講・補講一覧表!I$6:I$47,休講・補講一覧表!G$6:G$47),G697)</f>
        <v>45573</v>
      </c>
      <c r="I697" s="3" t="str">
        <f t="shared" si="24"/>
        <v>火</v>
      </c>
      <c r="J697" s="3" t="str">
        <f>IF(COUNTIF(休講・補講一覧表!I$6:I$47,開講日程一覧!P697)&gt;0,TEXT(G697,"m/d")&amp;"の補講","")</f>
        <v/>
      </c>
      <c r="K697" s="6" t="s">
        <v>542</v>
      </c>
      <c r="L697" s="7">
        <v>6.9444444444444441E-3</v>
      </c>
      <c r="M697" s="7">
        <v>0.125</v>
      </c>
      <c r="P697" s="33" t="str">
        <f t="shared" si="25"/>
        <v>フィールドリサーチ（顧客開発）_仙台2</v>
      </c>
      <c r="Q697" s="6" t="str">
        <f>IF(_xlfn.XLOOKUP(D697,履修科目一覧!G$6:G$225,履修科目一覧!E$6:E$225)=0,"",_xlfn.XLOOKUP(D697,履修科目一覧!G$6:G$225,履修科目一覧!E$6:E$225))</f>
        <v/>
      </c>
      <c r="R697" cm="1">
        <f t="array" ref="R697">_xlfn.SWITCH(B697,"集中(導入)",1,"前期",2,"集中(夏期)",3,"後期",4,"集中(春期)",5,"通年",6)</f>
        <v>4</v>
      </c>
      <c r="S697" t="s">
        <v>49</v>
      </c>
      <c r="U697">
        <v>1</v>
      </c>
    </row>
    <row r="698" spans="2:21" x14ac:dyDescent="0.85">
      <c r="B698" s="22" t="s">
        <v>550</v>
      </c>
      <c r="C698" s="6" t="s">
        <v>553</v>
      </c>
      <c r="D698" s="6" t="s">
        <v>176</v>
      </c>
      <c r="E698" s="6" t="s">
        <v>576</v>
      </c>
      <c r="F698" s="6">
        <v>3</v>
      </c>
      <c r="G698" s="52">
        <v>45587</v>
      </c>
      <c r="H698" s="52">
        <f>IF(COUNTIF(休講・補講一覧表!I$6:I$47,開講日程一覧!P698)&gt;0,_xlfn.XLOOKUP(開講日程一覧!P698,休講・補講一覧表!I$6:I$47,休講・補講一覧表!G$6:G$47),G698)</f>
        <v>45587</v>
      </c>
      <c r="I698" s="3" t="str">
        <f t="shared" si="24"/>
        <v>火</v>
      </c>
      <c r="J698" s="3" t="str">
        <f>IF(COUNTIF(休講・補講一覧表!I$6:I$47,開講日程一覧!P698)&gt;0,TEXT(G698,"m/d")&amp;"の補講","")</f>
        <v/>
      </c>
      <c r="K698" s="6" t="s">
        <v>542</v>
      </c>
      <c r="L698" s="7">
        <v>6.9444444444444441E-3</v>
      </c>
      <c r="M698" s="7">
        <v>0.125</v>
      </c>
      <c r="P698" s="33" t="str">
        <f t="shared" si="25"/>
        <v>フィールドリサーチ（顧客開発）_仙台3</v>
      </c>
      <c r="Q698" s="6" t="str">
        <f>IF(_xlfn.XLOOKUP(D698,履修科目一覧!G$6:G$225,履修科目一覧!E$6:E$225)=0,"",_xlfn.XLOOKUP(D698,履修科目一覧!G$6:G$225,履修科目一覧!E$6:E$225))</f>
        <v/>
      </c>
      <c r="R698" cm="1">
        <f t="array" ref="R698">_xlfn.SWITCH(B698,"集中(導入)",1,"前期",2,"集中(夏期)",3,"後期",4,"集中(春期)",5,"通年",6)</f>
        <v>4</v>
      </c>
      <c r="S698" t="s">
        <v>49</v>
      </c>
      <c r="U698">
        <v>1</v>
      </c>
    </row>
    <row r="699" spans="2:21" x14ac:dyDescent="0.85">
      <c r="B699" s="22" t="s">
        <v>550</v>
      </c>
      <c r="C699" s="6" t="s">
        <v>553</v>
      </c>
      <c r="D699" s="6" t="s">
        <v>176</v>
      </c>
      <c r="E699" s="6" t="s">
        <v>576</v>
      </c>
      <c r="F699" s="6">
        <v>4</v>
      </c>
      <c r="G699" s="52">
        <v>45601</v>
      </c>
      <c r="H699" s="52">
        <f>IF(COUNTIF(休講・補講一覧表!I$6:I$47,開講日程一覧!P699)&gt;0,_xlfn.XLOOKUP(開講日程一覧!P699,休講・補講一覧表!I$6:I$47,休講・補講一覧表!G$6:G$47),G699)</f>
        <v>45601</v>
      </c>
      <c r="I699" s="3" t="str">
        <f t="shared" si="24"/>
        <v>火</v>
      </c>
      <c r="J699" s="3" t="str">
        <f>IF(COUNTIF(休講・補講一覧表!I$6:I$47,開講日程一覧!P699)&gt;0,TEXT(G699,"m/d")&amp;"の補講","")</f>
        <v/>
      </c>
      <c r="K699" s="6" t="s">
        <v>542</v>
      </c>
      <c r="L699" s="7">
        <v>6.9444444444444441E-3</v>
      </c>
      <c r="M699" s="7">
        <v>0.125</v>
      </c>
      <c r="P699" s="33" t="str">
        <f t="shared" si="25"/>
        <v>フィールドリサーチ（顧客開発）_仙台4</v>
      </c>
      <c r="Q699" s="6" t="str">
        <f>IF(_xlfn.XLOOKUP(D699,履修科目一覧!G$6:G$225,履修科目一覧!E$6:E$225)=0,"",_xlfn.XLOOKUP(D699,履修科目一覧!G$6:G$225,履修科目一覧!E$6:E$225))</f>
        <v/>
      </c>
      <c r="R699" cm="1">
        <f t="array" ref="R699">_xlfn.SWITCH(B699,"集中(導入)",1,"前期",2,"集中(夏期)",3,"後期",4,"集中(春期)",5,"通年",6)</f>
        <v>4</v>
      </c>
      <c r="S699" t="s">
        <v>49</v>
      </c>
      <c r="U699">
        <v>1</v>
      </c>
    </row>
    <row r="700" spans="2:21" x14ac:dyDescent="0.85">
      <c r="B700" s="22" t="s">
        <v>550</v>
      </c>
      <c r="C700" s="6" t="s">
        <v>553</v>
      </c>
      <c r="D700" s="6" t="s">
        <v>176</v>
      </c>
      <c r="E700" s="6" t="s">
        <v>576</v>
      </c>
      <c r="F700" s="6">
        <v>5</v>
      </c>
      <c r="G700" s="52">
        <v>45615</v>
      </c>
      <c r="H700" s="52">
        <f>IF(COUNTIF(休講・補講一覧表!I$6:I$47,開講日程一覧!P700)&gt;0,_xlfn.XLOOKUP(開講日程一覧!P700,休講・補講一覧表!I$6:I$47,休講・補講一覧表!G$6:G$47),G700)</f>
        <v>45615</v>
      </c>
      <c r="I700" s="3" t="str">
        <f t="shared" si="24"/>
        <v>火</v>
      </c>
      <c r="J700" s="3" t="str">
        <f>IF(COUNTIF(休講・補講一覧表!I$6:I$47,開講日程一覧!P700)&gt;0,TEXT(G700,"m/d")&amp;"の補講","")</f>
        <v/>
      </c>
      <c r="K700" s="6" t="s">
        <v>542</v>
      </c>
      <c r="L700" s="7">
        <v>6.9444444444444441E-3</v>
      </c>
      <c r="M700" s="7">
        <v>0.125</v>
      </c>
      <c r="P700" s="33" t="str">
        <f t="shared" si="25"/>
        <v>フィールドリサーチ（顧客開発）_仙台5</v>
      </c>
      <c r="Q700" s="6" t="str">
        <f>IF(_xlfn.XLOOKUP(D700,履修科目一覧!G$6:G$225,履修科目一覧!E$6:E$225)=0,"",_xlfn.XLOOKUP(D700,履修科目一覧!G$6:G$225,履修科目一覧!E$6:E$225))</f>
        <v/>
      </c>
      <c r="R700" cm="1">
        <f t="array" ref="R700">_xlfn.SWITCH(B700,"集中(導入)",1,"前期",2,"集中(夏期)",3,"後期",4,"集中(春期)",5,"通年",6)</f>
        <v>4</v>
      </c>
      <c r="S700" t="s">
        <v>49</v>
      </c>
      <c r="U700">
        <v>1</v>
      </c>
    </row>
    <row r="701" spans="2:21" x14ac:dyDescent="0.85">
      <c r="B701" s="22" t="s">
        <v>550</v>
      </c>
      <c r="C701" s="6" t="s">
        <v>553</v>
      </c>
      <c r="D701" s="6" t="s">
        <v>176</v>
      </c>
      <c r="E701" s="6" t="s">
        <v>576</v>
      </c>
      <c r="F701" s="6">
        <v>6</v>
      </c>
      <c r="G701" s="52">
        <v>45629</v>
      </c>
      <c r="H701" s="52">
        <f>IF(COUNTIF(休講・補講一覧表!I$6:I$47,開講日程一覧!P701)&gt;0,_xlfn.XLOOKUP(開講日程一覧!P701,休講・補講一覧表!I$6:I$47,休講・補講一覧表!G$6:G$47),G701)</f>
        <v>45629</v>
      </c>
      <c r="I701" s="3" t="str">
        <f t="shared" si="24"/>
        <v>火</v>
      </c>
      <c r="J701" s="3" t="str">
        <f>IF(COUNTIF(休講・補講一覧表!I$6:I$47,開講日程一覧!P701)&gt;0,TEXT(G701,"m/d")&amp;"の補講","")</f>
        <v/>
      </c>
      <c r="K701" s="6" t="s">
        <v>542</v>
      </c>
      <c r="L701" s="7">
        <v>6.9444444444444441E-3</v>
      </c>
      <c r="M701" s="7">
        <v>0.125</v>
      </c>
      <c r="P701" s="33" t="str">
        <f t="shared" si="25"/>
        <v>フィールドリサーチ（顧客開発）_仙台6</v>
      </c>
      <c r="Q701" s="6" t="str">
        <f>IF(_xlfn.XLOOKUP(D701,履修科目一覧!G$6:G$225,履修科目一覧!E$6:E$225)=0,"",_xlfn.XLOOKUP(D701,履修科目一覧!G$6:G$225,履修科目一覧!E$6:E$225))</f>
        <v/>
      </c>
      <c r="R701" cm="1">
        <f t="array" ref="R701">_xlfn.SWITCH(B701,"集中(導入)",1,"前期",2,"集中(夏期)",3,"後期",4,"集中(春期)",5,"通年",6)</f>
        <v>4</v>
      </c>
      <c r="S701" t="s">
        <v>49</v>
      </c>
      <c r="U701">
        <v>1</v>
      </c>
    </row>
    <row r="702" spans="2:21" x14ac:dyDescent="0.85">
      <c r="B702" s="22" t="s">
        <v>550</v>
      </c>
      <c r="C702" s="6" t="s">
        <v>553</v>
      </c>
      <c r="D702" s="6" t="s">
        <v>176</v>
      </c>
      <c r="E702" s="6" t="s">
        <v>576</v>
      </c>
      <c r="F702" s="6">
        <v>7</v>
      </c>
      <c r="G702" s="52">
        <v>45643</v>
      </c>
      <c r="H702" s="52">
        <f>IF(COUNTIF(休講・補講一覧表!I$6:I$47,開講日程一覧!P702)&gt;0,_xlfn.XLOOKUP(開講日程一覧!P702,休講・補講一覧表!I$6:I$47,休講・補講一覧表!G$6:G$47),G702)</f>
        <v>45643</v>
      </c>
      <c r="I702" s="3" t="str">
        <f t="shared" si="24"/>
        <v>火</v>
      </c>
      <c r="J702" s="3" t="str">
        <f>IF(COUNTIF(休講・補講一覧表!I$6:I$47,開講日程一覧!P702)&gt;0,TEXT(G702,"m/d")&amp;"の補講","")</f>
        <v/>
      </c>
      <c r="K702" s="6" t="s">
        <v>542</v>
      </c>
      <c r="L702" s="7">
        <v>6.9444444444444441E-3</v>
      </c>
      <c r="M702" s="7">
        <v>0.125</v>
      </c>
      <c r="P702" s="33" t="str">
        <f t="shared" si="25"/>
        <v>フィールドリサーチ（顧客開発）_仙台7</v>
      </c>
      <c r="Q702" s="6" t="str">
        <f>IF(_xlfn.XLOOKUP(D702,履修科目一覧!G$6:G$225,履修科目一覧!E$6:E$225)=0,"",_xlfn.XLOOKUP(D702,履修科目一覧!G$6:G$225,履修科目一覧!E$6:E$225))</f>
        <v/>
      </c>
      <c r="R702" cm="1">
        <f t="array" ref="R702">_xlfn.SWITCH(B702,"集中(導入)",1,"前期",2,"集中(夏期)",3,"後期",4,"集中(春期)",5,"通年",6)</f>
        <v>4</v>
      </c>
      <c r="S702" t="s">
        <v>49</v>
      </c>
      <c r="U702">
        <v>1</v>
      </c>
    </row>
    <row r="703" spans="2:21" x14ac:dyDescent="0.85">
      <c r="B703" s="22" t="s">
        <v>550</v>
      </c>
      <c r="C703" s="6" t="s">
        <v>553</v>
      </c>
      <c r="D703" s="6" t="s">
        <v>176</v>
      </c>
      <c r="E703" s="6" t="s">
        <v>576</v>
      </c>
      <c r="F703" s="6">
        <v>8</v>
      </c>
      <c r="G703" s="52">
        <v>45664</v>
      </c>
      <c r="H703" s="52">
        <f>IF(COUNTIF(休講・補講一覧表!I$6:I$47,開講日程一覧!P703)&gt;0,_xlfn.XLOOKUP(開講日程一覧!P703,休講・補講一覧表!I$6:I$47,休講・補講一覧表!G$6:G$47),G703)</f>
        <v>45664</v>
      </c>
      <c r="I703" s="3" t="str">
        <f t="shared" si="24"/>
        <v>火</v>
      </c>
      <c r="J703" s="3" t="str">
        <f>IF(COUNTIF(休講・補講一覧表!I$6:I$47,開講日程一覧!P703)&gt;0,TEXT(G703,"m/d")&amp;"の補講","")</f>
        <v/>
      </c>
      <c r="K703" s="6" t="s">
        <v>542</v>
      </c>
      <c r="L703" s="7">
        <v>6.9444444444444441E-3</v>
      </c>
      <c r="M703" s="7">
        <v>0.125</v>
      </c>
      <c r="P703" s="33" t="str">
        <f t="shared" si="25"/>
        <v>フィールドリサーチ（顧客開発）_仙台8</v>
      </c>
      <c r="Q703" s="6" t="str">
        <f>IF(_xlfn.XLOOKUP(D703,履修科目一覧!G$6:G$225,履修科目一覧!E$6:E$225)=0,"",_xlfn.XLOOKUP(D703,履修科目一覧!G$6:G$225,履修科目一覧!E$6:E$225))</f>
        <v/>
      </c>
      <c r="R703" cm="1">
        <f t="array" ref="R703">_xlfn.SWITCH(B703,"集中(導入)",1,"前期",2,"集中(夏期)",3,"後期",4,"集中(春期)",5,"通年",6)</f>
        <v>4</v>
      </c>
      <c r="S703" t="s">
        <v>49</v>
      </c>
      <c r="U703">
        <v>1</v>
      </c>
    </row>
    <row r="704" spans="2:21" x14ac:dyDescent="0.85">
      <c r="B704" s="22" t="s">
        <v>545</v>
      </c>
      <c r="C704" s="6" t="s">
        <v>553</v>
      </c>
      <c r="D704" s="6" t="s">
        <v>194</v>
      </c>
      <c r="E704" s="6" t="s">
        <v>576</v>
      </c>
      <c r="F704" s="6">
        <v>1</v>
      </c>
      <c r="G704" s="52">
        <v>45405</v>
      </c>
      <c r="H704" s="52">
        <f>IF(COUNTIF(休講・補講一覧表!I$6:I$47,開講日程一覧!P704)&gt;0,_xlfn.XLOOKUP(開講日程一覧!P704,休講・補講一覧表!I$6:I$47,休講・補講一覧表!G$6:G$47),G704)</f>
        <v>45405</v>
      </c>
      <c r="I704" s="3" t="str">
        <f t="shared" si="24"/>
        <v>火</v>
      </c>
      <c r="J704" s="3" t="str">
        <f>IF(COUNTIF(休講・補講一覧表!I$6:I$47,開講日程一覧!P704)&gt;0,TEXT(G704,"m/d")&amp;"の補講","")</f>
        <v/>
      </c>
      <c r="K704" s="6" t="s">
        <v>552</v>
      </c>
      <c r="L704" s="7">
        <v>0</v>
      </c>
      <c r="M704" s="7">
        <v>6.25E-2</v>
      </c>
      <c r="P704" s="33" t="str">
        <f t="shared" si="25"/>
        <v>事業戦略_仙台1</v>
      </c>
      <c r="Q704" s="6" t="str">
        <f>IF(_xlfn.XLOOKUP(D704,履修科目一覧!G$6:G$225,履修科目一覧!E$6:E$225)=0,"",_xlfn.XLOOKUP(D704,履修科目一覧!G$6:G$225,履修科目一覧!E$6:E$225))</f>
        <v/>
      </c>
      <c r="R704" cm="1">
        <f t="array" ref="R704">_xlfn.SWITCH(B704,"集中(導入)",1,"前期",2,"集中(夏期)",3,"後期",4,"集中(春期)",5,"通年",6)</f>
        <v>2</v>
      </c>
      <c r="S704" t="s">
        <v>49</v>
      </c>
      <c r="U704">
        <v>1</v>
      </c>
    </row>
    <row r="705" spans="2:21" x14ac:dyDescent="0.85">
      <c r="B705" s="22" t="s">
        <v>545</v>
      </c>
      <c r="C705" s="6" t="s">
        <v>553</v>
      </c>
      <c r="D705" s="6" t="s">
        <v>194</v>
      </c>
      <c r="E705" s="6" t="s">
        <v>576</v>
      </c>
      <c r="F705" s="6">
        <v>2</v>
      </c>
      <c r="G705" s="52">
        <v>45419</v>
      </c>
      <c r="H705" s="52">
        <f>IF(COUNTIF(休講・補講一覧表!I$6:I$47,開講日程一覧!P705)&gt;0,_xlfn.XLOOKUP(開講日程一覧!P705,休講・補講一覧表!I$6:I$47,休講・補講一覧表!G$6:G$47),G705)</f>
        <v>45419</v>
      </c>
      <c r="I705" s="3" t="str">
        <f t="shared" si="24"/>
        <v>火</v>
      </c>
      <c r="J705" s="3" t="str">
        <f>IF(COUNTIF(休講・補講一覧表!I$6:I$47,開講日程一覧!P705)&gt;0,TEXT(G705,"m/d")&amp;"の補講","")</f>
        <v/>
      </c>
      <c r="K705" s="6" t="s">
        <v>542</v>
      </c>
      <c r="L705" s="7">
        <v>6.9444444444444441E-3</v>
      </c>
      <c r="M705" s="7">
        <v>0.125</v>
      </c>
      <c r="P705" s="33" t="str">
        <f t="shared" si="25"/>
        <v>事業戦略_仙台2</v>
      </c>
      <c r="Q705" s="6" t="str">
        <f>IF(_xlfn.XLOOKUP(D705,履修科目一覧!G$6:G$225,履修科目一覧!E$6:E$225)=0,"",_xlfn.XLOOKUP(D705,履修科目一覧!G$6:G$225,履修科目一覧!E$6:E$225))</f>
        <v/>
      </c>
      <c r="R705" cm="1">
        <f t="array" ref="R705">_xlfn.SWITCH(B705,"集中(導入)",1,"前期",2,"集中(夏期)",3,"後期",4,"集中(春期)",5,"通年",6)</f>
        <v>2</v>
      </c>
      <c r="S705" t="s">
        <v>49</v>
      </c>
      <c r="U705">
        <v>1</v>
      </c>
    </row>
    <row r="706" spans="2:21" x14ac:dyDescent="0.85">
      <c r="B706" s="22" t="s">
        <v>545</v>
      </c>
      <c r="C706" s="6" t="s">
        <v>553</v>
      </c>
      <c r="D706" s="6" t="s">
        <v>194</v>
      </c>
      <c r="E706" s="6" t="s">
        <v>576</v>
      </c>
      <c r="F706" s="6">
        <v>3</v>
      </c>
      <c r="G706" s="52">
        <v>45433</v>
      </c>
      <c r="H706" s="52">
        <f>IF(COUNTIF(休講・補講一覧表!I$6:I$47,開講日程一覧!P706)&gt;0,_xlfn.XLOOKUP(開講日程一覧!P706,休講・補講一覧表!I$6:I$47,休講・補講一覧表!G$6:G$47),G706)</f>
        <v>45433</v>
      </c>
      <c r="I706" s="3" t="str">
        <f t="shared" si="24"/>
        <v>火</v>
      </c>
      <c r="J706" s="3" t="str">
        <f>IF(COUNTIF(休講・補講一覧表!I$6:I$47,開講日程一覧!P706)&gt;0,TEXT(G706,"m/d")&amp;"の補講","")</f>
        <v/>
      </c>
      <c r="K706" s="6" t="s">
        <v>542</v>
      </c>
      <c r="L706" s="7">
        <v>6.9444444444444441E-3</v>
      </c>
      <c r="M706" s="7">
        <v>0.125</v>
      </c>
      <c r="P706" s="33" t="str">
        <f t="shared" si="25"/>
        <v>事業戦略_仙台3</v>
      </c>
      <c r="Q706" s="6" t="str">
        <f>IF(_xlfn.XLOOKUP(D706,履修科目一覧!G$6:G$225,履修科目一覧!E$6:E$225)=0,"",_xlfn.XLOOKUP(D706,履修科目一覧!G$6:G$225,履修科目一覧!E$6:E$225))</f>
        <v/>
      </c>
      <c r="R706" cm="1">
        <f t="array" ref="R706">_xlfn.SWITCH(B706,"集中(導入)",1,"前期",2,"集中(夏期)",3,"後期",4,"集中(春期)",5,"通年",6)</f>
        <v>2</v>
      </c>
      <c r="S706" t="s">
        <v>49</v>
      </c>
      <c r="U706">
        <v>1</v>
      </c>
    </row>
    <row r="707" spans="2:21" x14ac:dyDescent="0.85">
      <c r="B707" s="22" t="s">
        <v>545</v>
      </c>
      <c r="C707" s="6" t="s">
        <v>553</v>
      </c>
      <c r="D707" s="6" t="s">
        <v>194</v>
      </c>
      <c r="E707" s="6" t="s">
        <v>576</v>
      </c>
      <c r="F707" s="6">
        <v>4</v>
      </c>
      <c r="G707" s="52">
        <v>45447</v>
      </c>
      <c r="H707" s="52">
        <f>IF(COUNTIF(休講・補講一覧表!I$6:I$47,開講日程一覧!P707)&gt;0,_xlfn.XLOOKUP(開講日程一覧!P707,休講・補講一覧表!I$6:I$47,休講・補講一覧表!G$6:G$47),G707)</f>
        <v>45447</v>
      </c>
      <c r="I707" s="3" t="str">
        <f t="shared" si="24"/>
        <v>火</v>
      </c>
      <c r="J707" s="3" t="str">
        <f>IF(COUNTIF(休講・補講一覧表!I$6:I$47,開講日程一覧!P707)&gt;0,TEXT(G707,"m/d")&amp;"の補講","")</f>
        <v/>
      </c>
      <c r="K707" s="6" t="s">
        <v>542</v>
      </c>
      <c r="L707" s="7">
        <v>6.9444444444444441E-3</v>
      </c>
      <c r="M707" s="7">
        <v>0.125</v>
      </c>
      <c r="P707" s="33" t="str">
        <f t="shared" si="25"/>
        <v>事業戦略_仙台4</v>
      </c>
      <c r="Q707" s="6" t="str">
        <f>IF(_xlfn.XLOOKUP(D707,履修科目一覧!G$6:G$225,履修科目一覧!E$6:E$225)=0,"",_xlfn.XLOOKUP(D707,履修科目一覧!G$6:G$225,履修科目一覧!E$6:E$225))</f>
        <v/>
      </c>
      <c r="R707" cm="1">
        <f t="array" ref="R707">_xlfn.SWITCH(B707,"集中(導入)",1,"前期",2,"集中(夏期)",3,"後期",4,"集中(春期)",5,"通年",6)</f>
        <v>2</v>
      </c>
      <c r="S707" t="s">
        <v>49</v>
      </c>
      <c r="U707">
        <v>1</v>
      </c>
    </row>
    <row r="708" spans="2:21" x14ac:dyDescent="0.85">
      <c r="B708" s="22" t="s">
        <v>545</v>
      </c>
      <c r="C708" s="6" t="s">
        <v>553</v>
      </c>
      <c r="D708" s="6" t="s">
        <v>194</v>
      </c>
      <c r="E708" s="6" t="s">
        <v>576</v>
      </c>
      <c r="F708" s="6">
        <v>5</v>
      </c>
      <c r="G708" s="52">
        <v>45461</v>
      </c>
      <c r="H708" s="52">
        <f>IF(COUNTIF(休講・補講一覧表!I$6:I$47,開講日程一覧!P708)&gt;0,_xlfn.XLOOKUP(開講日程一覧!P708,休講・補講一覧表!I$6:I$47,休講・補講一覧表!G$6:G$47),G708)</f>
        <v>45461</v>
      </c>
      <c r="I708" s="3" t="str">
        <f t="shared" si="24"/>
        <v>火</v>
      </c>
      <c r="J708" s="3" t="str">
        <f>IF(COUNTIF(休講・補講一覧表!I$6:I$47,開講日程一覧!P708)&gt;0,TEXT(G708,"m/d")&amp;"の補講","")</f>
        <v/>
      </c>
      <c r="K708" s="6" t="s">
        <v>542</v>
      </c>
      <c r="L708" s="7">
        <v>6.9444444444444441E-3</v>
      </c>
      <c r="M708" s="7">
        <v>0.125</v>
      </c>
      <c r="P708" s="33" t="str">
        <f t="shared" si="25"/>
        <v>事業戦略_仙台5</v>
      </c>
      <c r="Q708" s="6" t="str">
        <f>IF(_xlfn.XLOOKUP(D708,履修科目一覧!G$6:G$225,履修科目一覧!E$6:E$225)=0,"",_xlfn.XLOOKUP(D708,履修科目一覧!G$6:G$225,履修科目一覧!E$6:E$225))</f>
        <v/>
      </c>
      <c r="R708" cm="1">
        <f t="array" ref="R708">_xlfn.SWITCH(B708,"集中(導入)",1,"前期",2,"集中(夏期)",3,"後期",4,"集中(春期)",5,"通年",6)</f>
        <v>2</v>
      </c>
      <c r="S708" t="s">
        <v>49</v>
      </c>
      <c r="U708">
        <v>1</v>
      </c>
    </row>
    <row r="709" spans="2:21" x14ac:dyDescent="0.85">
      <c r="B709" s="22" t="s">
        <v>545</v>
      </c>
      <c r="C709" s="6" t="s">
        <v>553</v>
      </c>
      <c r="D709" s="6" t="s">
        <v>194</v>
      </c>
      <c r="E709" s="6" t="s">
        <v>576</v>
      </c>
      <c r="F709" s="6">
        <v>6</v>
      </c>
      <c r="G709" s="52">
        <v>45475</v>
      </c>
      <c r="H709" s="52">
        <f>IF(COUNTIF(休講・補講一覧表!I$6:I$47,開講日程一覧!P709)&gt;0,_xlfn.XLOOKUP(開講日程一覧!P709,休講・補講一覧表!I$6:I$47,休講・補講一覧表!G$6:G$47),G709)</f>
        <v>45475</v>
      </c>
      <c r="I709" s="3" t="str">
        <f t="shared" si="24"/>
        <v>火</v>
      </c>
      <c r="J709" s="3" t="str">
        <f>IF(COUNTIF(休講・補講一覧表!I$6:I$47,開講日程一覧!P709)&gt;0,TEXT(G709,"m/d")&amp;"の補講","")</f>
        <v/>
      </c>
      <c r="K709" s="6" t="s">
        <v>542</v>
      </c>
      <c r="L709" s="7">
        <v>6.9444444444444441E-3</v>
      </c>
      <c r="M709" s="7">
        <v>0.125</v>
      </c>
      <c r="P709" s="33" t="str">
        <f t="shared" si="25"/>
        <v>事業戦略_仙台6</v>
      </c>
      <c r="Q709" s="6" t="str">
        <f>IF(_xlfn.XLOOKUP(D709,履修科目一覧!G$6:G$225,履修科目一覧!E$6:E$225)=0,"",_xlfn.XLOOKUP(D709,履修科目一覧!G$6:G$225,履修科目一覧!E$6:E$225))</f>
        <v/>
      </c>
      <c r="R709" cm="1">
        <f t="array" ref="R709">_xlfn.SWITCH(B709,"集中(導入)",1,"前期",2,"集中(夏期)",3,"後期",4,"集中(春期)",5,"通年",6)</f>
        <v>2</v>
      </c>
      <c r="S709" t="s">
        <v>49</v>
      </c>
      <c r="U709">
        <v>1</v>
      </c>
    </row>
    <row r="710" spans="2:21" x14ac:dyDescent="0.85">
      <c r="B710" s="22" t="s">
        <v>545</v>
      </c>
      <c r="C710" s="6" t="s">
        <v>553</v>
      </c>
      <c r="D710" s="6" t="s">
        <v>194</v>
      </c>
      <c r="E710" s="6" t="s">
        <v>576</v>
      </c>
      <c r="F710" s="6">
        <v>7</v>
      </c>
      <c r="G710" s="52">
        <v>45489</v>
      </c>
      <c r="H710" s="52">
        <f>IF(COUNTIF(休講・補講一覧表!I$6:I$47,開講日程一覧!P710)&gt;0,_xlfn.XLOOKUP(開講日程一覧!P710,休講・補講一覧表!I$6:I$47,休講・補講一覧表!G$6:G$47),G710)</f>
        <v>45489</v>
      </c>
      <c r="I710" s="3" t="str">
        <f t="shared" si="24"/>
        <v>火</v>
      </c>
      <c r="J710" s="3" t="str">
        <f>IF(COUNTIF(休講・補講一覧表!I$6:I$47,開講日程一覧!P710)&gt;0,TEXT(G710,"m/d")&amp;"の補講","")</f>
        <v/>
      </c>
      <c r="K710" s="6" t="s">
        <v>542</v>
      </c>
      <c r="L710" s="7">
        <v>6.9444444444444441E-3</v>
      </c>
      <c r="M710" s="7">
        <v>0.125</v>
      </c>
      <c r="P710" s="33" t="str">
        <f t="shared" si="25"/>
        <v>事業戦略_仙台7</v>
      </c>
      <c r="Q710" s="6" t="str">
        <f>IF(_xlfn.XLOOKUP(D710,履修科目一覧!G$6:G$225,履修科目一覧!E$6:E$225)=0,"",_xlfn.XLOOKUP(D710,履修科目一覧!G$6:G$225,履修科目一覧!E$6:E$225))</f>
        <v/>
      </c>
      <c r="R710" cm="1">
        <f t="array" ref="R710">_xlfn.SWITCH(B710,"集中(導入)",1,"前期",2,"集中(夏期)",3,"後期",4,"集中(春期)",5,"通年",6)</f>
        <v>2</v>
      </c>
      <c r="S710" t="s">
        <v>49</v>
      </c>
      <c r="U710">
        <v>1</v>
      </c>
    </row>
    <row r="711" spans="2:21" x14ac:dyDescent="0.85">
      <c r="B711" s="22" t="s">
        <v>545</v>
      </c>
      <c r="C711" s="6" t="s">
        <v>553</v>
      </c>
      <c r="D711" s="6" t="s">
        <v>194</v>
      </c>
      <c r="E711" s="6" t="s">
        <v>576</v>
      </c>
      <c r="F711" s="6">
        <v>8</v>
      </c>
      <c r="G711" s="52">
        <v>45503</v>
      </c>
      <c r="H711" s="52">
        <f>IF(COUNTIF(休講・補講一覧表!I$6:I$47,開講日程一覧!P711)&gt;0,_xlfn.XLOOKUP(開講日程一覧!P711,休講・補講一覧表!I$6:I$47,休講・補講一覧表!G$6:G$47),G711)</f>
        <v>45503</v>
      </c>
      <c r="I711" s="3" t="str">
        <f t="shared" si="24"/>
        <v>火</v>
      </c>
      <c r="J711" s="3" t="str">
        <f>IF(COUNTIF(休講・補講一覧表!I$6:I$47,開講日程一覧!P711)&gt;0,TEXT(G711,"m/d")&amp;"の補講","")</f>
        <v/>
      </c>
      <c r="K711" s="6" t="s">
        <v>542</v>
      </c>
      <c r="L711" s="7">
        <v>6.9444444444444441E-3</v>
      </c>
      <c r="M711" s="7">
        <v>0.125</v>
      </c>
      <c r="P711" s="33" t="str">
        <f t="shared" si="25"/>
        <v>事業戦略_仙台8</v>
      </c>
      <c r="Q711" s="6" t="str">
        <f>IF(_xlfn.XLOOKUP(D711,履修科目一覧!G$6:G$225,履修科目一覧!E$6:E$225)=0,"",_xlfn.XLOOKUP(D711,履修科目一覧!G$6:G$225,履修科目一覧!E$6:E$225))</f>
        <v/>
      </c>
      <c r="R711" cm="1">
        <f t="array" ref="R711">_xlfn.SWITCH(B711,"集中(導入)",1,"前期",2,"集中(夏期)",3,"後期",4,"集中(春期)",5,"通年",6)</f>
        <v>2</v>
      </c>
      <c r="S711" t="s">
        <v>49</v>
      </c>
      <c r="U711">
        <v>1</v>
      </c>
    </row>
    <row r="712" spans="2:21" x14ac:dyDescent="0.85">
      <c r="B712" s="22" t="s">
        <v>545</v>
      </c>
      <c r="C712" s="6" t="s">
        <v>546</v>
      </c>
      <c r="D712" s="6" t="s">
        <v>204</v>
      </c>
      <c r="E712" s="6" t="s">
        <v>576</v>
      </c>
      <c r="F712" s="6">
        <v>1</v>
      </c>
      <c r="G712" s="52">
        <v>45409</v>
      </c>
      <c r="H712" s="52">
        <f>IF(COUNTIF(休講・補講一覧表!I$6:I$47,開講日程一覧!P712)&gt;0,_xlfn.XLOOKUP(開講日程一覧!P712,休講・補講一覧表!I$6:I$47,休講・補講一覧表!G$6:G$47),G712)</f>
        <v>45409</v>
      </c>
      <c r="I712" s="3" t="str">
        <f t="shared" si="24"/>
        <v>土</v>
      </c>
      <c r="J712" s="3" t="str">
        <f>IF(COUNTIF(休講・補講一覧表!I$6:I$47,開講日程一覧!P712)&gt;0,TEXT(G712,"m/d")&amp;"の補講","")</f>
        <v/>
      </c>
      <c r="K712" s="6" t="s">
        <v>548</v>
      </c>
      <c r="L712" s="7">
        <v>0</v>
      </c>
      <c r="M712" s="7">
        <v>6.25E-2</v>
      </c>
      <c r="P712" s="33" t="str">
        <f t="shared" si="25"/>
        <v>ブランド戦略_仙台1</v>
      </c>
      <c r="Q712" s="6" t="str">
        <f>IF(_xlfn.XLOOKUP(D712,履修科目一覧!G$6:G$225,履修科目一覧!E$6:E$225)=0,"",_xlfn.XLOOKUP(D712,履修科目一覧!G$6:G$225,履修科目一覧!E$6:E$225))</f>
        <v/>
      </c>
      <c r="R712" cm="1">
        <f t="array" ref="R712">_xlfn.SWITCH(B712,"集中(導入)",1,"前期",2,"集中(夏期)",3,"後期",4,"集中(春期)",5,"通年",6)</f>
        <v>2</v>
      </c>
      <c r="S712" t="s">
        <v>49</v>
      </c>
      <c r="U712">
        <v>1</v>
      </c>
    </row>
    <row r="713" spans="2:21" x14ac:dyDescent="0.85">
      <c r="B713" s="22" t="s">
        <v>545</v>
      </c>
      <c r="C713" s="6" t="s">
        <v>546</v>
      </c>
      <c r="D713" s="6" t="s">
        <v>204</v>
      </c>
      <c r="E713" s="6" t="s">
        <v>576</v>
      </c>
      <c r="F713" s="6">
        <v>2</v>
      </c>
      <c r="G713" s="52">
        <v>45430</v>
      </c>
      <c r="H713" s="52">
        <f>IF(COUNTIF(休講・補講一覧表!I$6:I$47,開講日程一覧!P713)&gt;0,_xlfn.XLOOKUP(開講日程一覧!P713,休講・補講一覧表!I$6:I$47,休講・補講一覧表!G$6:G$47),G713)</f>
        <v>45430</v>
      </c>
      <c r="I713" s="3" t="str">
        <f t="shared" si="24"/>
        <v>土</v>
      </c>
      <c r="J713" s="3" t="str">
        <f>IF(COUNTIF(休講・補講一覧表!I$6:I$47,開講日程一覧!P713)&gt;0,TEXT(G713,"m/d")&amp;"の補講","")</f>
        <v/>
      </c>
      <c r="K713" s="6" t="s">
        <v>549</v>
      </c>
      <c r="L713" s="7">
        <v>4.1666666666666664E-2</v>
      </c>
      <c r="M713" s="7">
        <v>0.125</v>
      </c>
      <c r="P713" s="33" t="str">
        <f t="shared" si="25"/>
        <v>ブランド戦略_仙台2</v>
      </c>
      <c r="Q713" s="6" t="str">
        <f>IF(_xlfn.XLOOKUP(D713,履修科目一覧!G$6:G$225,履修科目一覧!E$6:E$225)=0,"",_xlfn.XLOOKUP(D713,履修科目一覧!G$6:G$225,履修科目一覧!E$6:E$225))</f>
        <v/>
      </c>
      <c r="R713" cm="1">
        <f t="array" ref="R713">_xlfn.SWITCH(B713,"集中(導入)",1,"前期",2,"集中(夏期)",3,"後期",4,"集中(春期)",5,"通年",6)</f>
        <v>2</v>
      </c>
      <c r="S713" t="s">
        <v>49</v>
      </c>
      <c r="U713">
        <v>1</v>
      </c>
    </row>
    <row r="714" spans="2:21" x14ac:dyDescent="0.85">
      <c r="B714" s="22" t="s">
        <v>545</v>
      </c>
      <c r="C714" s="6" t="s">
        <v>546</v>
      </c>
      <c r="D714" s="6" t="s">
        <v>204</v>
      </c>
      <c r="E714" s="6" t="s">
        <v>576</v>
      </c>
      <c r="F714" s="6">
        <v>3</v>
      </c>
      <c r="G714" s="52">
        <v>45444</v>
      </c>
      <c r="H714" s="52">
        <f>IF(COUNTIF(休講・補講一覧表!I$6:I$47,開講日程一覧!P714)&gt;0,_xlfn.XLOOKUP(開講日程一覧!P714,休講・補講一覧表!I$6:I$47,休講・補講一覧表!G$6:G$47),G714)</f>
        <v>45444</v>
      </c>
      <c r="I714" s="3" t="str">
        <f t="shared" si="24"/>
        <v>土</v>
      </c>
      <c r="J714" s="3" t="str">
        <f>IF(COUNTIF(休講・補講一覧表!I$6:I$47,開講日程一覧!P714)&gt;0,TEXT(G714,"m/d")&amp;"の補講","")</f>
        <v/>
      </c>
      <c r="K714" s="6" t="s">
        <v>549</v>
      </c>
      <c r="L714" s="7">
        <v>4.1666666666666664E-2</v>
      </c>
      <c r="M714" s="7">
        <v>0.125</v>
      </c>
      <c r="P714" s="33" t="str">
        <f t="shared" si="25"/>
        <v>ブランド戦略_仙台3</v>
      </c>
      <c r="Q714" s="6" t="str">
        <f>IF(_xlfn.XLOOKUP(D714,履修科目一覧!G$6:G$225,履修科目一覧!E$6:E$225)=0,"",_xlfn.XLOOKUP(D714,履修科目一覧!G$6:G$225,履修科目一覧!E$6:E$225))</f>
        <v/>
      </c>
      <c r="R714" cm="1">
        <f t="array" ref="R714">_xlfn.SWITCH(B714,"集中(導入)",1,"前期",2,"集中(夏期)",3,"後期",4,"集中(春期)",5,"通年",6)</f>
        <v>2</v>
      </c>
      <c r="S714" t="s">
        <v>49</v>
      </c>
      <c r="U714">
        <v>1</v>
      </c>
    </row>
    <row r="715" spans="2:21" x14ac:dyDescent="0.85">
      <c r="B715" s="22" t="s">
        <v>545</v>
      </c>
      <c r="C715" s="6" t="s">
        <v>546</v>
      </c>
      <c r="D715" s="6" t="s">
        <v>204</v>
      </c>
      <c r="E715" s="6" t="s">
        <v>576</v>
      </c>
      <c r="F715" s="6">
        <v>4</v>
      </c>
      <c r="G715" s="52">
        <v>45458</v>
      </c>
      <c r="H715" s="52">
        <f>IF(COUNTIF(休講・補講一覧表!I$6:I$47,開講日程一覧!P715)&gt;0,_xlfn.XLOOKUP(開講日程一覧!P715,休講・補講一覧表!I$6:I$47,休講・補講一覧表!G$6:G$47),G715)</f>
        <v>45458</v>
      </c>
      <c r="I715" s="3" t="str">
        <f t="shared" si="24"/>
        <v>土</v>
      </c>
      <c r="J715" s="3" t="str">
        <f>IF(COUNTIF(休講・補講一覧表!I$6:I$47,開講日程一覧!P715)&gt;0,TEXT(G715,"m/d")&amp;"の補講","")</f>
        <v/>
      </c>
      <c r="K715" s="6" t="s">
        <v>549</v>
      </c>
      <c r="L715" s="7">
        <v>4.1666666666666664E-2</v>
      </c>
      <c r="M715" s="7">
        <v>0.125</v>
      </c>
      <c r="P715" s="33" t="str">
        <f t="shared" si="25"/>
        <v>ブランド戦略_仙台4</v>
      </c>
      <c r="Q715" s="6" t="str">
        <f>IF(_xlfn.XLOOKUP(D715,履修科目一覧!G$6:G$225,履修科目一覧!E$6:E$225)=0,"",_xlfn.XLOOKUP(D715,履修科目一覧!G$6:G$225,履修科目一覧!E$6:E$225))</f>
        <v/>
      </c>
      <c r="R715" cm="1">
        <f t="array" ref="R715">_xlfn.SWITCH(B715,"集中(導入)",1,"前期",2,"集中(夏期)",3,"後期",4,"集中(春期)",5,"通年",6)</f>
        <v>2</v>
      </c>
      <c r="S715" t="s">
        <v>49</v>
      </c>
      <c r="U715">
        <v>1</v>
      </c>
    </row>
    <row r="716" spans="2:21" x14ac:dyDescent="0.85">
      <c r="B716" s="22" t="s">
        <v>545</v>
      </c>
      <c r="C716" s="6" t="s">
        <v>546</v>
      </c>
      <c r="D716" s="6" t="s">
        <v>204</v>
      </c>
      <c r="E716" s="6" t="s">
        <v>576</v>
      </c>
      <c r="F716" s="6">
        <v>5</v>
      </c>
      <c r="G716" s="52">
        <v>45472</v>
      </c>
      <c r="H716" s="52">
        <f>IF(COUNTIF(休講・補講一覧表!I$6:I$47,開講日程一覧!P716)&gt;0,_xlfn.XLOOKUP(開講日程一覧!P716,休講・補講一覧表!I$6:I$47,休講・補講一覧表!G$6:G$47),G716)</f>
        <v>45472</v>
      </c>
      <c r="I716" s="3" t="str">
        <f t="shared" si="24"/>
        <v>土</v>
      </c>
      <c r="J716" s="3" t="str">
        <f>IF(COUNTIF(休講・補講一覧表!I$6:I$47,開講日程一覧!P716)&gt;0,TEXT(G716,"m/d")&amp;"の補講","")</f>
        <v/>
      </c>
      <c r="K716" s="6" t="s">
        <v>549</v>
      </c>
      <c r="L716" s="7">
        <v>4.1666666666666664E-2</v>
      </c>
      <c r="M716" s="7">
        <v>0.125</v>
      </c>
      <c r="P716" s="33" t="str">
        <f t="shared" si="25"/>
        <v>ブランド戦略_仙台5</v>
      </c>
      <c r="Q716" s="6" t="str">
        <f>IF(_xlfn.XLOOKUP(D716,履修科目一覧!G$6:G$225,履修科目一覧!E$6:E$225)=0,"",_xlfn.XLOOKUP(D716,履修科目一覧!G$6:G$225,履修科目一覧!E$6:E$225))</f>
        <v/>
      </c>
      <c r="R716" cm="1">
        <f t="array" ref="R716">_xlfn.SWITCH(B716,"集中(導入)",1,"前期",2,"集中(夏期)",3,"後期",4,"集中(春期)",5,"通年",6)</f>
        <v>2</v>
      </c>
      <c r="S716" t="s">
        <v>49</v>
      </c>
      <c r="U716">
        <v>1</v>
      </c>
    </row>
    <row r="717" spans="2:21" x14ac:dyDescent="0.85">
      <c r="B717" s="22" t="s">
        <v>545</v>
      </c>
      <c r="C717" s="6" t="s">
        <v>546</v>
      </c>
      <c r="D717" s="6" t="s">
        <v>204</v>
      </c>
      <c r="E717" s="6" t="s">
        <v>576</v>
      </c>
      <c r="F717" s="6">
        <v>6</v>
      </c>
      <c r="G717" s="52">
        <v>45486</v>
      </c>
      <c r="H717" s="52">
        <f>IF(COUNTIF(休講・補講一覧表!I$6:I$47,開講日程一覧!P717)&gt;0,_xlfn.XLOOKUP(開講日程一覧!P717,休講・補講一覧表!I$6:I$47,休講・補講一覧表!G$6:G$47),G717)</f>
        <v>45486</v>
      </c>
      <c r="I717" s="3" t="str">
        <f t="shared" si="24"/>
        <v>土</v>
      </c>
      <c r="J717" s="3" t="str">
        <f>IF(COUNTIF(休講・補講一覧表!I$6:I$47,開講日程一覧!P717)&gt;0,TEXT(G717,"m/d")&amp;"の補講","")</f>
        <v/>
      </c>
      <c r="K717" s="6" t="s">
        <v>549</v>
      </c>
      <c r="L717" s="7">
        <v>4.1666666666666664E-2</v>
      </c>
      <c r="M717" s="7">
        <v>0.125</v>
      </c>
      <c r="P717" s="33" t="str">
        <f t="shared" si="25"/>
        <v>ブランド戦略_仙台6</v>
      </c>
      <c r="Q717" s="6" t="str">
        <f>IF(_xlfn.XLOOKUP(D717,履修科目一覧!G$6:G$225,履修科目一覧!E$6:E$225)=0,"",_xlfn.XLOOKUP(D717,履修科目一覧!G$6:G$225,履修科目一覧!E$6:E$225))</f>
        <v/>
      </c>
      <c r="R717" cm="1">
        <f t="array" ref="R717">_xlfn.SWITCH(B717,"集中(導入)",1,"前期",2,"集中(夏期)",3,"後期",4,"集中(春期)",5,"通年",6)</f>
        <v>2</v>
      </c>
      <c r="S717" t="s">
        <v>49</v>
      </c>
      <c r="U717">
        <v>1</v>
      </c>
    </row>
    <row r="718" spans="2:21" x14ac:dyDescent="0.85">
      <c r="B718" s="22" t="s">
        <v>545</v>
      </c>
      <c r="C718" s="6" t="s">
        <v>546</v>
      </c>
      <c r="D718" s="6" t="s">
        <v>204</v>
      </c>
      <c r="E718" s="6" t="s">
        <v>576</v>
      </c>
      <c r="F718" s="6">
        <v>7</v>
      </c>
      <c r="G718" s="52">
        <v>45500</v>
      </c>
      <c r="H718" s="52">
        <f>IF(COUNTIF(休講・補講一覧表!I$6:I$47,開講日程一覧!P718)&gt;0,_xlfn.XLOOKUP(開講日程一覧!P718,休講・補講一覧表!I$6:I$47,休講・補講一覧表!G$6:G$47),G718)</f>
        <v>45500</v>
      </c>
      <c r="I718" s="3" t="str">
        <f t="shared" si="24"/>
        <v>土</v>
      </c>
      <c r="J718" s="3" t="str">
        <f>IF(COUNTIF(休講・補講一覧表!I$6:I$47,開講日程一覧!P718)&gt;0,TEXT(G718,"m/d")&amp;"の補講","")</f>
        <v/>
      </c>
      <c r="K718" s="6" t="s">
        <v>549</v>
      </c>
      <c r="L718" s="7">
        <v>4.1666666666666664E-2</v>
      </c>
      <c r="M718" s="7">
        <v>0.125</v>
      </c>
      <c r="P718" s="33" t="str">
        <f t="shared" si="25"/>
        <v>ブランド戦略_仙台7</v>
      </c>
      <c r="Q718" s="6" t="str">
        <f>IF(_xlfn.XLOOKUP(D718,履修科目一覧!G$6:G$225,履修科目一覧!E$6:E$225)=0,"",_xlfn.XLOOKUP(D718,履修科目一覧!G$6:G$225,履修科目一覧!E$6:E$225))</f>
        <v/>
      </c>
      <c r="R718" cm="1">
        <f t="array" ref="R718">_xlfn.SWITCH(B718,"集中(導入)",1,"前期",2,"集中(夏期)",3,"後期",4,"集中(春期)",5,"通年",6)</f>
        <v>2</v>
      </c>
      <c r="S718" t="s">
        <v>49</v>
      </c>
      <c r="U718">
        <v>1</v>
      </c>
    </row>
    <row r="719" spans="2:21" x14ac:dyDescent="0.85">
      <c r="B719" s="22" t="s">
        <v>545</v>
      </c>
      <c r="C719" s="6" t="s">
        <v>546</v>
      </c>
      <c r="D719" s="6" t="s">
        <v>204</v>
      </c>
      <c r="E719" s="6" t="s">
        <v>576</v>
      </c>
      <c r="F719" s="6">
        <v>8</v>
      </c>
      <c r="G719" s="52">
        <v>45514</v>
      </c>
      <c r="H719" s="52">
        <f>IF(COUNTIF(休講・補講一覧表!I$6:I$47,開講日程一覧!P719)&gt;0,_xlfn.XLOOKUP(開講日程一覧!P719,休講・補講一覧表!I$6:I$47,休講・補講一覧表!G$6:G$47),G719)</f>
        <v>45514</v>
      </c>
      <c r="I719" s="3" t="str">
        <f t="shared" si="24"/>
        <v>土</v>
      </c>
      <c r="J719" s="3" t="str">
        <f>IF(COUNTIF(休講・補講一覧表!I$6:I$47,開講日程一覧!P719)&gt;0,TEXT(G719,"m/d")&amp;"の補講","")</f>
        <v/>
      </c>
      <c r="K719" s="6" t="s">
        <v>549</v>
      </c>
      <c r="L719" s="7">
        <v>4.1666666666666664E-2</v>
      </c>
      <c r="M719" s="7">
        <v>0.125</v>
      </c>
      <c r="P719" s="33" t="str">
        <f t="shared" si="25"/>
        <v>ブランド戦略_仙台8</v>
      </c>
      <c r="Q719" s="6" t="str">
        <f>IF(_xlfn.XLOOKUP(D719,履修科目一覧!G$6:G$225,履修科目一覧!E$6:E$225)=0,"",_xlfn.XLOOKUP(D719,履修科目一覧!G$6:G$225,履修科目一覧!E$6:E$225))</f>
        <v/>
      </c>
      <c r="R719" cm="1">
        <f t="array" ref="R719">_xlfn.SWITCH(B719,"集中(導入)",1,"前期",2,"集中(夏期)",3,"後期",4,"集中(春期)",5,"通年",6)</f>
        <v>2</v>
      </c>
      <c r="S719" t="s">
        <v>49</v>
      </c>
      <c r="U719">
        <v>1</v>
      </c>
    </row>
    <row r="720" spans="2:21" x14ac:dyDescent="0.85">
      <c r="B720" s="22" t="s">
        <v>550</v>
      </c>
      <c r="C720" s="6" t="s">
        <v>554</v>
      </c>
      <c r="D720" s="6" t="s">
        <v>214</v>
      </c>
      <c r="E720" s="6" t="s">
        <v>576</v>
      </c>
      <c r="F720" s="6">
        <v>1</v>
      </c>
      <c r="G720" s="52">
        <v>45569</v>
      </c>
      <c r="H720" s="52">
        <f>IF(COUNTIF(休講・補講一覧表!I$6:I$47,開講日程一覧!P720)&gt;0,_xlfn.XLOOKUP(開講日程一覧!P720,休講・補講一覧表!I$6:I$47,休講・補講一覧表!G$6:G$47),G720)</f>
        <v>45569</v>
      </c>
      <c r="I720" s="3" t="str">
        <f t="shared" si="24"/>
        <v>金</v>
      </c>
      <c r="J720" s="3" t="str">
        <f>IF(COUNTIF(休講・補講一覧表!I$6:I$47,開講日程一覧!P720)&gt;0,TEXT(G720,"m/d")&amp;"の補講","")</f>
        <v/>
      </c>
      <c r="K720" s="6" t="s">
        <v>556</v>
      </c>
      <c r="L720" s="7">
        <v>0</v>
      </c>
      <c r="M720" s="7">
        <v>6.25E-2</v>
      </c>
      <c r="P720" s="33" t="str">
        <f t="shared" si="25"/>
        <v>コミュニケーション戦略_仙台1</v>
      </c>
      <c r="Q720" s="6" t="str">
        <f>IF(_xlfn.XLOOKUP(D720,履修科目一覧!G$6:G$225,履修科目一覧!E$6:E$225)=0,"",_xlfn.XLOOKUP(D720,履修科目一覧!G$6:G$225,履修科目一覧!E$6:E$225))</f>
        <v/>
      </c>
      <c r="R720" cm="1">
        <f t="array" ref="R720">_xlfn.SWITCH(B720,"集中(導入)",1,"前期",2,"集中(夏期)",3,"後期",4,"集中(春期)",5,"通年",6)</f>
        <v>4</v>
      </c>
      <c r="S720" t="s">
        <v>49</v>
      </c>
      <c r="U720">
        <v>1</v>
      </c>
    </row>
    <row r="721" spans="2:21" x14ac:dyDescent="0.85">
      <c r="B721" s="22" t="s">
        <v>550</v>
      </c>
      <c r="C721" s="6" t="s">
        <v>554</v>
      </c>
      <c r="D721" s="6" t="s">
        <v>214</v>
      </c>
      <c r="E721" s="6" t="s">
        <v>576</v>
      </c>
      <c r="F721" s="6">
        <v>2</v>
      </c>
      <c r="G721" s="52">
        <v>45583</v>
      </c>
      <c r="H721" s="52">
        <f>IF(COUNTIF(休講・補講一覧表!I$6:I$47,開講日程一覧!P721)&gt;0,_xlfn.XLOOKUP(開講日程一覧!P721,休講・補講一覧表!I$6:I$47,休講・補講一覧表!G$6:G$47),G721)</f>
        <v>45583</v>
      </c>
      <c r="I721" s="3" t="str">
        <f t="shared" si="24"/>
        <v>金</v>
      </c>
      <c r="J721" s="3" t="str">
        <f>IF(COUNTIF(休講・補講一覧表!I$6:I$47,開講日程一覧!P721)&gt;0,TEXT(G721,"m/d")&amp;"の補講","")</f>
        <v/>
      </c>
      <c r="K721" s="6" t="s">
        <v>542</v>
      </c>
      <c r="L721" s="7">
        <v>6.9444444444444441E-3</v>
      </c>
      <c r="M721" s="7">
        <v>0.125</v>
      </c>
      <c r="P721" s="33" t="str">
        <f t="shared" si="25"/>
        <v>コミュニケーション戦略_仙台2</v>
      </c>
      <c r="Q721" s="6" t="str">
        <f>IF(_xlfn.XLOOKUP(D721,履修科目一覧!G$6:G$225,履修科目一覧!E$6:E$225)=0,"",_xlfn.XLOOKUP(D721,履修科目一覧!G$6:G$225,履修科目一覧!E$6:E$225))</f>
        <v/>
      </c>
      <c r="R721" cm="1">
        <f t="array" ref="R721">_xlfn.SWITCH(B721,"集中(導入)",1,"前期",2,"集中(夏期)",3,"後期",4,"集中(春期)",5,"通年",6)</f>
        <v>4</v>
      </c>
      <c r="S721" t="s">
        <v>49</v>
      </c>
      <c r="U721">
        <v>1</v>
      </c>
    </row>
    <row r="722" spans="2:21" x14ac:dyDescent="0.85">
      <c r="B722" s="22" t="s">
        <v>550</v>
      </c>
      <c r="C722" s="6" t="s">
        <v>554</v>
      </c>
      <c r="D722" s="6" t="s">
        <v>214</v>
      </c>
      <c r="E722" s="6" t="s">
        <v>576</v>
      </c>
      <c r="F722" s="6">
        <v>3</v>
      </c>
      <c r="G722" s="52">
        <v>45597</v>
      </c>
      <c r="H722" s="52">
        <f>IF(COUNTIF(休講・補講一覧表!I$6:I$47,開講日程一覧!P722)&gt;0,_xlfn.XLOOKUP(開講日程一覧!P722,休講・補講一覧表!I$6:I$47,休講・補講一覧表!G$6:G$47),G722)</f>
        <v>45597</v>
      </c>
      <c r="I722" s="3" t="str">
        <f t="shared" si="24"/>
        <v>金</v>
      </c>
      <c r="J722" s="3" t="str">
        <f>IF(COUNTIF(休講・補講一覧表!I$6:I$47,開講日程一覧!P722)&gt;0,TEXT(G722,"m/d")&amp;"の補講","")</f>
        <v/>
      </c>
      <c r="K722" s="6" t="s">
        <v>542</v>
      </c>
      <c r="L722" s="7">
        <v>6.9444444444444441E-3</v>
      </c>
      <c r="M722" s="7">
        <v>0.125</v>
      </c>
      <c r="P722" s="33" t="str">
        <f t="shared" si="25"/>
        <v>コミュニケーション戦略_仙台3</v>
      </c>
      <c r="Q722" s="6" t="str">
        <f>IF(_xlfn.XLOOKUP(D722,履修科目一覧!G$6:G$225,履修科目一覧!E$6:E$225)=0,"",_xlfn.XLOOKUP(D722,履修科目一覧!G$6:G$225,履修科目一覧!E$6:E$225))</f>
        <v/>
      </c>
      <c r="R722" cm="1">
        <f t="array" ref="R722">_xlfn.SWITCH(B722,"集中(導入)",1,"前期",2,"集中(夏期)",3,"後期",4,"集中(春期)",5,"通年",6)</f>
        <v>4</v>
      </c>
      <c r="S722" t="s">
        <v>49</v>
      </c>
      <c r="U722">
        <v>1</v>
      </c>
    </row>
    <row r="723" spans="2:21" x14ac:dyDescent="0.85">
      <c r="B723" s="22" t="s">
        <v>550</v>
      </c>
      <c r="C723" s="6" t="s">
        <v>554</v>
      </c>
      <c r="D723" s="6" t="s">
        <v>214</v>
      </c>
      <c r="E723" s="6" t="s">
        <v>576</v>
      </c>
      <c r="F723" s="6">
        <v>4</v>
      </c>
      <c r="G723" s="52">
        <v>45611</v>
      </c>
      <c r="H723" s="52">
        <f>IF(COUNTIF(休講・補講一覧表!I$6:I$47,開講日程一覧!P723)&gt;0,_xlfn.XLOOKUP(開講日程一覧!P723,休講・補講一覧表!I$6:I$47,休講・補講一覧表!G$6:G$47),G723)</f>
        <v>45611</v>
      </c>
      <c r="I723" s="3" t="str">
        <f t="shared" si="24"/>
        <v>金</v>
      </c>
      <c r="J723" s="3" t="str">
        <f>IF(COUNTIF(休講・補講一覧表!I$6:I$47,開講日程一覧!P723)&gt;0,TEXT(G723,"m/d")&amp;"の補講","")</f>
        <v/>
      </c>
      <c r="K723" s="6" t="s">
        <v>542</v>
      </c>
      <c r="L723" s="7">
        <v>6.9444444444444441E-3</v>
      </c>
      <c r="M723" s="7">
        <v>0.125</v>
      </c>
      <c r="P723" s="33" t="str">
        <f t="shared" si="25"/>
        <v>コミュニケーション戦略_仙台4</v>
      </c>
      <c r="Q723" s="6" t="str">
        <f>IF(_xlfn.XLOOKUP(D723,履修科目一覧!G$6:G$225,履修科目一覧!E$6:E$225)=0,"",_xlfn.XLOOKUP(D723,履修科目一覧!G$6:G$225,履修科目一覧!E$6:E$225))</f>
        <v/>
      </c>
      <c r="R723" cm="1">
        <f t="array" ref="R723">_xlfn.SWITCH(B723,"集中(導入)",1,"前期",2,"集中(夏期)",3,"後期",4,"集中(春期)",5,"通年",6)</f>
        <v>4</v>
      </c>
      <c r="S723" t="s">
        <v>49</v>
      </c>
      <c r="U723">
        <v>1</v>
      </c>
    </row>
    <row r="724" spans="2:21" x14ac:dyDescent="0.85">
      <c r="B724" s="22" t="s">
        <v>550</v>
      </c>
      <c r="C724" s="6" t="s">
        <v>554</v>
      </c>
      <c r="D724" s="6" t="s">
        <v>214</v>
      </c>
      <c r="E724" s="6" t="s">
        <v>576</v>
      </c>
      <c r="F724" s="6">
        <v>5</v>
      </c>
      <c r="G724" s="52">
        <v>45625</v>
      </c>
      <c r="H724" s="52">
        <f>IF(COUNTIF(休講・補講一覧表!I$6:I$47,開講日程一覧!P724)&gt;0,_xlfn.XLOOKUP(開講日程一覧!P724,休講・補講一覧表!I$6:I$47,休講・補講一覧表!G$6:G$47),G724)</f>
        <v>45625</v>
      </c>
      <c r="I724" s="3" t="str">
        <f t="shared" si="24"/>
        <v>金</v>
      </c>
      <c r="J724" s="3" t="str">
        <f>IF(COUNTIF(休講・補講一覧表!I$6:I$47,開講日程一覧!P724)&gt;0,TEXT(G724,"m/d")&amp;"の補講","")</f>
        <v/>
      </c>
      <c r="K724" s="6" t="s">
        <v>542</v>
      </c>
      <c r="L724" s="7">
        <v>6.9444444444444441E-3</v>
      </c>
      <c r="M724" s="7">
        <v>0.125</v>
      </c>
      <c r="P724" s="33" t="str">
        <f t="shared" si="25"/>
        <v>コミュニケーション戦略_仙台5</v>
      </c>
      <c r="Q724" s="6" t="str">
        <f>IF(_xlfn.XLOOKUP(D724,履修科目一覧!G$6:G$225,履修科目一覧!E$6:E$225)=0,"",_xlfn.XLOOKUP(D724,履修科目一覧!G$6:G$225,履修科目一覧!E$6:E$225))</f>
        <v/>
      </c>
      <c r="R724" cm="1">
        <f t="array" ref="R724">_xlfn.SWITCH(B724,"集中(導入)",1,"前期",2,"集中(夏期)",3,"後期",4,"集中(春期)",5,"通年",6)</f>
        <v>4</v>
      </c>
      <c r="S724" t="s">
        <v>49</v>
      </c>
      <c r="U724">
        <v>1</v>
      </c>
    </row>
    <row r="725" spans="2:21" x14ac:dyDescent="0.85">
      <c r="B725" s="22" t="s">
        <v>550</v>
      </c>
      <c r="C725" s="6" t="s">
        <v>554</v>
      </c>
      <c r="D725" s="6" t="s">
        <v>214</v>
      </c>
      <c r="E725" s="6" t="s">
        <v>576</v>
      </c>
      <c r="F725" s="6">
        <v>6</v>
      </c>
      <c r="G725" s="52">
        <v>45639</v>
      </c>
      <c r="H725" s="52">
        <f>IF(COUNTIF(休講・補講一覧表!I$6:I$47,開講日程一覧!P725)&gt;0,_xlfn.XLOOKUP(開講日程一覧!P725,休講・補講一覧表!I$6:I$47,休講・補講一覧表!G$6:G$47),G725)</f>
        <v>45639</v>
      </c>
      <c r="I725" s="3" t="str">
        <f t="shared" ref="I725:I788" si="26">TEXT(H725,"aaa")</f>
        <v>金</v>
      </c>
      <c r="J725" s="3" t="str">
        <f>IF(COUNTIF(休講・補講一覧表!I$6:I$47,開講日程一覧!P725)&gt;0,TEXT(G725,"m/d")&amp;"の補講","")</f>
        <v/>
      </c>
      <c r="K725" s="6" t="s">
        <v>542</v>
      </c>
      <c r="L725" s="7">
        <v>6.9444444444444441E-3</v>
      </c>
      <c r="M725" s="7">
        <v>0.125</v>
      </c>
      <c r="P725" s="33" t="str">
        <f t="shared" ref="P725:P788" si="27">D725&amp;F725</f>
        <v>コミュニケーション戦略_仙台6</v>
      </c>
      <c r="Q725" s="6" t="str">
        <f>IF(_xlfn.XLOOKUP(D725,履修科目一覧!G$6:G$225,履修科目一覧!E$6:E$225)=0,"",_xlfn.XLOOKUP(D725,履修科目一覧!G$6:G$225,履修科目一覧!E$6:E$225))</f>
        <v/>
      </c>
      <c r="R725" cm="1">
        <f t="array" ref="R725">_xlfn.SWITCH(B725,"集中(導入)",1,"前期",2,"集中(夏期)",3,"後期",4,"集中(春期)",5,"通年",6)</f>
        <v>4</v>
      </c>
      <c r="S725" t="s">
        <v>49</v>
      </c>
      <c r="U725">
        <v>1</v>
      </c>
    </row>
    <row r="726" spans="2:21" x14ac:dyDescent="0.85">
      <c r="B726" s="22" t="s">
        <v>550</v>
      </c>
      <c r="C726" s="6" t="s">
        <v>554</v>
      </c>
      <c r="D726" s="6" t="s">
        <v>214</v>
      </c>
      <c r="E726" s="6" t="s">
        <v>576</v>
      </c>
      <c r="F726" s="6">
        <v>7</v>
      </c>
      <c r="G726" s="52">
        <v>45653</v>
      </c>
      <c r="H726" s="52">
        <f>IF(COUNTIF(休講・補講一覧表!I$6:I$47,開講日程一覧!P726)&gt;0,_xlfn.XLOOKUP(開講日程一覧!P726,休講・補講一覧表!I$6:I$47,休講・補講一覧表!G$6:G$47),G726)</f>
        <v>45653</v>
      </c>
      <c r="I726" s="3" t="str">
        <f t="shared" si="26"/>
        <v>金</v>
      </c>
      <c r="J726" s="3" t="str">
        <f>IF(COUNTIF(休講・補講一覧表!I$6:I$47,開講日程一覧!P726)&gt;0,TEXT(G726,"m/d")&amp;"の補講","")</f>
        <v/>
      </c>
      <c r="K726" s="6" t="s">
        <v>542</v>
      </c>
      <c r="L726" s="7">
        <v>6.9444444444444441E-3</v>
      </c>
      <c r="M726" s="7">
        <v>0.125</v>
      </c>
      <c r="P726" s="33" t="str">
        <f t="shared" si="27"/>
        <v>コミュニケーション戦略_仙台7</v>
      </c>
      <c r="Q726" s="6" t="str">
        <f>IF(_xlfn.XLOOKUP(D726,履修科目一覧!G$6:G$225,履修科目一覧!E$6:E$225)=0,"",_xlfn.XLOOKUP(D726,履修科目一覧!G$6:G$225,履修科目一覧!E$6:E$225))</f>
        <v/>
      </c>
      <c r="R726" cm="1">
        <f t="array" ref="R726">_xlfn.SWITCH(B726,"集中(導入)",1,"前期",2,"集中(夏期)",3,"後期",4,"集中(春期)",5,"通年",6)</f>
        <v>4</v>
      </c>
      <c r="S726" t="s">
        <v>49</v>
      </c>
      <c r="U726">
        <v>1</v>
      </c>
    </row>
    <row r="727" spans="2:21" x14ac:dyDescent="0.85">
      <c r="B727" s="22" t="s">
        <v>550</v>
      </c>
      <c r="C727" s="6" t="s">
        <v>554</v>
      </c>
      <c r="D727" s="6" t="s">
        <v>214</v>
      </c>
      <c r="E727" s="6" t="s">
        <v>576</v>
      </c>
      <c r="F727" s="6">
        <v>8</v>
      </c>
      <c r="G727" s="52">
        <v>45674</v>
      </c>
      <c r="H727" s="52">
        <f>IF(COUNTIF(休講・補講一覧表!I$6:I$47,開講日程一覧!P727)&gt;0,_xlfn.XLOOKUP(開講日程一覧!P727,休講・補講一覧表!I$6:I$47,休講・補講一覧表!G$6:G$47),G727)</f>
        <v>45674</v>
      </c>
      <c r="I727" s="3" t="str">
        <f t="shared" si="26"/>
        <v>金</v>
      </c>
      <c r="J727" s="3" t="str">
        <f>IF(COUNTIF(休講・補講一覧表!I$6:I$47,開講日程一覧!P727)&gt;0,TEXT(G727,"m/d")&amp;"の補講","")</f>
        <v/>
      </c>
      <c r="K727" s="6" t="s">
        <v>542</v>
      </c>
      <c r="L727" s="7">
        <v>6.9444444444444441E-3</v>
      </c>
      <c r="M727" s="7">
        <v>0.125</v>
      </c>
      <c r="P727" s="33" t="str">
        <f t="shared" si="27"/>
        <v>コミュニケーション戦略_仙台8</v>
      </c>
      <c r="Q727" s="6" t="str">
        <f>IF(_xlfn.XLOOKUP(D727,履修科目一覧!G$6:G$225,履修科目一覧!E$6:E$225)=0,"",_xlfn.XLOOKUP(D727,履修科目一覧!G$6:G$225,履修科目一覧!E$6:E$225))</f>
        <v/>
      </c>
      <c r="R727" cm="1">
        <f t="array" ref="R727">_xlfn.SWITCH(B727,"集中(導入)",1,"前期",2,"集中(夏期)",3,"後期",4,"集中(春期)",5,"通年",6)</f>
        <v>4</v>
      </c>
      <c r="S727" t="s">
        <v>49</v>
      </c>
      <c r="U727">
        <v>1</v>
      </c>
    </row>
    <row r="728" spans="2:21" x14ac:dyDescent="0.85">
      <c r="B728" s="22" t="s">
        <v>545</v>
      </c>
      <c r="C728" s="6" t="s">
        <v>568</v>
      </c>
      <c r="D728" s="6" t="s">
        <v>224</v>
      </c>
      <c r="E728" s="6" t="s">
        <v>576</v>
      </c>
      <c r="F728" s="6">
        <v>1</v>
      </c>
      <c r="G728" s="52">
        <v>45409</v>
      </c>
      <c r="H728" s="52">
        <f>IF(COUNTIF(休講・補講一覧表!I$6:I$47,開講日程一覧!P728)&gt;0,_xlfn.XLOOKUP(開講日程一覧!P728,休講・補講一覧表!I$6:I$47,休講・補講一覧表!G$6:G$47),G728)</f>
        <v>45409</v>
      </c>
      <c r="I728" s="3" t="str">
        <f t="shared" si="26"/>
        <v>土</v>
      </c>
      <c r="J728" s="3" t="str">
        <f>IF(COUNTIF(休講・補講一覧表!I$6:I$47,開講日程一覧!P728)&gt;0,TEXT(G728,"m/d")&amp;"の補講","")</f>
        <v/>
      </c>
      <c r="K728" s="6" t="s">
        <v>570</v>
      </c>
      <c r="L728" s="7">
        <v>0</v>
      </c>
      <c r="M728" s="7">
        <v>6.25E-2</v>
      </c>
      <c r="P728" s="33" t="str">
        <f t="shared" si="27"/>
        <v>事業構想のためのグローバル視点_仙台1</v>
      </c>
      <c r="Q728" s="6" t="str">
        <f>IF(_xlfn.XLOOKUP(D728,履修科目一覧!G$6:G$225,履修科目一覧!E$6:E$225)=0,"",_xlfn.XLOOKUP(D728,履修科目一覧!G$6:G$225,履修科目一覧!E$6:E$225))</f>
        <v/>
      </c>
      <c r="R728" cm="1">
        <f t="array" ref="R728">_xlfn.SWITCH(B728,"集中(導入)",1,"前期",2,"集中(夏期)",3,"後期",4,"集中(春期)",5,"通年",6)</f>
        <v>2</v>
      </c>
      <c r="S728" t="s">
        <v>49</v>
      </c>
      <c r="U728">
        <v>1</v>
      </c>
    </row>
    <row r="729" spans="2:21" x14ac:dyDescent="0.85">
      <c r="B729" s="22" t="s">
        <v>545</v>
      </c>
      <c r="C729" s="6" t="s">
        <v>568</v>
      </c>
      <c r="D729" s="6" t="s">
        <v>224</v>
      </c>
      <c r="E729" s="6" t="s">
        <v>576</v>
      </c>
      <c r="F729" s="6">
        <v>2</v>
      </c>
      <c r="G729" s="52">
        <v>45430</v>
      </c>
      <c r="H729" s="52">
        <f>IF(COUNTIF(休講・補講一覧表!I$6:I$47,開講日程一覧!P729)&gt;0,_xlfn.XLOOKUP(開講日程一覧!P729,休講・補講一覧表!I$6:I$47,休講・補講一覧表!G$6:G$47),G729)</f>
        <v>45430</v>
      </c>
      <c r="I729" s="3" t="str">
        <f t="shared" si="26"/>
        <v>土</v>
      </c>
      <c r="J729" s="3" t="str">
        <f>IF(COUNTIF(休講・補講一覧表!I$6:I$47,開講日程一覧!P729)&gt;0,TEXT(G729,"m/d")&amp;"の補講","")</f>
        <v/>
      </c>
      <c r="K729" s="6" t="s">
        <v>563</v>
      </c>
      <c r="L729" s="7">
        <v>6.9444444444444441E-3</v>
      </c>
      <c r="M729" s="7">
        <v>0.125</v>
      </c>
      <c r="P729" s="33" t="str">
        <f t="shared" si="27"/>
        <v>事業構想のためのグローバル視点_仙台2</v>
      </c>
      <c r="Q729" s="6" t="str">
        <f>IF(_xlfn.XLOOKUP(D729,履修科目一覧!G$6:G$225,履修科目一覧!E$6:E$225)=0,"",_xlfn.XLOOKUP(D729,履修科目一覧!G$6:G$225,履修科目一覧!E$6:E$225))</f>
        <v/>
      </c>
      <c r="R729" cm="1">
        <f t="array" ref="R729">_xlfn.SWITCH(B729,"集中(導入)",1,"前期",2,"集中(夏期)",3,"後期",4,"集中(春期)",5,"通年",6)</f>
        <v>2</v>
      </c>
      <c r="S729" t="s">
        <v>49</v>
      </c>
      <c r="U729">
        <v>1</v>
      </c>
    </row>
    <row r="730" spans="2:21" x14ac:dyDescent="0.85">
      <c r="B730" s="22" t="s">
        <v>545</v>
      </c>
      <c r="C730" s="6" t="s">
        <v>568</v>
      </c>
      <c r="D730" s="6" t="s">
        <v>224</v>
      </c>
      <c r="E730" s="6" t="s">
        <v>576</v>
      </c>
      <c r="F730" s="6">
        <v>3</v>
      </c>
      <c r="G730" s="52">
        <v>45444</v>
      </c>
      <c r="H730" s="52">
        <f>IF(COUNTIF(休講・補講一覧表!I$6:I$47,開講日程一覧!P730)&gt;0,_xlfn.XLOOKUP(開講日程一覧!P730,休講・補講一覧表!I$6:I$47,休講・補講一覧表!G$6:G$47),G730)</f>
        <v>45444</v>
      </c>
      <c r="I730" s="3" t="str">
        <f t="shared" si="26"/>
        <v>土</v>
      </c>
      <c r="J730" s="3" t="str">
        <f>IF(COUNTIF(休講・補講一覧表!I$6:I$47,開講日程一覧!P730)&gt;0,TEXT(G730,"m/d")&amp;"の補講","")</f>
        <v/>
      </c>
      <c r="K730" s="6" t="s">
        <v>563</v>
      </c>
      <c r="L730" s="7">
        <v>6.9444444444444441E-3</v>
      </c>
      <c r="M730" s="7">
        <v>0.125</v>
      </c>
      <c r="P730" s="33" t="str">
        <f t="shared" si="27"/>
        <v>事業構想のためのグローバル視点_仙台3</v>
      </c>
      <c r="Q730" s="6" t="str">
        <f>IF(_xlfn.XLOOKUP(D730,履修科目一覧!G$6:G$225,履修科目一覧!E$6:E$225)=0,"",_xlfn.XLOOKUP(D730,履修科目一覧!G$6:G$225,履修科目一覧!E$6:E$225))</f>
        <v/>
      </c>
      <c r="R730" cm="1">
        <f t="array" ref="R730">_xlfn.SWITCH(B730,"集中(導入)",1,"前期",2,"集中(夏期)",3,"後期",4,"集中(春期)",5,"通年",6)</f>
        <v>2</v>
      </c>
      <c r="S730" t="s">
        <v>49</v>
      </c>
      <c r="U730">
        <v>1</v>
      </c>
    </row>
    <row r="731" spans="2:21" x14ac:dyDescent="0.85">
      <c r="B731" s="22" t="s">
        <v>545</v>
      </c>
      <c r="C731" s="6" t="s">
        <v>568</v>
      </c>
      <c r="D731" s="6" t="s">
        <v>224</v>
      </c>
      <c r="E731" s="6" t="s">
        <v>576</v>
      </c>
      <c r="F731" s="6">
        <v>4</v>
      </c>
      <c r="G731" s="52">
        <v>45458</v>
      </c>
      <c r="H731" s="52">
        <f>IF(COUNTIF(休講・補講一覧表!I$6:I$47,開講日程一覧!P731)&gt;0,_xlfn.XLOOKUP(開講日程一覧!P731,休講・補講一覧表!I$6:I$47,休講・補講一覧表!G$6:G$47),G731)</f>
        <v>45458</v>
      </c>
      <c r="I731" s="3" t="str">
        <f t="shared" si="26"/>
        <v>土</v>
      </c>
      <c r="J731" s="3" t="str">
        <f>IF(COUNTIF(休講・補講一覧表!I$6:I$47,開講日程一覧!P731)&gt;0,TEXT(G731,"m/d")&amp;"の補講","")</f>
        <v/>
      </c>
      <c r="K731" s="6" t="s">
        <v>563</v>
      </c>
      <c r="L731" s="7">
        <v>6.9444444444444441E-3</v>
      </c>
      <c r="M731" s="7">
        <v>0.125</v>
      </c>
      <c r="P731" s="33" t="str">
        <f t="shared" si="27"/>
        <v>事業構想のためのグローバル視点_仙台4</v>
      </c>
      <c r="Q731" s="6" t="str">
        <f>IF(_xlfn.XLOOKUP(D731,履修科目一覧!G$6:G$225,履修科目一覧!E$6:E$225)=0,"",_xlfn.XLOOKUP(D731,履修科目一覧!G$6:G$225,履修科目一覧!E$6:E$225))</f>
        <v/>
      </c>
      <c r="R731" cm="1">
        <f t="array" ref="R731">_xlfn.SWITCH(B731,"集中(導入)",1,"前期",2,"集中(夏期)",3,"後期",4,"集中(春期)",5,"通年",6)</f>
        <v>2</v>
      </c>
      <c r="S731" t="s">
        <v>49</v>
      </c>
      <c r="U731">
        <v>1</v>
      </c>
    </row>
    <row r="732" spans="2:21" x14ac:dyDescent="0.85">
      <c r="B732" s="22" t="s">
        <v>545</v>
      </c>
      <c r="C732" s="6" t="s">
        <v>568</v>
      </c>
      <c r="D732" s="6" t="s">
        <v>224</v>
      </c>
      <c r="E732" s="6" t="s">
        <v>576</v>
      </c>
      <c r="F732" s="6">
        <v>5</v>
      </c>
      <c r="G732" s="52">
        <v>45472</v>
      </c>
      <c r="H732" s="52">
        <f>IF(COUNTIF(休講・補講一覧表!I$6:I$47,開講日程一覧!P732)&gt;0,_xlfn.XLOOKUP(開講日程一覧!P732,休講・補講一覧表!I$6:I$47,休講・補講一覧表!G$6:G$47),G732)</f>
        <v>45472</v>
      </c>
      <c r="I732" s="3" t="str">
        <f t="shared" si="26"/>
        <v>土</v>
      </c>
      <c r="J732" s="3" t="str">
        <f>IF(COUNTIF(休講・補講一覧表!I$6:I$47,開講日程一覧!P732)&gt;0,TEXT(G732,"m/d")&amp;"の補講","")</f>
        <v/>
      </c>
      <c r="K732" s="6" t="s">
        <v>563</v>
      </c>
      <c r="L732" s="7">
        <v>6.9444444444444441E-3</v>
      </c>
      <c r="M732" s="7">
        <v>0.125</v>
      </c>
      <c r="P732" s="33" t="str">
        <f t="shared" si="27"/>
        <v>事業構想のためのグローバル視点_仙台5</v>
      </c>
      <c r="Q732" s="6" t="str">
        <f>IF(_xlfn.XLOOKUP(D732,履修科目一覧!G$6:G$225,履修科目一覧!E$6:E$225)=0,"",_xlfn.XLOOKUP(D732,履修科目一覧!G$6:G$225,履修科目一覧!E$6:E$225))</f>
        <v/>
      </c>
      <c r="R732" cm="1">
        <f t="array" ref="R732">_xlfn.SWITCH(B732,"集中(導入)",1,"前期",2,"集中(夏期)",3,"後期",4,"集中(春期)",5,"通年",6)</f>
        <v>2</v>
      </c>
      <c r="S732" t="s">
        <v>49</v>
      </c>
      <c r="U732">
        <v>1</v>
      </c>
    </row>
    <row r="733" spans="2:21" x14ac:dyDescent="0.85">
      <c r="B733" s="22" t="s">
        <v>545</v>
      </c>
      <c r="C733" s="6" t="s">
        <v>568</v>
      </c>
      <c r="D733" s="6" t="s">
        <v>224</v>
      </c>
      <c r="E733" s="6" t="s">
        <v>576</v>
      </c>
      <c r="F733" s="6">
        <v>6</v>
      </c>
      <c r="G733" s="52">
        <v>45486</v>
      </c>
      <c r="H733" s="52">
        <f>IF(COUNTIF(休講・補講一覧表!I$6:I$47,開講日程一覧!P733)&gt;0,_xlfn.XLOOKUP(開講日程一覧!P733,休講・補講一覧表!I$6:I$47,休講・補講一覧表!G$6:G$47),G733)</f>
        <v>45486</v>
      </c>
      <c r="I733" s="3" t="str">
        <f t="shared" si="26"/>
        <v>土</v>
      </c>
      <c r="J733" s="3" t="str">
        <f>IF(COUNTIF(休講・補講一覧表!I$6:I$47,開講日程一覧!P733)&gt;0,TEXT(G733,"m/d")&amp;"の補講","")</f>
        <v/>
      </c>
      <c r="K733" s="6" t="s">
        <v>563</v>
      </c>
      <c r="L733" s="7">
        <v>6.9444444444444441E-3</v>
      </c>
      <c r="M733" s="7">
        <v>0.125</v>
      </c>
      <c r="P733" s="33" t="str">
        <f t="shared" si="27"/>
        <v>事業構想のためのグローバル視点_仙台6</v>
      </c>
      <c r="Q733" s="6" t="str">
        <f>IF(_xlfn.XLOOKUP(D733,履修科目一覧!G$6:G$225,履修科目一覧!E$6:E$225)=0,"",_xlfn.XLOOKUP(D733,履修科目一覧!G$6:G$225,履修科目一覧!E$6:E$225))</f>
        <v/>
      </c>
      <c r="R733" cm="1">
        <f t="array" ref="R733">_xlfn.SWITCH(B733,"集中(導入)",1,"前期",2,"集中(夏期)",3,"後期",4,"集中(春期)",5,"通年",6)</f>
        <v>2</v>
      </c>
      <c r="S733" t="s">
        <v>49</v>
      </c>
      <c r="U733">
        <v>1</v>
      </c>
    </row>
    <row r="734" spans="2:21" x14ac:dyDescent="0.85">
      <c r="B734" s="22" t="s">
        <v>545</v>
      </c>
      <c r="C734" s="6" t="s">
        <v>568</v>
      </c>
      <c r="D734" s="6" t="s">
        <v>224</v>
      </c>
      <c r="E734" s="6" t="s">
        <v>576</v>
      </c>
      <c r="F734" s="6">
        <v>7</v>
      </c>
      <c r="G734" s="52">
        <v>45500</v>
      </c>
      <c r="H734" s="52">
        <f>IF(COUNTIF(休講・補講一覧表!I$6:I$47,開講日程一覧!P734)&gt;0,_xlfn.XLOOKUP(開講日程一覧!P734,休講・補講一覧表!I$6:I$47,休講・補講一覧表!G$6:G$47),G734)</f>
        <v>45500</v>
      </c>
      <c r="I734" s="3" t="str">
        <f t="shared" si="26"/>
        <v>土</v>
      </c>
      <c r="J734" s="3" t="str">
        <f>IF(COUNTIF(休講・補講一覧表!I$6:I$47,開講日程一覧!P734)&gt;0,TEXT(G734,"m/d")&amp;"の補講","")</f>
        <v/>
      </c>
      <c r="K734" s="6" t="s">
        <v>563</v>
      </c>
      <c r="L734" s="7">
        <v>6.9444444444444441E-3</v>
      </c>
      <c r="M734" s="7">
        <v>0.125</v>
      </c>
      <c r="P734" s="33" t="str">
        <f t="shared" si="27"/>
        <v>事業構想のためのグローバル視点_仙台7</v>
      </c>
      <c r="Q734" s="6" t="str">
        <f>IF(_xlfn.XLOOKUP(D734,履修科目一覧!G$6:G$225,履修科目一覧!E$6:E$225)=0,"",_xlfn.XLOOKUP(D734,履修科目一覧!G$6:G$225,履修科目一覧!E$6:E$225))</f>
        <v/>
      </c>
      <c r="R734" cm="1">
        <f t="array" ref="R734">_xlfn.SWITCH(B734,"集中(導入)",1,"前期",2,"集中(夏期)",3,"後期",4,"集中(春期)",5,"通年",6)</f>
        <v>2</v>
      </c>
      <c r="S734" t="s">
        <v>49</v>
      </c>
      <c r="U734">
        <v>1</v>
      </c>
    </row>
    <row r="735" spans="2:21" x14ac:dyDescent="0.85">
      <c r="B735" s="22" t="s">
        <v>545</v>
      </c>
      <c r="C735" s="6" t="s">
        <v>568</v>
      </c>
      <c r="D735" s="6" t="s">
        <v>224</v>
      </c>
      <c r="E735" s="6" t="s">
        <v>576</v>
      </c>
      <c r="F735" s="6">
        <v>8</v>
      </c>
      <c r="G735" s="52">
        <v>45514</v>
      </c>
      <c r="H735" s="52">
        <f>IF(COUNTIF(休講・補講一覧表!I$6:I$47,開講日程一覧!P735)&gt;0,_xlfn.XLOOKUP(開講日程一覧!P735,休講・補講一覧表!I$6:I$47,休講・補講一覧表!G$6:G$47),G735)</f>
        <v>45514</v>
      </c>
      <c r="I735" s="3" t="str">
        <f t="shared" si="26"/>
        <v>土</v>
      </c>
      <c r="J735" s="3" t="str">
        <f>IF(COUNTIF(休講・補講一覧表!I$6:I$47,開講日程一覧!P735)&gt;0,TEXT(G735,"m/d")&amp;"の補講","")</f>
        <v/>
      </c>
      <c r="K735" s="6" t="s">
        <v>563</v>
      </c>
      <c r="L735" s="7">
        <v>6.9444444444444441E-3</v>
      </c>
      <c r="M735" s="7">
        <v>0.125</v>
      </c>
      <c r="P735" s="33" t="str">
        <f t="shared" si="27"/>
        <v>事業構想のためのグローバル視点_仙台8</v>
      </c>
      <c r="Q735" s="6" t="str">
        <f>IF(_xlfn.XLOOKUP(D735,履修科目一覧!G$6:G$225,履修科目一覧!E$6:E$225)=0,"",_xlfn.XLOOKUP(D735,履修科目一覧!G$6:G$225,履修科目一覧!E$6:E$225))</f>
        <v/>
      </c>
      <c r="R735" cm="1">
        <f t="array" ref="R735">_xlfn.SWITCH(B735,"集中(導入)",1,"前期",2,"集中(夏期)",3,"後期",4,"集中(春期)",5,"通年",6)</f>
        <v>2</v>
      </c>
      <c r="S735" t="s">
        <v>49</v>
      </c>
      <c r="U735">
        <v>1</v>
      </c>
    </row>
    <row r="736" spans="2:21" x14ac:dyDescent="0.85">
      <c r="B736" s="22" t="s">
        <v>545</v>
      </c>
      <c r="C736" s="6" t="s">
        <v>546</v>
      </c>
      <c r="D736" s="6" t="s">
        <v>230</v>
      </c>
      <c r="E736" s="6" t="s">
        <v>579</v>
      </c>
      <c r="F736" s="6">
        <v>1</v>
      </c>
      <c r="G736" s="52">
        <v>45409</v>
      </c>
      <c r="H736" s="52">
        <f>IF(COUNTIF(休講・補講一覧表!I$6:I$47,開講日程一覧!P736)&gt;0,_xlfn.XLOOKUP(開講日程一覧!P736,休講・補講一覧表!I$6:I$47,休講・補講一覧表!G$6:G$47),G736)</f>
        <v>45409</v>
      </c>
      <c r="I736" s="3" t="str">
        <f t="shared" si="26"/>
        <v>土</v>
      </c>
      <c r="J736" s="3" t="str">
        <f>IF(COUNTIF(休講・補講一覧表!I$6:I$47,開講日程一覧!P736)&gt;0,TEXT(G736,"m/d")&amp;"の補講","")</f>
        <v/>
      </c>
      <c r="K736" s="6" t="s">
        <v>548</v>
      </c>
      <c r="L736" s="7">
        <v>0</v>
      </c>
      <c r="M736" s="7">
        <v>6.25E-2</v>
      </c>
      <c r="P736" s="33" t="str">
        <f t="shared" si="27"/>
        <v>組織と人材マネジメント_仙台・名古屋1</v>
      </c>
      <c r="Q736" s="6" t="str">
        <f>IF(_xlfn.XLOOKUP(D736,履修科目一覧!G$6:G$225,履修科目一覧!E$6:E$225)=0,"",_xlfn.XLOOKUP(D736,履修科目一覧!G$6:G$225,履修科目一覧!E$6:E$225))</f>
        <v/>
      </c>
      <c r="R736" cm="1">
        <f t="array" ref="R736">_xlfn.SWITCH(B736,"集中(導入)",1,"前期",2,"集中(夏期)",3,"後期",4,"集中(春期)",5,"通年",6)</f>
        <v>2</v>
      </c>
      <c r="S736" t="s">
        <v>49</v>
      </c>
      <c r="U736">
        <v>1</v>
      </c>
    </row>
    <row r="737" spans="2:21" x14ac:dyDescent="0.85">
      <c r="B737" s="22" t="s">
        <v>545</v>
      </c>
      <c r="C737" s="6" t="s">
        <v>546</v>
      </c>
      <c r="D737" s="6" t="s">
        <v>230</v>
      </c>
      <c r="E737" s="6" t="s">
        <v>579</v>
      </c>
      <c r="F737" s="6">
        <v>2</v>
      </c>
      <c r="G737" s="52">
        <v>45430</v>
      </c>
      <c r="H737" s="52">
        <f>IF(COUNTIF(休講・補講一覧表!I$6:I$47,開講日程一覧!P737)&gt;0,_xlfn.XLOOKUP(開講日程一覧!P737,休講・補講一覧表!I$6:I$47,休講・補講一覧表!G$6:G$47),G737)</f>
        <v>45430</v>
      </c>
      <c r="I737" s="3" t="str">
        <f t="shared" si="26"/>
        <v>土</v>
      </c>
      <c r="J737" s="3" t="str">
        <f>IF(COUNTIF(休講・補講一覧表!I$6:I$47,開講日程一覧!P737)&gt;0,TEXT(G737,"m/d")&amp;"の補講","")</f>
        <v/>
      </c>
      <c r="K737" s="6" t="s">
        <v>549</v>
      </c>
      <c r="L737" s="7">
        <v>4.1666666666666664E-2</v>
      </c>
      <c r="M737" s="7">
        <v>0.125</v>
      </c>
      <c r="P737" s="33" t="str">
        <f t="shared" si="27"/>
        <v>組織と人材マネジメント_仙台・名古屋2</v>
      </c>
      <c r="Q737" s="6" t="str">
        <f>IF(_xlfn.XLOOKUP(D737,履修科目一覧!G$6:G$225,履修科目一覧!E$6:E$225)=0,"",_xlfn.XLOOKUP(D737,履修科目一覧!G$6:G$225,履修科目一覧!E$6:E$225))</f>
        <v/>
      </c>
      <c r="R737" cm="1">
        <f t="array" ref="R737">_xlfn.SWITCH(B737,"集中(導入)",1,"前期",2,"集中(夏期)",3,"後期",4,"集中(春期)",5,"通年",6)</f>
        <v>2</v>
      </c>
      <c r="S737" t="s">
        <v>49</v>
      </c>
      <c r="U737">
        <v>1</v>
      </c>
    </row>
    <row r="738" spans="2:21" x14ac:dyDescent="0.85">
      <c r="B738" s="22" t="s">
        <v>545</v>
      </c>
      <c r="C738" s="6" t="s">
        <v>546</v>
      </c>
      <c r="D738" s="6" t="s">
        <v>230</v>
      </c>
      <c r="E738" s="6" t="s">
        <v>579</v>
      </c>
      <c r="F738" s="6">
        <v>3</v>
      </c>
      <c r="G738" s="52">
        <v>45444</v>
      </c>
      <c r="H738" s="52">
        <f>IF(COUNTIF(休講・補講一覧表!I$6:I$47,開講日程一覧!P738)&gt;0,_xlfn.XLOOKUP(開講日程一覧!P738,休講・補講一覧表!I$6:I$47,休講・補講一覧表!G$6:G$47),G738)</f>
        <v>45444</v>
      </c>
      <c r="I738" s="3" t="str">
        <f t="shared" si="26"/>
        <v>土</v>
      </c>
      <c r="J738" s="3" t="str">
        <f>IF(COUNTIF(休講・補講一覧表!I$6:I$47,開講日程一覧!P738)&gt;0,TEXT(G738,"m/d")&amp;"の補講","")</f>
        <v/>
      </c>
      <c r="K738" s="6" t="s">
        <v>549</v>
      </c>
      <c r="L738" s="7">
        <v>4.1666666666666664E-2</v>
      </c>
      <c r="M738" s="7">
        <v>0.125</v>
      </c>
      <c r="P738" s="33" t="str">
        <f t="shared" si="27"/>
        <v>組織と人材マネジメント_仙台・名古屋3</v>
      </c>
      <c r="Q738" s="6" t="str">
        <f>IF(_xlfn.XLOOKUP(D738,履修科目一覧!G$6:G$225,履修科目一覧!E$6:E$225)=0,"",_xlfn.XLOOKUP(D738,履修科目一覧!G$6:G$225,履修科目一覧!E$6:E$225))</f>
        <v/>
      </c>
      <c r="R738" cm="1">
        <f t="array" ref="R738">_xlfn.SWITCH(B738,"集中(導入)",1,"前期",2,"集中(夏期)",3,"後期",4,"集中(春期)",5,"通年",6)</f>
        <v>2</v>
      </c>
      <c r="S738" t="s">
        <v>49</v>
      </c>
      <c r="U738">
        <v>1</v>
      </c>
    </row>
    <row r="739" spans="2:21" x14ac:dyDescent="0.85">
      <c r="B739" s="22" t="s">
        <v>545</v>
      </c>
      <c r="C739" s="6" t="s">
        <v>546</v>
      </c>
      <c r="D739" s="6" t="s">
        <v>230</v>
      </c>
      <c r="E739" s="6" t="s">
        <v>579</v>
      </c>
      <c r="F739" s="6">
        <v>4</v>
      </c>
      <c r="G739" s="52">
        <v>45458</v>
      </c>
      <c r="H739" s="52">
        <f>IF(COUNTIF(休講・補講一覧表!I$6:I$47,開講日程一覧!P739)&gt;0,_xlfn.XLOOKUP(開講日程一覧!P739,休講・補講一覧表!I$6:I$47,休講・補講一覧表!G$6:G$47),G739)</f>
        <v>45458</v>
      </c>
      <c r="I739" s="3" t="str">
        <f t="shared" si="26"/>
        <v>土</v>
      </c>
      <c r="J739" s="3" t="str">
        <f>IF(COUNTIF(休講・補講一覧表!I$6:I$47,開講日程一覧!P739)&gt;0,TEXT(G739,"m/d")&amp;"の補講","")</f>
        <v/>
      </c>
      <c r="K739" s="6" t="s">
        <v>549</v>
      </c>
      <c r="L739" s="7">
        <v>4.1666666666666664E-2</v>
      </c>
      <c r="M739" s="7">
        <v>0.125</v>
      </c>
      <c r="P739" s="33" t="str">
        <f t="shared" si="27"/>
        <v>組織と人材マネジメント_仙台・名古屋4</v>
      </c>
      <c r="Q739" s="6" t="str">
        <f>IF(_xlfn.XLOOKUP(D739,履修科目一覧!G$6:G$225,履修科目一覧!E$6:E$225)=0,"",_xlfn.XLOOKUP(D739,履修科目一覧!G$6:G$225,履修科目一覧!E$6:E$225))</f>
        <v/>
      </c>
      <c r="R739" cm="1">
        <f t="array" ref="R739">_xlfn.SWITCH(B739,"集中(導入)",1,"前期",2,"集中(夏期)",3,"後期",4,"集中(春期)",5,"通年",6)</f>
        <v>2</v>
      </c>
      <c r="S739" t="s">
        <v>49</v>
      </c>
      <c r="U739">
        <v>1</v>
      </c>
    </row>
    <row r="740" spans="2:21" x14ac:dyDescent="0.85">
      <c r="B740" s="22" t="s">
        <v>545</v>
      </c>
      <c r="C740" s="6" t="s">
        <v>546</v>
      </c>
      <c r="D740" s="6" t="s">
        <v>230</v>
      </c>
      <c r="E740" s="6" t="s">
        <v>579</v>
      </c>
      <c r="F740" s="6">
        <v>5</v>
      </c>
      <c r="G740" s="52">
        <v>45472</v>
      </c>
      <c r="H740" s="52">
        <f>IF(COUNTIF(休講・補講一覧表!I$6:I$47,開講日程一覧!P740)&gt;0,_xlfn.XLOOKUP(開講日程一覧!P740,休講・補講一覧表!I$6:I$47,休講・補講一覧表!G$6:G$47),G740)</f>
        <v>45472</v>
      </c>
      <c r="I740" s="3" t="str">
        <f t="shared" si="26"/>
        <v>土</v>
      </c>
      <c r="J740" s="3" t="str">
        <f>IF(COUNTIF(休講・補講一覧表!I$6:I$47,開講日程一覧!P740)&gt;0,TEXT(G740,"m/d")&amp;"の補講","")</f>
        <v/>
      </c>
      <c r="K740" s="6" t="s">
        <v>549</v>
      </c>
      <c r="L740" s="7">
        <v>4.1666666666666664E-2</v>
      </c>
      <c r="M740" s="7">
        <v>0.125</v>
      </c>
      <c r="P740" s="33" t="str">
        <f t="shared" si="27"/>
        <v>組織と人材マネジメント_仙台・名古屋5</v>
      </c>
      <c r="Q740" s="6" t="str">
        <f>IF(_xlfn.XLOOKUP(D740,履修科目一覧!G$6:G$225,履修科目一覧!E$6:E$225)=0,"",_xlfn.XLOOKUP(D740,履修科目一覧!G$6:G$225,履修科目一覧!E$6:E$225))</f>
        <v/>
      </c>
      <c r="R740" cm="1">
        <f t="array" ref="R740">_xlfn.SWITCH(B740,"集中(導入)",1,"前期",2,"集中(夏期)",3,"後期",4,"集中(春期)",5,"通年",6)</f>
        <v>2</v>
      </c>
      <c r="S740" t="s">
        <v>49</v>
      </c>
      <c r="U740">
        <v>1</v>
      </c>
    </row>
    <row r="741" spans="2:21" x14ac:dyDescent="0.85">
      <c r="B741" s="22" t="s">
        <v>545</v>
      </c>
      <c r="C741" s="6" t="s">
        <v>546</v>
      </c>
      <c r="D741" s="6" t="s">
        <v>230</v>
      </c>
      <c r="E741" s="6" t="s">
        <v>579</v>
      </c>
      <c r="F741" s="6">
        <v>6</v>
      </c>
      <c r="G741" s="52">
        <v>45486</v>
      </c>
      <c r="H741" s="52">
        <f>IF(COUNTIF(休講・補講一覧表!I$6:I$47,開講日程一覧!P741)&gt;0,_xlfn.XLOOKUP(開講日程一覧!P741,休講・補講一覧表!I$6:I$47,休講・補講一覧表!G$6:G$47),G741)</f>
        <v>45486</v>
      </c>
      <c r="I741" s="3" t="str">
        <f t="shared" si="26"/>
        <v>土</v>
      </c>
      <c r="J741" s="3" t="str">
        <f>IF(COUNTIF(休講・補講一覧表!I$6:I$47,開講日程一覧!P741)&gt;0,TEXT(G741,"m/d")&amp;"の補講","")</f>
        <v/>
      </c>
      <c r="K741" s="6" t="s">
        <v>549</v>
      </c>
      <c r="L741" s="7">
        <v>4.1666666666666664E-2</v>
      </c>
      <c r="M741" s="7">
        <v>0.125</v>
      </c>
      <c r="P741" s="33" t="str">
        <f t="shared" si="27"/>
        <v>組織と人材マネジメント_仙台・名古屋6</v>
      </c>
      <c r="Q741" s="6" t="str">
        <f>IF(_xlfn.XLOOKUP(D741,履修科目一覧!G$6:G$225,履修科目一覧!E$6:E$225)=0,"",_xlfn.XLOOKUP(D741,履修科目一覧!G$6:G$225,履修科目一覧!E$6:E$225))</f>
        <v/>
      </c>
      <c r="R741" cm="1">
        <f t="array" ref="R741">_xlfn.SWITCH(B741,"集中(導入)",1,"前期",2,"集中(夏期)",3,"後期",4,"集中(春期)",5,"通年",6)</f>
        <v>2</v>
      </c>
      <c r="S741" t="s">
        <v>49</v>
      </c>
      <c r="U741">
        <v>1</v>
      </c>
    </row>
    <row r="742" spans="2:21" x14ac:dyDescent="0.85">
      <c r="B742" s="22" t="s">
        <v>545</v>
      </c>
      <c r="C742" s="6" t="s">
        <v>546</v>
      </c>
      <c r="D742" s="6" t="s">
        <v>230</v>
      </c>
      <c r="E742" s="6" t="s">
        <v>579</v>
      </c>
      <c r="F742" s="6">
        <v>7</v>
      </c>
      <c r="G742" s="52">
        <v>45500</v>
      </c>
      <c r="H742" s="52">
        <f>IF(COUNTIF(休講・補講一覧表!I$6:I$47,開講日程一覧!P742)&gt;0,_xlfn.XLOOKUP(開講日程一覧!P742,休講・補講一覧表!I$6:I$47,休講・補講一覧表!G$6:G$47),G742)</f>
        <v>45500</v>
      </c>
      <c r="I742" s="3" t="str">
        <f t="shared" si="26"/>
        <v>土</v>
      </c>
      <c r="J742" s="3" t="str">
        <f>IF(COUNTIF(休講・補講一覧表!I$6:I$47,開講日程一覧!P742)&gt;0,TEXT(G742,"m/d")&amp;"の補講","")</f>
        <v/>
      </c>
      <c r="K742" s="6" t="s">
        <v>549</v>
      </c>
      <c r="L742" s="7">
        <v>4.1666666666666664E-2</v>
      </c>
      <c r="M742" s="7">
        <v>0.125</v>
      </c>
      <c r="P742" s="33" t="str">
        <f t="shared" si="27"/>
        <v>組織と人材マネジメント_仙台・名古屋7</v>
      </c>
      <c r="Q742" s="6" t="str">
        <f>IF(_xlfn.XLOOKUP(D742,履修科目一覧!G$6:G$225,履修科目一覧!E$6:E$225)=0,"",_xlfn.XLOOKUP(D742,履修科目一覧!G$6:G$225,履修科目一覧!E$6:E$225))</f>
        <v/>
      </c>
      <c r="R742" cm="1">
        <f t="array" ref="R742">_xlfn.SWITCH(B742,"集中(導入)",1,"前期",2,"集中(夏期)",3,"後期",4,"集中(春期)",5,"通年",6)</f>
        <v>2</v>
      </c>
      <c r="S742" t="s">
        <v>49</v>
      </c>
      <c r="U742">
        <v>1</v>
      </c>
    </row>
    <row r="743" spans="2:21" x14ac:dyDescent="0.85">
      <c r="B743" s="22" t="s">
        <v>545</v>
      </c>
      <c r="C743" s="6" t="s">
        <v>546</v>
      </c>
      <c r="D743" s="6" t="s">
        <v>230</v>
      </c>
      <c r="E743" s="6" t="s">
        <v>579</v>
      </c>
      <c r="F743" s="6">
        <v>8</v>
      </c>
      <c r="G743" s="52">
        <v>45514</v>
      </c>
      <c r="H743" s="52">
        <f>IF(COUNTIF(休講・補講一覧表!I$6:I$47,開講日程一覧!P743)&gt;0,_xlfn.XLOOKUP(開講日程一覧!P743,休講・補講一覧表!I$6:I$47,休講・補講一覧表!G$6:G$47),G743)</f>
        <v>45514</v>
      </c>
      <c r="I743" s="3" t="str">
        <f t="shared" si="26"/>
        <v>土</v>
      </c>
      <c r="J743" s="3" t="str">
        <f>IF(COUNTIF(休講・補講一覧表!I$6:I$47,開講日程一覧!P743)&gt;0,TEXT(G743,"m/d")&amp;"の補講","")</f>
        <v/>
      </c>
      <c r="K743" s="6" t="s">
        <v>549</v>
      </c>
      <c r="L743" s="7">
        <v>4.1666666666666664E-2</v>
      </c>
      <c r="M743" s="7">
        <v>0.125</v>
      </c>
      <c r="P743" s="33" t="str">
        <f t="shared" si="27"/>
        <v>組織と人材マネジメント_仙台・名古屋8</v>
      </c>
      <c r="Q743" s="6" t="str">
        <f>IF(_xlfn.XLOOKUP(D743,履修科目一覧!G$6:G$225,履修科目一覧!E$6:E$225)=0,"",_xlfn.XLOOKUP(D743,履修科目一覧!G$6:G$225,履修科目一覧!E$6:E$225))</f>
        <v/>
      </c>
      <c r="R743" cm="1">
        <f t="array" ref="R743">_xlfn.SWITCH(B743,"集中(導入)",1,"前期",2,"集中(夏期)",3,"後期",4,"集中(春期)",5,"通年",6)</f>
        <v>2</v>
      </c>
      <c r="S743" t="s">
        <v>49</v>
      </c>
      <c r="U743">
        <v>1</v>
      </c>
    </row>
    <row r="744" spans="2:21" x14ac:dyDescent="0.85">
      <c r="B744" s="22" t="s">
        <v>545</v>
      </c>
      <c r="C744" s="6" t="s">
        <v>558</v>
      </c>
      <c r="D744" s="6" t="s">
        <v>242</v>
      </c>
      <c r="E744" s="6" t="s">
        <v>576</v>
      </c>
      <c r="F744" s="6">
        <v>1</v>
      </c>
      <c r="G744" s="52">
        <v>45409</v>
      </c>
      <c r="H744" s="52">
        <f>IF(COUNTIF(休講・補講一覧表!I$6:I$47,開講日程一覧!P744)&gt;0,_xlfn.XLOOKUP(開講日程一覧!P744,休講・補講一覧表!I$6:I$47,休講・補講一覧表!G$6:G$47),G744)</f>
        <v>45409</v>
      </c>
      <c r="I744" s="3" t="str">
        <f t="shared" si="26"/>
        <v>土</v>
      </c>
      <c r="J744" s="3" t="str">
        <f>IF(COUNTIF(休講・補講一覧表!I$6:I$47,開講日程一覧!P744)&gt;0,TEXT(G744,"m/d")&amp;"の補講","")</f>
        <v/>
      </c>
      <c r="K744" s="6" t="s">
        <v>559</v>
      </c>
      <c r="L744" s="7">
        <v>0</v>
      </c>
      <c r="M744" s="7">
        <v>6.25E-2</v>
      </c>
      <c r="P744" s="33" t="str">
        <f t="shared" si="27"/>
        <v>プレゼンテーション_仙台1</v>
      </c>
      <c r="Q744" s="6" t="str">
        <f>IF(_xlfn.XLOOKUP(D744,履修科目一覧!G$6:G$225,履修科目一覧!E$6:E$225)=0,"",_xlfn.XLOOKUP(D744,履修科目一覧!G$6:G$225,履修科目一覧!E$6:E$225))</f>
        <v/>
      </c>
      <c r="R744" cm="1">
        <f t="array" ref="R744">_xlfn.SWITCH(B744,"集中(導入)",1,"前期",2,"集中(夏期)",3,"後期",4,"集中(春期)",5,"通年",6)</f>
        <v>2</v>
      </c>
      <c r="S744" t="s">
        <v>49</v>
      </c>
      <c r="U744">
        <v>1</v>
      </c>
    </row>
    <row r="745" spans="2:21" x14ac:dyDescent="0.85">
      <c r="B745" s="22" t="s">
        <v>545</v>
      </c>
      <c r="C745" s="6" t="s">
        <v>558</v>
      </c>
      <c r="D745" s="6" t="s">
        <v>242</v>
      </c>
      <c r="E745" s="6" t="s">
        <v>576</v>
      </c>
      <c r="F745" s="6">
        <v>2</v>
      </c>
      <c r="G745" s="52">
        <v>45423</v>
      </c>
      <c r="H745" s="52">
        <f>IF(COUNTIF(休講・補講一覧表!I$6:I$47,開講日程一覧!P745)&gt;0,_xlfn.XLOOKUP(開講日程一覧!P745,休講・補講一覧表!I$6:I$47,休講・補講一覧表!G$6:G$47),G745)</f>
        <v>45423</v>
      </c>
      <c r="I745" s="3" t="str">
        <f t="shared" si="26"/>
        <v>土</v>
      </c>
      <c r="J745" s="3" t="str">
        <f>IF(COUNTIF(休講・補講一覧表!I$6:I$47,開講日程一覧!P745)&gt;0,TEXT(G745,"m/d")&amp;"の補講","")</f>
        <v/>
      </c>
      <c r="K745" s="6" t="s">
        <v>549</v>
      </c>
      <c r="L745" s="7">
        <v>4.1666666666666664E-2</v>
      </c>
      <c r="M745" s="7">
        <v>0.125</v>
      </c>
      <c r="P745" s="33" t="str">
        <f t="shared" si="27"/>
        <v>プレゼンテーション_仙台2</v>
      </c>
      <c r="Q745" s="6" t="str">
        <f>IF(_xlfn.XLOOKUP(D745,履修科目一覧!G$6:G$225,履修科目一覧!E$6:E$225)=0,"",_xlfn.XLOOKUP(D745,履修科目一覧!G$6:G$225,履修科目一覧!E$6:E$225))</f>
        <v/>
      </c>
      <c r="R745" cm="1">
        <f t="array" ref="R745">_xlfn.SWITCH(B745,"集中(導入)",1,"前期",2,"集中(夏期)",3,"後期",4,"集中(春期)",5,"通年",6)</f>
        <v>2</v>
      </c>
      <c r="S745" t="s">
        <v>49</v>
      </c>
      <c r="U745">
        <v>1</v>
      </c>
    </row>
    <row r="746" spans="2:21" x14ac:dyDescent="0.85">
      <c r="B746" s="22" t="s">
        <v>545</v>
      </c>
      <c r="C746" s="6" t="s">
        <v>558</v>
      </c>
      <c r="D746" s="6" t="s">
        <v>242</v>
      </c>
      <c r="E746" s="6" t="s">
        <v>576</v>
      </c>
      <c r="F746" s="6">
        <v>3</v>
      </c>
      <c r="G746" s="52">
        <v>45437</v>
      </c>
      <c r="H746" s="52">
        <f>IF(COUNTIF(休講・補講一覧表!I$6:I$47,開講日程一覧!P746)&gt;0,_xlfn.XLOOKUP(開講日程一覧!P746,休講・補講一覧表!I$6:I$47,休講・補講一覧表!G$6:G$47),G746)</f>
        <v>45437</v>
      </c>
      <c r="I746" s="3" t="str">
        <f t="shared" si="26"/>
        <v>土</v>
      </c>
      <c r="J746" s="3" t="str">
        <f>IF(COUNTIF(休講・補講一覧表!I$6:I$47,開講日程一覧!P746)&gt;0,TEXT(G746,"m/d")&amp;"の補講","")</f>
        <v/>
      </c>
      <c r="K746" s="6" t="s">
        <v>549</v>
      </c>
      <c r="L746" s="7">
        <v>4.1666666666666664E-2</v>
      </c>
      <c r="M746" s="7">
        <v>0.125</v>
      </c>
      <c r="P746" s="33" t="str">
        <f t="shared" si="27"/>
        <v>プレゼンテーション_仙台3</v>
      </c>
      <c r="Q746" s="6" t="str">
        <f>IF(_xlfn.XLOOKUP(D746,履修科目一覧!G$6:G$225,履修科目一覧!E$6:E$225)=0,"",_xlfn.XLOOKUP(D746,履修科目一覧!G$6:G$225,履修科目一覧!E$6:E$225))</f>
        <v/>
      </c>
      <c r="R746" cm="1">
        <f t="array" ref="R746">_xlfn.SWITCH(B746,"集中(導入)",1,"前期",2,"集中(夏期)",3,"後期",4,"集中(春期)",5,"通年",6)</f>
        <v>2</v>
      </c>
      <c r="S746" t="s">
        <v>49</v>
      </c>
      <c r="U746">
        <v>1</v>
      </c>
    </row>
    <row r="747" spans="2:21" x14ac:dyDescent="0.85">
      <c r="B747" s="22" t="s">
        <v>545</v>
      </c>
      <c r="C747" s="6" t="s">
        <v>558</v>
      </c>
      <c r="D747" s="6" t="s">
        <v>242</v>
      </c>
      <c r="E747" s="6" t="s">
        <v>576</v>
      </c>
      <c r="F747" s="6">
        <v>4</v>
      </c>
      <c r="G747" s="52">
        <v>45451</v>
      </c>
      <c r="H747" s="52">
        <f>IF(COUNTIF(休講・補講一覧表!I$6:I$47,開講日程一覧!P747)&gt;0,_xlfn.XLOOKUP(開講日程一覧!P747,休講・補講一覧表!I$6:I$47,休講・補講一覧表!G$6:G$47),G747)</f>
        <v>45451</v>
      </c>
      <c r="I747" s="3" t="str">
        <f t="shared" si="26"/>
        <v>土</v>
      </c>
      <c r="J747" s="3" t="str">
        <f>IF(COUNTIF(休講・補講一覧表!I$6:I$47,開講日程一覧!P747)&gt;0,TEXT(G747,"m/d")&amp;"の補講","")</f>
        <v/>
      </c>
      <c r="K747" s="6" t="s">
        <v>549</v>
      </c>
      <c r="L747" s="7">
        <v>4.1666666666666664E-2</v>
      </c>
      <c r="M747" s="7">
        <v>0.125</v>
      </c>
      <c r="P747" s="33" t="str">
        <f t="shared" si="27"/>
        <v>プレゼンテーション_仙台4</v>
      </c>
      <c r="Q747" s="6" t="str">
        <f>IF(_xlfn.XLOOKUP(D747,履修科目一覧!G$6:G$225,履修科目一覧!E$6:E$225)=0,"",_xlfn.XLOOKUP(D747,履修科目一覧!G$6:G$225,履修科目一覧!E$6:E$225))</f>
        <v/>
      </c>
      <c r="R747" cm="1">
        <f t="array" ref="R747">_xlfn.SWITCH(B747,"集中(導入)",1,"前期",2,"集中(夏期)",3,"後期",4,"集中(春期)",5,"通年",6)</f>
        <v>2</v>
      </c>
      <c r="S747" t="s">
        <v>49</v>
      </c>
      <c r="U747">
        <v>1</v>
      </c>
    </row>
    <row r="748" spans="2:21" x14ac:dyDescent="0.85">
      <c r="B748" s="22" t="s">
        <v>545</v>
      </c>
      <c r="C748" s="6" t="s">
        <v>558</v>
      </c>
      <c r="D748" s="6" t="s">
        <v>242</v>
      </c>
      <c r="E748" s="6" t="s">
        <v>576</v>
      </c>
      <c r="F748" s="6">
        <v>5</v>
      </c>
      <c r="G748" s="52">
        <v>45465</v>
      </c>
      <c r="H748" s="52">
        <f>IF(COUNTIF(休講・補講一覧表!I$6:I$47,開講日程一覧!P748)&gt;0,_xlfn.XLOOKUP(開講日程一覧!P748,休講・補講一覧表!I$6:I$47,休講・補講一覧表!G$6:G$47),G748)</f>
        <v>45465</v>
      </c>
      <c r="I748" s="3" t="str">
        <f t="shared" si="26"/>
        <v>土</v>
      </c>
      <c r="J748" s="3" t="str">
        <f>IF(COUNTIF(休講・補講一覧表!I$6:I$47,開講日程一覧!P748)&gt;0,TEXT(G748,"m/d")&amp;"の補講","")</f>
        <v/>
      </c>
      <c r="K748" s="6" t="s">
        <v>549</v>
      </c>
      <c r="L748" s="7">
        <v>4.1666666666666664E-2</v>
      </c>
      <c r="M748" s="7">
        <v>0.125</v>
      </c>
      <c r="P748" s="33" t="str">
        <f t="shared" si="27"/>
        <v>プレゼンテーション_仙台5</v>
      </c>
      <c r="Q748" s="6" t="str">
        <f>IF(_xlfn.XLOOKUP(D748,履修科目一覧!G$6:G$225,履修科目一覧!E$6:E$225)=0,"",_xlfn.XLOOKUP(D748,履修科目一覧!G$6:G$225,履修科目一覧!E$6:E$225))</f>
        <v/>
      </c>
      <c r="R748" cm="1">
        <f t="array" ref="R748">_xlfn.SWITCH(B748,"集中(導入)",1,"前期",2,"集中(夏期)",3,"後期",4,"集中(春期)",5,"通年",6)</f>
        <v>2</v>
      </c>
      <c r="S748" t="s">
        <v>49</v>
      </c>
      <c r="U748">
        <v>1</v>
      </c>
    </row>
    <row r="749" spans="2:21" x14ac:dyDescent="0.85">
      <c r="B749" s="22" t="s">
        <v>545</v>
      </c>
      <c r="C749" s="6" t="s">
        <v>558</v>
      </c>
      <c r="D749" s="6" t="s">
        <v>242</v>
      </c>
      <c r="E749" s="6" t="s">
        <v>576</v>
      </c>
      <c r="F749" s="6">
        <v>6</v>
      </c>
      <c r="G749" s="52">
        <v>45479</v>
      </c>
      <c r="H749" s="52">
        <f>IF(COUNTIF(休講・補講一覧表!I$6:I$47,開講日程一覧!P749)&gt;0,_xlfn.XLOOKUP(開講日程一覧!P749,休講・補講一覧表!I$6:I$47,休講・補講一覧表!G$6:G$47),G749)</f>
        <v>45479</v>
      </c>
      <c r="I749" s="3" t="str">
        <f t="shared" si="26"/>
        <v>土</v>
      </c>
      <c r="J749" s="3" t="str">
        <f>IF(COUNTIF(休講・補講一覧表!I$6:I$47,開講日程一覧!P749)&gt;0,TEXT(G749,"m/d")&amp;"の補講","")</f>
        <v/>
      </c>
      <c r="K749" s="6" t="s">
        <v>549</v>
      </c>
      <c r="L749" s="7">
        <v>4.1666666666666664E-2</v>
      </c>
      <c r="M749" s="7">
        <v>0.125</v>
      </c>
      <c r="P749" s="33" t="str">
        <f t="shared" si="27"/>
        <v>プレゼンテーション_仙台6</v>
      </c>
      <c r="Q749" s="6" t="str">
        <f>IF(_xlfn.XLOOKUP(D749,履修科目一覧!G$6:G$225,履修科目一覧!E$6:E$225)=0,"",_xlfn.XLOOKUP(D749,履修科目一覧!G$6:G$225,履修科目一覧!E$6:E$225))</f>
        <v/>
      </c>
      <c r="R749" cm="1">
        <f t="array" ref="R749">_xlfn.SWITCH(B749,"集中(導入)",1,"前期",2,"集中(夏期)",3,"後期",4,"集中(春期)",5,"通年",6)</f>
        <v>2</v>
      </c>
      <c r="S749" t="s">
        <v>49</v>
      </c>
      <c r="U749">
        <v>1</v>
      </c>
    </row>
    <row r="750" spans="2:21" x14ac:dyDescent="0.85">
      <c r="B750" s="22" t="s">
        <v>545</v>
      </c>
      <c r="C750" s="6" t="s">
        <v>558</v>
      </c>
      <c r="D750" s="6" t="s">
        <v>242</v>
      </c>
      <c r="E750" s="6" t="s">
        <v>576</v>
      </c>
      <c r="F750" s="6">
        <v>7</v>
      </c>
      <c r="G750" s="52">
        <v>45493</v>
      </c>
      <c r="H750" s="52">
        <f>IF(COUNTIF(休講・補講一覧表!I$6:I$47,開講日程一覧!P750)&gt;0,_xlfn.XLOOKUP(開講日程一覧!P750,休講・補講一覧表!I$6:I$47,休講・補講一覧表!G$6:G$47),G750)</f>
        <v>45493</v>
      </c>
      <c r="I750" s="3" t="str">
        <f t="shared" si="26"/>
        <v>土</v>
      </c>
      <c r="J750" s="3" t="str">
        <f>IF(COUNTIF(休講・補講一覧表!I$6:I$47,開講日程一覧!P750)&gt;0,TEXT(G750,"m/d")&amp;"の補講","")</f>
        <v/>
      </c>
      <c r="K750" s="6" t="s">
        <v>549</v>
      </c>
      <c r="L750" s="7">
        <v>4.1666666666666664E-2</v>
      </c>
      <c r="M750" s="7">
        <v>0.125</v>
      </c>
      <c r="P750" s="33" t="str">
        <f t="shared" si="27"/>
        <v>プレゼンテーション_仙台7</v>
      </c>
      <c r="Q750" s="6" t="str">
        <f>IF(_xlfn.XLOOKUP(D750,履修科目一覧!G$6:G$225,履修科目一覧!E$6:E$225)=0,"",_xlfn.XLOOKUP(D750,履修科目一覧!G$6:G$225,履修科目一覧!E$6:E$225))</f>
        <v/>
      </c>
      <c r="R750" cm="1">
        <f t="array" ref="R750">_xlfn.SWITCH(B750,"集中(導入)",1,"前期",2,"集中(夏期)",3,"後期",4,"集中(春期)",5,"通年",6)</f>
        <v>2</v>
      </c>
      <c r="S750" t="s">
        <v>49</v>
      </c>
      <c r="U750">
        <v>1</v>
      </c>
    </row>
    <row r="751" spans="2:21" x14ac:dyDescent="0.85">
      <c r="B751" s="22" t="s">
        <v>545</v>
      </c>
      <c r="C751" s="6" t="s">
        <v>558</v>
      </c>
      <c r="D751" s="6" t="s">
        <v>242</v>
      </c>
      <c r="E751" s="6" t="s">
        <v>576</v>
      </c>
      <c r="F751" s="6">
        <v>8</v>
      </c>
      <c r="G751" s="52">
        <v>45507</v>
      </c>
      <c r="H751" s="52">
        <f>IF(COUNTIF(休講・補講一覧表!I$6:I$47,開講日程一覧!P751)&gt;0,_xlfn.XLOOKUP(開講日程一覧!P751,休講・補講一覧表!I$6:I$47,休講・補講一覧表!G$6:G$47),G751)</f>
        <v>45507</v>
      </c>
      <c r="I751" s="3" t="str">
        <f t="shared" si="26"/>
        <v>土</v>
      </c>
      <c r="J751" s="3" t="str">
        <f>IF(COUNTIF(休講・補講一覧表!I$6:I$47,開講日程一覧!P751)&gt;0,TEXT(G751,"m/d")&amp;"の補講","")</f>
        <v/>
      </c>
      <c r="K751" s="6" t="s">
        <v>549</v>
      </c>
      <c r="L751" s="7">
        <v>4.1666666666666664E-2</v>
      </c>
      <c r="M751" s="7">
        <v>0.125</v>
      </c>
      <c r="P751" s="33" t="str">
        <f t="shared" si="27"/>
        <v>プレゼンテーション_仙台8</v>
      </c>
      <c r="Q751" s="6" t="str">
        <f>IF(_xlfn.XLOOKUP(D751,履修科目一覧!G$6:G$225,履修科目一覧!E$6:E$225)=0,"",_xlfn.XLOOKUP(D751,履修科目一覧!G$6:G$225,履修科目一覧!E$6:E$225))</f>
        <v/>
      </c>
      <c r="R751" cm="1">
        <f t="array" ref="R751">_xlfn.SWITCH(B751,"集中(導入)",1,"前期",2,"集中(夏期)",3,"後期",4,"集中(春期)",5,"通年",6)</f>
        <v>2</v>
      </c>
      <c r="S751" t="s">
        <v>49</v>
      </c>
      <c r="U751">
        <v>1</v>
      </c>
    </row>
    <row r="752" spans="2:21" x14ac:dyDescent="0.85">
      <c r="B752" s="22" t="s">
        <v>545</v>
      </c>
      <c r="C752" s="6" t="s">
        <v>573</v>
      </c>
      <c r="D752" s="6" t="s">
        <v>257</v>
      </c>
      <c r="E752" s="6" t="s">
        <v>576</v>
      </c>
      <c r="F752" s="6">
        <v>1</v>
      </c>
      <c r="G752" s="52">
        <v>45407</v>
      </c>
      <c r="H752" s="52">
        <f>IF(COUNTIF(休講・補講一覧表!I$6:I$47,開講日程一覧!P752)&gt;0,_xlfn.XLOOKUP(開講日程一覧!P752,休講・補講一覧表!I$6:I$47,休講・補講一覧表!G$6:G$47),G752)</f>
        <v>45407</v>
      </c>
      <c r="I752" s="3" t="str">
        <f t="shared" si="26"/>
        <v>木</v>
      </c>
      <c r="J752" s="3" t="str">
        <f>IF(COUNTIF(休講・補講一覧表!I$6:I$47,開講日程一覧!P752)&gt;0,TEXT(G752,"m/d")&amp;"の補講","")</f>
        <v/>
      </c>
      <c r="K752" s="6" t="s">
        <v>552</v>
      </c>
      <c r="L752" s="7">
        <v>0</v>
      </c>
      <c r="M752" s="7">
        <v>6.25E-2</v>
      </c>
      <c r="P752" s="33" t="str">
        <f t="shared" si="27"/>
        <v>企業内起業・新事業創出_仙台1</v>
      </c>
      <c r="Q752" s="6" t="str">
        <f>IF(_xlfn.XLOOKUP(D752,履修科目一覧!G$6:G$225,履修科目一覧!E$6:E$225)=0,"",_xlfn.XLOOKUP(D752,履修科目一覧!G$6:G$225,履修科目一覧!E$6:E$225))</f>
        <v/>
      </c>
      <c r="R752" cm="1">
        <f t="array" ref="R752">_xlfn.SWITCH(B752,"集中(導入)",1,"前期",2,"集中(夏期)",3,"後期",4,"集中(春期)",5,"通年",6)</f>
        <v>2</v>
      </c>
      <c r="S752" t="s">
        <v>49</v>
      </c>
      <c r="U752">
        <v>1</v>
      </c>
    </row>
    <row r="753" spans="2:21" x14ac:dyDescent="0.85">
      <c r="B753" s="22" t="s">
        <v>545</v>
      </c>
      <c r="C753" s="6" t="s">
        <v>573</v>
      </c>
      <c r="D753" s="6" t="s">
        <v>257</v>
      </c>
      <c r="E753" s="6" t="s">
        <v>576</v>
      </c>
      <c r="F753" s="6">
        <v>2</v>
      </c>
      <c r="G753" s="52">
        <v>45421</v>
      </c>
      <c r="H753" s="52">
        <f>IF(COUNTIF(休講・補講一覧表!I$6:I$47,開講日程一覧!P753)&gt;0,_xlfn.XLOOKUP(開講日程一覧!P753,休講・補講一覧表!I$6:I$47,休講・補講一覧表!G$6:G$47),G753)</f>
        <v>45421</v>
      </c>
      <c r="I753" s="3" t="str">
        <f t="shared" si="26"/>
        <v>木</v>
      </c>
      <c r="J753" s="3" t="str">
        <f>IF(COUNTIF(休講・補講一覧表!I$6:I$47,開講日程一覧!P753)&gt;0,TEXT(G753,"m/d")&amp;"の補講","")</f>
        <v/>
      </c>
      <c r="K753" s="6" t="s">
        <v>542</v>
      </c>
      <c r="L753" s="7">
        <v>6.9444444444444441E-3</v>
      </c>
      <c r="M753" s="7">
        <v>0.125</v>
      </c>
      <c r="P753" s="33" t="str">
        <f t="shared" si="27"/>
        <v>企業内起業・新事業創出_仙台2</v>
      </c>
      <c r="Q753" s="6" t="str">
        <f>IF(_xlfn.XLOOKUP(D753,履修科目一覧!G$6:G$225,履修科目一覧!E$6:E$225)=0,"",_xlfn.XLOOKUP(D753,履修科目一覧!G$6:G$225,履修科目一覧!E$6:E$225))</f>
        <v/>
      </c>
      <c r="R753" cm="1">
        <f t="array" ref="R753">_xlfn.SWITCH(B753,"集中(導入)",1,"前期",2,"集中(夏期)",3,"後期",4,"集中(春期)",5,"通年",6)</f>
        <v>2</v>
      </c>
      <c r="S753" t="s">
        <v>49</v>
      </c>
      <c r="U753">
        <v>1</v>
      </c>
    </row>
    <row r="754" spans="2:21" x14ac:dyDescent="0.85">
      <c r="B754" s="22" t="s">
        <v>545</v>
      </c>
      <c r="C754" s="6" t="s">
        <v>573</v>
      </c>
      <c r="D754" s="6" t="s">
        <v>257</v>
      </c>
      <c r="E754" s="6" t="s">
        <v>576</v>
      </c>
      <c r="F754" s="6">
        <v>3</v>
      </c>
      <c r="G754" s="52">
        <v>45435</v>
      </c>
      <c r="H754" s="52">
        <f>IF(COUNTIF(休講・補講一覧表!I$6:I$47,開講日程一覧!P754)&gt;0,_xlfn.XLOOKUP(開講日程一覧!P754,休講・補講一覧表!I$6:I$47,休講・補講一覧表!G$6:G$47),G754)</f>
        <v>45435</v>
      </c>
      <c r="I754" s="3" t="str">
        <f t="shared" si="26"/>
        <v>木</v>
      </c>
      <c r="J754" s="3" t="str">
        <f>IF(COUNTIF(休講・補講一覧表!I$6:I$47,開講日程一覧!P754)&gt;0,TEXT(G754,"m/d")&amp;"の補講","")</f>
        <v/>
      </c>
      <c r="K754" s="6" t="s">
        <v>542</v>
      </c>
      <c r="L754" s="7">
        <v>6.9444444444444441E-3</v>
      </c>
      <c r="M754" s="7">
        <v>0.125</v>
      </c>
      <c r="P754" s="33" t="str">
        <f t="shared" si="27"/>
        <v>企業内起業・新事業創出_仙台3</v>
      </c>
      <c r="Q754" s="6" t="str">
        <f>IF(_xlfn.XLOOKUP(D754,履修科目一覧!G$6:G$225,履修科目一覧!E$6:E$225)=0,"",_xlfn.XLOOKUP(D754,履修科目一覧!G$6:G$225,履修科目一覧!E$6:E$225))</f>
        <v/>
      </c>
      <c r="R754" cm="1">
        <f t="array" ref="R754">_xlfn.SWITCH(B754,"集中(導入)",1,"前期",2,"集中(夏期)",3,"後期",4,"集中(春期)",5,"通年",6)</f>
        <v>2</v>
      </c>
      <c r="S754" t="s">
        <v>49</v>
      </c>
      <c r="U754">
        <v>1</v>
      </c>
    </row>
    <row r="755" spans="2:21" x14ac:dyDescent="0.85">
      <c r="B755" s="22" t="s">
        <v>545</v>
      </c>
      <c r="C755" s="6" t="s">
        <v>573</v>
      </c>
      <c r="D755" s="6" t="s">
        <v>257</v>
      </c>
      <c r="E755" s="6" t="s">
        <v>576</v>
      </c>
      <c r="F755" s="6">
        <v>4</v>
      </c>
      <c r="G755" s="52">
        <v>45449</v>
      </c>
      <c r="H755" s="52">
        <f>IF(COUNTIF(休講・補講一覧表!I$6:I$47,開講日程一覧!P755)&gt;0,_xlfn.XLOOKUP(開講日程一覧!P755,休講・補講一覧表!I$6:I$47,休講・補講一覧表!G$6:G$47),G755)</f>
        <v>45449</v>
      </c>
      <c r="I755" s="3" t="str">
        <f t="shared" si="26"/>
        <v>木</v>
      </c>
      <c r="J755" s="3" t="str">
        <f>IF(COUNTIF(休講・補講一覧表!I$6:I$47,開講日程一覧!P755)&gt;0,TEXT(G755,"m/d")&amp;"の補講","")</f>
        <v/>
      </c>
      <c r="K755" s="6" t="s">
        <v>542</v>
      </c>
      <c r="L755" s="7">
        <v>6.9444444444444441E-3</v>
      </c>
      <c r="M755" s="7">
        <v>0.125</v>
      </c>
      <c r="P755" s="33" t="str">
        <f t="shared" si="27"/>
        <v>企業内起業・新事業創出_仙台4</v>
      </c>
      <c r="Q755" s="6" t="str">
        <f>IF(_xlfn.XLOOKUP(D755,履修科目一覧!G$6:G$225,履修科目一覧!E$6:E$225)=0,"",_xlfn.XLOOKUP(D755,履修科目一覧!G$6:G$225,履修科目一覧!E$6:E$225))</f>
        <v/>
      </c>
      <c r="R755" cm="1">
        <f t="array" ref="R755">_xlfn.SWITCH(B755,"集中(導入)",1,"前期",2,"集中(夏期)",3,"後期",4,"集中(春期)",5,"通年",6)</f>
        <v>2</v>
      </c>
      <c r="S755" t="s">
        <v>49</v>
      </c>
      <c r="U755">
        <v>1</v>
      </c>
    </row>
    <row r="756" spans="2:21" x14ac:dyDescent="0.85">
      <c r="B756" s="22" t="s">
        <v>545</v>
      </c>
      <c r="C756" s="6" t="s">
        <v>573</v>
      </c>
      <c r="D756" s="6" t="s">
        <v>257</v>
      </c>
      <c r="E756" s="6" t="s">
        <v>576</v>
      </c>
      <c r="F756" s="6">
        <v>5</v>
      </c>
      <c r="G756" s="52">
        <v>45463</v>
      </c>
      <c r="H756" s="52">
        <f>IF(COUNTIF(休講・補講一覧表!I$6:I$47,開講日程一覧!P756)&gt;0,_xlfn.XLOOKUP(開講日程一覧!P756,休講・補講一覧表!I$6:I$47,休講・補講一覧表!G$6:G$47),G756)</f>
        <v>45463</v>
      </c>
      <c r="I756" s="3" t="str">
        <f t="shared" si="26"/>
        <v>木</v>
      </c>
      <c r="J756" s="3" t="str">
        <f>IF(COUNTIF(休講・補講一覧表!I$6:I$47,開講日程一覧!P756)&gt;0,TEXT(G756,"m/d")&amp;"の補講","")</f>
        <v/>
      </c>
      <c r="K756" s="6" t="s">
        <v>542</v>
      </c>
      <c r="L756" s="7">
        <v>6.9444444444444441E-3</v>
      </c>
      <c r="M756" s="7">
        <v>0.125</v>
      </c>
      <c r="P756" s="33" t="str">
        <f t="shared" si="27"/>
        <v>企業内起業・新事業創出_仙台5</v>
      </c>
      <c r="Q756" s="6" t="str">
        <f>IF(_xlfn.XLOOKUP(D756,履修科目一覧!G$6:G$225,履修科目一覧!E$6:E$225)=0,"",_xlfn.XLOOKUP(D756,履修科目一覧!G$6:G$225,履修科目一覧!E$6:E$225))</f>
        <v/>
      </c>
      <c r="R756" cm="1">
        <f t="array" ref="R756">_xlfn.SWITCH(B756,"集中(導入)",1,"前期",2,"集中(夏期)",3,"後期",4,"集中(春期)",5,"通年",6)</f>
        <v>2</v>
      </c>
      <c r="S756" t="s">
        <v>49</v>
      </c>
      <c r="U756">
        <v>1</v>
      </c>
    </row>
    <row r="757" spans="2:21" x14ac:dyDescent="0.85">
      <c r="B757" s="22" t="s">
        <v>545</v>
      </c>
      <c r="C757" s="6" t="s">
        <v>573</v>
      </c>
      <c r="D757" s="6" t="s">
        <v>257</v>
      </c>
      <c r="E757" s="6" t="s">
        <v>576</v>
      </c>
      <c r="F757" s="6">
        <v>6</v>
      </c>
      <c r="G757" s="52">
        <v>45477</v>
      </c>
      <c r="H757" s="52">
        <f>IF(COUNTIF(休講・補講一覧表!I$6:I$47,開講日程一覧!P757)&gt;0,_xlfn.XLOOKUP(開講日程一覧!P757,休講・補講一覧表!I$6:I$47,休講・補講一覧表!G$6:G$47),G757)</f>
        <v>45477</v>
      </c>
      <c r="I757" s="3" t="str">
        <f t="shared" si="26"/>
        <v>木</v>
      </c>
      <c r="J757" s="3" t="str">
        <f>IF(COUNTIF(休講・補講一覧表!I$6:I$47,開講日程一覧!P757)&gt;0,TEXT(G757,"m/d")&amp;"の補講","")</f>
        <v/>
      </c>
      <c r="K757" s="6" t="s">
        <v>542</v>
      </c>
      <c r="L757" s="7">
        <v>6.9444444444444441E-3</v>
      </c>
      <c r="M757" s="7">
        <v>0.125</v>
      </c>
      <c r="P757" s="33" t="str">
        <f t="shared" si="27"/>
        <v>企業内起業・新事業創出_仙台6</v>
      </c>
      <c r="Q757" s="6" t="str">
        <f>IF(_xlfn.XLOOKUP(D757,履修科目一覧!G$6:G$225,履修科目一覧!E$6:E$225)=0,"",_xlfn.XLOOKUP(D757,履修科目一覧!G$6:G$225,履修科目一覧!E$6:E$225))</f>
        <v/>
      </c>
      <c r="R757" cm="1">
        <f t="array" ref="R757">_xlfn.SWITCH(B757,"集中(導入)",1,"前期",2,"集中(夏期)",3,"後期",4,"集中(春期)",5,"通年",6)</f>
        <v>2</v>
      </c>
      <c r="S757" t="s">
        <v>49</v>
      </c>
      <c r="U757">
        <v>1</v>
      </c>
    </row>
    <row r="758" spans="2:21" x14ac:dyDescent="0.85">
      <c r="B758" s="22" t="s">
        <v>545</v>
      </c>
      <c r="C758" s="6" t="s">
        <v>573</v>
      </c>
      <c r="D758" s="6" t="s">
        <v>257</v>
      </c>
      <c r="E758" s="6" t="s">
        <v>576</v>
      </c>
      <c r="F758" s="6">
        <v>7</v>
      </c>
      <c r="G758" s="52">
        <v>45491</v>
      </c>
      <c r="H758" s="52">
        <f>IF(COUNTIF(休講・補講一覧表!I$6:I$47,開講日程一覧!P758)&gt;0,_xlfn.XLOOKUP(開講日程一覧!P758,休講・補講一覧表!I$6:I$47,休講・補講一覧表!G$6:G$47),G758)</f>
        <v>45491</v>
      </c>
      <c r="I758" s="3" t="str">
        <f t="shared" si="26"/>
        <v>木</v>
      </c>
      <c r="J758" s="3" t="str">
        <f>IF(COUNTIF(休講・補講一覧表!I$6:I$47,開講日程一覧!P758)&gt;0,TEXT(G758,"m/d")&amp;"の補講","")</f>
        <v/>
      </c>
      <c r="K758" s="6" t="s">
        <v>542</v>
      </c>
      <c r="L758" s="7">
        <v>6.9444444444444441E-3</v>
      </c>
      <c r="M758" s="7">
        <v>0.125</v>
      </c>
      <c r="P758" s="33" t="str">
        <f t="shared" si="27"/>
        <v>企業内起業・新事業創出_仙台7</v>
      </c>
      <c r="Q758" s="6" t="str">
        <f>IF(_xlfn.XLOOKUP(D758,履修科目一覧!G$6:G$225,履修科目一覧!E$6:E$225)=0,"",_xlfn.XLOOKUP(D758,履修科目一覧!G$6:G$225,履修科目一覧!E$6:E$225))</f>
        <v/>
      </c>
      <c r="R758" cm="1">
        <f t="array" ref="R758">_xlfn.SWITCH(B758,"集中(導入)",1,"前期",2,"集中(夏期)",3,"後期",4,"集中(春期)",5,"通年",6)</f>
        <v>2</v>
      </c>
      <c r="S758" t="s">
        <v>49</v>
      </c>
      <c r="U758">
        <v>1</v>
      </c>
    </row>
    <row r="759" spans="2:21" x14ac:dyDescent="0.85">
      <c r="B759" s="22" t="s">
        <v>545</v>
      </c>
      <c r="C759" s="6" t="s">
        <v>573</v>
      </c>
      <c r="D759" s="6" t="s">
        <v>257</v>
      </c>
      <c r="E759" s="6" t="s">
        <v>576</v>
      </c>
      <c r="F759" s="6">
        <v>8</v>
      </c>
      <c r="G759" s="52">
        <v>45505</v>
      </c>
      <c r="H759" s="52">
        <f>IF(COUNTIF(休講・補講一覧表!I$6:I$47,開講日程一覧!P759)&gt;0,_xlfn.XLOOKUP(開講日程一覧!P759,休講・補講一覧表!I$6:I$47,休講・補講一覧表!G$6:G$47),G759)</f>
        <v>45505</v>
      </c>
      <c r="I759" s="3" t="str">
        <f t="shared" si="26"/>
        <v>木</v>
      </c>
      <c r="J759" s="3" t="str">
        <f>IF(COUNTIF(休講・補講一覧表!I$6:I$47,開講日程一覧!P759)&gt;0,TEXT(G759,"m/d")&amp;"の補講","")</f>
        <v/>
      </c>
      <c r="K759" s="6" t="s">
        <v>542</v>
      </c>
      <c r="L759" s="7">
        <v>6.9444444444444441E-3</v>
      </c>
      <c r="M759" s="7">
        <v>0.125</v>
      </c>
      <c r="P759" s="33" t="str">
        <f t="shared" si="27"/>
        <v>企業内起業・新事業創出_仙台8</v>
      </c>
      <c r="Q759" s="6" t="str">
        <f>IF(_xlfn.XLOOKUP(D759,履修科目一覧!G$6:G$225,履修科目一覧!E$6:E$225)=0,"",_xlfn.XLOOKUP(D759,履修科目一覧!G$6:G$225,履修科目一覧!E$6:E$225))</f>
        <v/>
      </c>
      <c r="R759" cm="1">
        <f t="array" ref="R759">_xlfn.SWITCH(B759,"集中(導入)",1,"前期",2,"集中(夏期)",3,"後期",4,"集中(春期)",5,"通年",6)</f>
        <v>2</v>
      </c>
      <c r="S759" t="s">
        <v>49</v>
      </c>
      <c r="U759">
        <v>1</v>
      </c>
    </row>
    <row r="760" spans="2:21" x14ac:dyDescent="0.85">
      <c r="B760" s="22" t="s">
        <v>550</v>
      </c>
      <c r="C760" s="6" t="s">
        <v>566</v>
      </c>
      <c r="D760" s="6" t="s">
        <v>267</v>
      </c>
      <c r="E760" s="6" t="s">
        <v>576</v>
      </c>
      <c r="F760" s="6">
        <v>1</v>
      </c>
      <c r="G760" s="52">
        <v>45566</v>
      </c>
      <c r="H760" s="52">
        <f>IF(COUNTIF(休講・補講一覧表!I$6:I$47,開講日程一覧!P760)&gt;0,_xlfn.XLOOKUP(開講日程一覧!P760,休講・補講一覧表!I$6:I$47,休講・補講一覧表!G$6:G$47),G760)</f>
        <v>45566</v>
      </c>
      <c r="I760" s="3" t="str">
        <f t="shared" si="26"/>
        <v>火</v>
      </c>
      <c r="J760" s="3" t="str">
        <f>IF(COUNTIF(休講・補講一覧表!I$6:I$47,開講日程一覧!P760)&gt;0,TEXT(G760,"m/d")&amp;"の補講","")</f>
        <v/>
      </c>
      <c r="K760" s="6" t="s">
        <v>556</v>
      </c>
      <c r="L760" s="7">
        <v>0</v>
      </c>
      <c r="M760" s="7">
        <v>6.25E-2</v>
      </c>
      <c r="P760" s="33" t="str">
        <f t="shared" si="27"/>
        <v>アントレプレナーシップ（起業家精神）_仙台1</v>
      </c>
      <c r="Q760" s="6" t="str">
        <f>IF(_xlfn.XLOOKUP(D760,履修科目一覧!G$6:G$225,履修科目一覧!E$6:E$225)=0,"",_xlfn.XLOOKUP(D760,履修科目一覧!G$6:G$225,履修科目一覧!E$6:E$225))</f>
        <v/>
      </c>
      <c r="R760" cm="1">
        <f t="array" ref="R760">_xlfn.SWITCH(B760,"集中(導入)",1,"前期",2,"集中(夏期)",3,"後期",4,"集中(春期)",5,"通年",6)</f>
        <v>4</v>
      </c>
      <c r="S760" t="s">
        <v>49</v>
      </c>
      <c r="U760">
        <v>1</v>
      </c>
    </row>
    <row r="761" spans="2:21" x14ac:dyDescent="0.85">
      <c r="B761" s="22" t="s">
        <v>550</v>
      </c>
      <c r="C761" s="6" t="s">
        <v>566</v>
      </c>
      <c r="D761" s="6" t="s">
        <v>267</v>
      </c>
      <c r="E761" s="6" t="s">
        <v>576</v>
      </c>
      <c r="F761" s="6">
        <v>2</v>
      </c>
      <c r="G761" s="52">
        <v>45580</v>
      </c>
      <c r="H761" s="52">
        <f>IF(COUNTIF(休講・補講一覧表!I$6:I$47,開講日程一覧!P761)&gt;0,_xlfn.XLOOKUP(開講日程一覧!P761,休講・補講一覧表!I$6:I$47,休講・補講一覧表!G$6:G$47),G761)</f>
        <v>45580</v>
      </c>
      <c r="I761" s="3" t="str">
        <f t="shared" si="26"/>
        <v>火</v>
      </c>
      <c r="J761" s="3" t="str">
        <f>IF(COUNTIF(休講・補講一覧表!I$6:I$47,開講日程一覧!P761)&gt;0,TEXT(G761,"m/d")&amp;"の補講","")</f>
        <v/>
      </c>
      <c r="K761" s="6" t="s">
        <v>542</v>
      </c>
      <c r="L761" s="7">
        <v>6.9444444444444441E-3</v>
      </c>
      <c r="M761" s="7">
        <v>0.125</v>
      </c>
      <c r="P761" s="33" t="str">
        <f t="shared" si="27"/>
        <v>アントレプレナーシップ（起業家精神）_仙台2</v>
      </c>
      <c r="Q761" s="6" t="str">
        <f>IF(_xlfn.XLOOKUP(D761,履修科目一覧!G$6:G$225,履修科目一覧!E$6:E$225)=0,"",_xlfn.XLOOKUP(D761,履修科目一覧!G$6:G$225,履修科目一覧!E$6:E$225))</f>
        <v/>
      </c>
      <c r="R761" cm="1">
        <f t="array" ref="R761">_xlfn.SWITCH(B761,"集中(導入)",1,"前期",2,"集中(夏期)",3,"後期",4,"集中(春期)",5,"通年",6)</f>
        <v>4</v>
      </c>
      <c r="S761" t="s">
        <v>49</v>
      </c>
      <c r="U761">
        <v>1</v>
      </c>
    </row>
    <row r="762" spans="2:21" x14ac:dyDescent="0.85">
      <c r="B762" s="22" t="s">
        <v>550</v>
      </c>
      <c r="C762" s="6" t="s">
        <v>566</v>
      </c>
      <c r="D762" s="6" t="s">
        <v>267</v>
      </c>
      <c r="E762" s="6" t="s">
        <v>576</v>
      </c>
      <c r="F762" s="6">
        <v>3</v>
      </c>
      <c r="G762" s="52">
        <v>45594</v>
      </c>
      <c r="H762" s="52">
        <f>IF(COUNTIF(休講・補講一覧表!I$6:I$47,開講日程一覧!P762)&gt;0,_xlfn.XLOOKUP(開講日程一覧!P762,休講・補講一覧表!I$6:I$47,休講・補講一覧表!G$6:G$47),G762)</f>
        <v>45594</v>
      </c>
      <c r="I762" s="3" t="str">
        <f t="shared" si="26"/>
        <v>火</v>
      </c>
      <c r="J762" s="3" t="str">
        <f>IF(COUNTIF(休講・補講一覧表!I$6:I$47,開講日程一覧!P762)&gt;0,TEXT(G762,"m/d")&amp;"の補講","")</f>
        <v/>
      </c>
      <c r="K762" s="6" t="s">
        <v>542</v>
      </c>
      <c r="L762" s="7">
        <v>6.9444444444444441E-3</v>
      </c>
      <c r="M762" s="7">
        <v>0.125</v>
      </c>
      <c r="P762" s="33" t="str">
        <f t="shared" si="27"/>
        <v>アントレプレナーシップ（起業家精神）_仙台3</v>
      </c>
      <c r="Q762" s="6" t="str">
        <f>IF(_xlfn.XLOOKUP(D762,履修科目一覧!G$6:G$225,履修科目一覧!E$6:E$225)=0,"",_xlfn.XLOOKUP(D762,履修科目一覧!G$6:G$225,履修科目一覧!E$6:E$225))</f>
        <v/>
      </c>
      <c r="R762" cm="1">
        <f t="array" ref="R762">_xlfn.SWITCH(B762,"集中(導入)",1,"前期",2,"集中(夏期)",3,"後期",4,"集中(春期)",5,"通年",6)</f>
        <v>4</v>
      </c>
      <c r="S762" t="s">
        <v>49</v>
      </c>
      <c r="U762">
        <v>1</v>
      </c>
    </row>
    <row r="763" spans="2:21" x14ac:dyDescent="0.85">
      <c r="B763" s="22" t="s">
        <v>550</v>
      </c>
      <c r="C763" s="6" t="s">
        <v>566</v>
      </c>
      <c r="D763" s="6" t="s">
        <v>267</v>
      </c>
      <c r="E763" s="6" t="s">
        <v>576</v>
      </c>
      <c r="F763" s="6">
        <v>4</v>
      </c>
      <c r="G763" s="52">
        <v>45608</v>
      </c>
      <c r="H763" s="52">
        <f>IF(COUNTIF(休講・補講一覧表!I$6:I$47,開講日程一覧!P763)&gt;0,_xlfn.XLOOKUP(開講日程一覧!P763,休講・補講一覧表!I$6:I$47,休講・補講一覧表!G$6:G$47),G763)</f>
        <v>45608</v>
      </c>
      <c r="I763" s="3" t="str">
        <f t="shared" si="26"/>
        <v>火</v>
      </c>
      <c r="J763" s="3" t="str">
        <f>IF(COUNTIF(休講・補講一覧表!I$6:I$47,開講日程一覧!P763)&gt;0,TEXT(G763,"m/d")&amp;"の補講","")</f>
        <v/>
      </c>
      <c r="K763" s="6" t="s">
        <v>542</v>
      </c>
      <c r="L763" s="7">
        <v>6.9444444444444441E-3</v>
      </c>
      <c r="M763" s="7">
        <v>0.125</v>
      </c>
      <c r="P763" s="33" t="str">
        <f t="shared" si="27"/>
        <v>アントレプレナーシップ（起業家精神）_仙台4</v>
      </c>
      <c r="Q763" s="6" t="str">
        <f>IF(_xlfn.XLOOKUP(D763,履修科目一覧!G$6:G$225,履修科目一覧!E$6:E$225)=0,"",_xlfn.XLOOKUP(D763,履修科目一覧!G$6:G$225,履修科目一覧!E$6:E$225))</f>
        <v/>
      </c>
      <c r="R763" cm="1">
        <f t="array" ref="R763">_xlfn.SWITCH(B763,"集中(導入)",1,"前期",2,"集中(夏期)",3,"後期",4,"集中(春期)",5,"通年",6)</f>
        <v>4</v>
      </c>
      <c r="S763" t="s">
        <v>49</v>
      </c>
      <c r="U763">
        <v>1</v>
      </c>
    </row>
    <row r="764" spans="2:21" x14ac:dyDescent="0.85">
      <c r="B764" s="22" t="s">
        <v>550</v>
      </c>
      <c r="C764" s="6" t="s">
        <v>566</v>
      </c>
      <c r="D764" s="6" t="s">
        <v>267</v>
      </c>
      <c r="E764" s="6" t="s">
        <v>576</v>
      </c>
      <c r="F764" s="6">
        <v>5</v>
      </c>
      <c r="G764" s="52">
        <v>45622</v>
      </c>
      <c r="H764" s="52">
        <f>IF(COUNTIF(休講・補講一覧表!I$6:I$47,開講日程一覧!P764)&gt;0,_xlfn.XLOOKUP(開講日程一覧!P764,休講・補講一覧表!I$6:I$47,休講・補講一覧表!G$6:G$47),G764)</f>
        <v>45622</v>
      </c>
      <c r="I764" s="3" t="str">
        <f t="shared" si="26"/>
        <v>火</v>
      </c>
      <c r="J764" s="3" t="str">
        <f>IF(COUNTIF(休講・補講一覧表!I$6:I$47,開講日程一覧!P764)&gt;0,TEXT(G764,"m/d")&amp;"の補講","")</f>
        <v/>
      </c>
      <c r="K764" s="6" t="s">
        <v>542</v>
      </c>
      <c r="L764" s="7">
        <v>6.9444444444444441E-3</v>
      </c>
      <c r="M764" s="7">
        <v>0.125</v>
      </c>
      <c r="P764" s="33" t="str">
        <f t="shared" si="27"/>
        <v>アントレプレナーシップ（起業家精神）_仙台5</v>
      </c>
      <c r="Q764" s="6" t="str">
        <f>IF(_xlfn.XLOOKUP(D764,履修科目一覧!G$6:G$225,履修科目一覧!E$6:E$225)=0,"",_xlfn.XLOOKUP(D764,履修科目一覧!G$6:G$225,履修科目一覧!E$6:E$225))</f>
        <v/>
      </c>
      <c r="R764" cm="1">
        <f t="array" ref="R764">_xlfn.SWITCH(B764,"集中(導入)",1,"前期",2,"集中(夏期)",3,"後期",4,"集中(春期)",5,"通年",6)</f>
        <v>4</v>
      </c>
      <c r="S764" t="s">
        <v>49</v>
      </c>
      <c r="U764">
        <v>1</v>
      </c>
    </row>
    <row r="765" spans="2:21" x14ac:dyDescent="0.85">
      <c r="B765" s="22" t="s">
        <v>550</v>
      </c>
      <c r="C765" s="6" t="s">
        <v>566</v>
      </c>
      <c r="D765" s="6" t="s">
        <v>267</v>
      </c>
      <c r="E765" s="6" t="s">
        <v>576</v>
      </c>
      <c r="F765" s="6">
        <v>6</v>
      </c>
      <c r="G765" s="52">
        <v>45636</v>
      </c>
      <c r="H765" s="52">
        <f>IF(COUNTIF(休講・補講一覧表!I$6:I$47,開講日程一覧!P765)&gt;0,_xlfn.XLOOKUP(開講日程一覧!P765,休講・補講一覧表!I$6:I$47,休講・補講一覧表!G$6:G$47),G765)</f>
        <v>45636</v>
      </c>
      <c r="I765" s="3" t="str">
        <f t="shared" si="26"/>
        <v>火</v>
      </c>
      <c r="J765" s="3" t="str">
        <f>IF(COUNTIF(休講・補講一覧表!I$6:I$47,開講日程一覧!P765)&gt;0,TEXT(G765,"m/d")&amp;"の補講","")</f>
        <v/>
      </c>
      <c r="K765" s="6" t="s">
        <v>542</v>
      </c>
      <c r="L765" s="7">
        <v>6.9444444444444441E-3</v>
      </c>
      <c r="M765" s="7">
        <v>0.125</v>
      </c>
      <c r="P765" s="33" t="str">
        <f t="shared" si="27"/>
        <v>アントレプレナーシップ（起業家精神）_仙台6</v>
      </c>
      <c r="Q765" s="6" t="str">
        <f>IF(_xlfn.XLOOKUP(D765,履修科目一覧!G$6:G$225,履修科目一覧!E$6:E$225)=0,"",_xlfn.XLOOKUP(D765,履修科目一覧!G$6:G$225,履修科目一覧!E$6:E$225))</f>
        <v/>
      </c>
      <c r="R765" cm="1">
        <f t="array" ref="R765">_xlfn.SWITCH(B765,"集中(導入)",1,"前期",2,"集中(夏期)",3,"後期",4,"集中(春期)",5,"通年",6)</f>
        <v>4</v>
      </c>
      <c r="S765" t="s">
        <v>49</v>
      </c>
      <c r="U765">
        <v>1</v>
      </c>
    </row>
    <row r="766" spans="2:21" x14ac:dyDescent="0.85">
      <c r="B766" s="22" t="s">
        <v>550</v>
      </c>
      <c r="C766" s="6" t="s">
        <v>566</v>
      </c>
      <c r="D766" s="6" t="s">
        <v>267</v>
      </c>
      <c r="E766" s="6" t="s">
        <v>576</v>
      </c>
      <c r="F766" s="6">
        <v>7</v>
      </c>
      <c r="G766" s="52">
        <v>45650</v>
      </c>
      <c r="H766" s="52">
        <f>IF(COUNTIF(休講・補講一覧表!I$6:I$47,開講日程一覧!P766)&gt;0,_xlfn.XLOOKUP(開講日程一覧!P766,休講・補講一覧表!I$6:I$47,休講・補講一覧表!G$6:G$47),G766)</f>
        <v>45650</v>
      </c>
      <c r="I766" s="3" t="str">
        <f t="shared" si="26"/>
        <v>火</v>
      </c>
      <c r="J766" s="3" t="str">
        <f>IF(COUNTIF(休講・補講一覧表!I$6:I$47,開講日程一覧!P766)&gt;0,TEXT(G766,"m/d")&amp;"の補講","")</f>
        <v/>
      </c>
      <c r="K766" s="6" t="s">
        <v>542</v>
      </c>
      <c r="L766" s="7">
        <v>6.9444444444444441E-3</v>
      </c>
      <c r="M766" s="7">
        <v>0.125</v>
      </c>
      <c r="P766" s="33" t="str">
        <f t="shared" si="27"/>
        <v>アントレプレナーシップ（起業家精神）_仙台7</v>
      </c>
      <c r="Q766" s="6" t="str">
        <f>IF(_xlfn.XLOOKUP(D766,履修科目一覧!G$6:G$225,履修科目一覧!E$6:E$225)=0,"",_xlfn.XLOOKUP(D766,履修科目一覧!G$6:G$225,履修科目一覧!E$6:E$225))</f>
        <v/>
      </c>
      <c r="R766" cm="1">
        <f t="array" ref="R766">_xlfn.SWITCH(B766,"集中(導入)",1,"前期",2,"集中(夏期)",3,"後期",4,"集中(春期)",5,"通年",6)</f>
        <v>4</v>
      </c>
      <c r="S766" t="s">
        <v>49</v>
      </c>
      <c r="U766">
        <v>1</v>
      </c>
    </row>
    <row r="767" spans="2:21" x14ac:dyDescent="0.85">
      <c r="B767" s="22" t="s">
        <v>550</v>
      </c>
      <c r="C767" s="6" t="s">
        <v>566</v>
      </c>
      <c r="D767" s="6" t="s">
        <v>267</v>
      </c>
      <c r="E767" s="6" t="s">
        <v>576</v>
      </c>
      <c r="F767" s="6">
        <v>8</v>
      </c>
      <c r="G767" s="52">
        <v>45671</v>
      </c>
      <c r="H767" s="52">
        <f>IF(COUNTIF(休講・補講一覧表!I$6:I$47,開講日程一覧!P767)&gt;0,_xlfn.XLOOKUP(開講日程一覧!P767,休講・補講一覧表!I$6:I$47,休講・補講一覧表!G$6:G$47),G767)</f>
        <v>45671</v>
      </c>
      <c r="I767" s="3" t="str">
        <f t="shared" si="26"/>
        <v>火</v>
      </c>
      <c r="J767" s="3" t="str">
        <f>IF(COUNTIF(休講・補講一覧表!I$6:I$47,開講日程一覧!P767)&gt;0,TEXT(G767,"m/d")&amp;"の補講","")</f>
        <v/>
      </c>
      <c r="K767" s="6" t="s">
        <v>542</v>
      </c>
      <c r="L767" s="7">
        <v>6.9444444444444441E-3</v>
      </c>
      <c r="M767" s="7">
        <v>0.125</v>
      </c>
      <c r="P767" s="33" t="str">
        <f t="shared" si="27"/>
        <v>アントレプレナーシップ（起業家精神）_仙台8</v>
      </c>
      <c r="Q767" s="6" t="str">
        <f>IF(_xlfn.XLOOKUP(D767,履修科目一覧!G$6:G$225,履修科目一覧!E$6:E$225)=0,"",_xlfn.XLOOKUP(D767,履修科目一覧!G$6:G$225,履修科目一覧!E$6:E$225))</f>
        <v/>
      </c>
      <c r="R767" cm="1">
        <f t="array" ref="R767">_xlfn.SWITCH(B767,"集中(導入)",1,"前期",2,"集中(夏期)",3,"後期",4,"集中(春期)",5,"通年",6)</f>
        <v>4</v>
      </c>
      <c r="S767" t="s">
        <v>49</v>
      </c>
      <c r="U767">
        <v>1</v>
      </c>
    </row>
    <row r="768" spans="2:21" x14ac:dyDescent="0.85">
      <c r="B768" s="22" t="s">
        <v>545</v>
      </c>
      <c r="C768" s="6" t="s">
        <v>553</v>
      </c>
      <c r="D768" s="6" t="s">
        <v>318</v>
      </c>
      <c r="E768" s="6" t="s">
        <v>576</v>
      </c>
      <c r="F768" s="6">
        <v>1</v>
      </c>
      <c r="G768" s="52">
        <v>45405</v>
      </c>
      <c r="H768" s="52">
        <f>IF(COUNTIF(休講・補講一覧表!I$6:I$47,開講日程一覧!P768)&gt;0,_xlfn.XLOOKUP(開講日程一覧!P768,休講・補講一覧表!I$6:I$47,休講・補講一覧表!G$6:G$47),G768)</f>
        <v>45405</v>
      </c>
      <c r="I768" s="3" t="str">
        <f t="shared" si="26"/>
        <v>火</v>
      </c>
      <c r="J768" s="3" t="str">
        <f>IF(COUNTIF(休講・補講一覧表!I$6:I$47,開講日程一覧!P768)&gt;0,TEXT(G768,"m/d")&amp;"の補講","")</f>
        <v/>
      </c>
      <c r="K768" s="6" t="s">
        <v>552</v>
      </c>
      <c r="L768" s="7">
        <v>0</v>
      </c>
      <c r="M768" s="7">
        <v>6.25E-2</v>
      </c>
      <c r="P768" s="33" t="str">
        <f t="shared" si="27"/>
        <v>事業デザイン演習Ⅰ（1年次） 前期_仙台①1</v>
      </c>
      <c r="Q768" s="6" t="str">
        <f>IF(_xlfn.XLOOKUP(D768,履修科目一覧!G$6:G$225,履修科目一覧!E$6:E$225)=0,"",_xlfn.XLOOKUP(D768,履修科目一覧!G$6:G$225,履修科目一覧!E$6:E$225))</f>
        <v/>
      </c>
      <c r="R768" cm="1">
        <f t="array" ref="R768">_xlfn.SWITCH(B768,"集中(導入)",1,"前期",2,"集中(夏期)",3,"後期",4,"集中(春期)",5,"通年",6)</f>
        <v>2</v>
      </c>
      <c r="S768" t="s">
        <v>49</v>
      </c>
      <c r="U768">
        <v>1</v>
      </c>
    </row>
    <row r="769" spans="2:21" x14ac:dyDescent="0.85">
      <c r="B769" s="22" t="s">
        <v>545</v>
      </c>
      <c r="C769" s="6" t="s">
        <v>553</v>
      </c>
      <c r="D769" s="6" t="s">
        <v>318</v>
      </c>
      <c r="E769" s="6" t="s">
        <v>576</v>
      </c>
      <c r="F769" s="6">
        <v>2</v>
      </c>
      <c r="G769" s="52">
        <v>45419</v>
      </c>
      <c r="H769" s="52">
        <f>IF(COUNTIF(休講・補講一覧表!I$6:I$47,開講日程一覧!P769)&gt;0,_xlfn.XLOOKUP(開講日程一覧!P769,休講・補講一覧表!I$6:I$47,休講・補講一覧表!G$6:G$47),G769)</f>
        <v>45419</v>
      </c>
      <c r="I769" s="3" t="str">
        <f t="shared" si="26"/>
        <v>火</v>
      </c>
      <c r="J769" s="3" t="str">
        <f>IF(COUNTIF(休講・補講一覧表!I$6:I$47,開講日程一覧!P769)&gt;0,TEXT(G769,"m/d")&amp;"の補講","")</f>
        <v/>
      </c>
      <c r="K769" s="6" t="s">
        <v>542</v>
      </c>
      <c r="L769" s="7">
        <v>6.9444444444444441E-3</v>
      </c>
      <c r="M769" s="7">
        <v>0.125</v>
      </c>
      <c r="P769" s="33" t="str">
        <f t="shared" si="27"/>
        <v>事業デザイン演習Ⅰ（1年次） 前期_仙台①2</v>
      </c>
      <c r="Q769" s="6" t="str">
        <f>IF(_xlfn.XLOOKUP(D769,履修科目一覧!G$6:G$225,履修科目一覧!E$6:E$225)=0,"",_xlfn.XLOOKUP(D769,履修科目一覧!G$6:G$225,履修科目一覧!E$6:E$225))</f>
        <v/>
      </c>
      <c r="R769" cm="1">
        <f t="array" ref="R769">_xlfn.SWITCH(B769,"集中(導入)",1,"前期",2,"集中(夏期)",3,"後期",4,"集中(春期)",5,"通年",6)</f>
        <v>2</v>
      </c>
      <c r="S769" t="s">
        <v>49</v>
      </c>
      <c r="U769">
        <v>1</v>
      </c>
    </row>
    <row r="770" spans="2:21" x14ac:dyDescent="0.85">
      <c r="B770" s="22" t="s">
        <v>545</v>
      </c>
      <c r="C770" s="6" t="s">
        <v>553</v>
      </c>
      <c r="D770" s="6" t="s">
        <v>318</v>
      </c>
      <c r="E770" s="6" t="s">
        <v>576</v>
      </c>
      <c r="F770" s="6">
        <v>3</v>
      </c>
      <c r="G770" s="52">
        <v>45433</v>
      </c>
      <c r="H770" s="52">
        <f>IF(COUNTIF(休講・補講一覧表!I$6:I$47,開講日程一覧!P770)&gt;0,_xlfn.XLOOKUP(開講日程一覧!P770,休講・補講一覧表!I$6:I$47,休講・補講一覧表!G$6:G$47),G770)</f>
        <v>45433</v>
      </c>
      <c r="I770" s="3" t="str">
        <f t="shared" si="26"/>
        <v>火</v>
      </c>
      <c r="J770" s="3" t="str">
        <f>IF(COUNTIF(休講・補講一覧表!I$6:I$47,開講日程一覧!P770)&gt;0,TEXT(G770,"m/d")&amp;"の補講","")</f>
        <v/>
      </c>
      <c r="K770" s="6" t="s">
        <v>542</v>
      </c>
      <c r="L770" s="7">
        <v>6.9444444444444441E-3</v>
      </c>
      <c r="M770" s="7">
        <v>0.125</v>
      </c>
      <c r="P770" s="33" t="str">
        <f t="shared" si="27"/>
        <v>事業デザイン演習Ⅰ（1年次） 前期_仙台①3</v>
      </c>
      <c r="Q770" s="6" t="str">
        <f>IF(_xlfn.XLOOKUP(D770,履修科目一覧!G$6:G$225,履修科目一覧!E$6:E$225)=0,"",_xlfn.XLOOKUP(D770,履修科目一覧!G$6:G$225,履修科目一覧!E$6:E$225))</f>
        <v/>
      </c>
      <c r="R770" cm="1">
        <f t="array" ref="R770">_xlfn.SWITCH(B770,"集中(導入)",1,"前期",2,"集中(夏期)",3,"後期",4,"集中(春期)",5,"通年",6)</f>
        <v>2</v>
      </c>
      <c r="S770" t="s">
        <v>49</v>
      </c>
      <c r="U770">
        <v>1</v>
      </c>
    </row>
    <row r="771" spans="2:21" x14ac:dyDescent="0.85">
      <c r="B771" s="22" t="s">
        <v>545</v>
      </c>
      <c r="C771" s="6" t="s">
        <v>553</v>
      </c>
      <c r="D771" s="6" t="s">
        <v>318</v>
      </c>
      <c r="E771" s="6" t="s">
        <v>576</v>
      </c>
      <c r="F771" s="6">
        <v>4</v>
      </c>
      <c r="G771" s="52">
        <v>45447</v>
      </c>
      <c r="H771" s="52">
        <f>IF(COUNTIF(休講・補講一覧表!I$6:I$47,開講日程一覧!P771)&gt;0,_xlfn.XLOOKUP(開講日程一覧!P771,休講・補講一覧表!I$6:I$47,休講・補講一覧表!G$6:G$47),G771)</f>
        <v>45447</v>
      </c>
      <c r="I771" s="3" t="str">
        <f t="shared" si="26"/>
        <v>火</v>
      </c>
      <c r="J771" s="3" t="str">
        <f>IF(COUNTIF(休講・補講一覧表!I$6:I$47,開講日程一覧!P771)&gt;0,TEXT(G771,"m/d")&amp;"の補講","")</f>
        <v/>
      </c>
      <c r="K771" s="6" t="s">
        <v>542</v>
      </c>
      <c r="L771" s="7">
        <v>6.9444444444444441E-3</v>
      </c>
      <c r="M771" s="7">
        <v>0.125</v>
      </c>
      <c r="P771" s="33" t="str">
        <f t="shared" si="27"/>
        <v>事業デザイン演習Ⅰ（1年次） 前期_仙台①4</v>
      </c>
      <c r="Q771" s="6" t="str">
        <f>IF(_xlfn.XLOOKUP(D771,履修科目一覧!G$6:G$225,履修科目一覧!E$6:E$225)=0,"",_xlfn.XLOOKUP(D771,履修科目一覧!G$6:G$225,履修科目一覧!E$6:E$225))</f>
        <v/>
      </c>
      <c r="R771" cm="1">
        <f t="array" ref="R771">_xlfn.SWITCH(B771,"集中(導入)",1,"前期",2,"集中(夏期)",3,"後期",4,"集中(春期)",5,"通年",6)</f>
        <v>2</v>
      </c>
      <c r="S771" t="s">
        <v>49</v>
      </c>
      <c r="U771">
        <v>1</v>
      </c>
    </row>
    <row r="772" spans="2:21" x14ac:dyDescent="0.85">
      <c r="B772" s="22" t="s">
        <v>545</v>
      </c>
      <c r="C772" s="6" t="s">
        <v>553</v>
      </c>
      <c r="D772" s="6" t="s">
        <v>318</v>
      </c>
      <c r="E772" s="6" t="s">
        <v>576</v>
      </c>
      <c r="F772" s="6">
        <v>5</v>
      </c>
      <c r="G772" s="52">
        <v>45461</v>
      </c>
      <c r="H772" s="52">
        <f>IF(COUNTIF(休講・補講一覧表!I$6:I$47,開講日程一覧!P772)&gt;0,_xlfn.XLOOKUP(開講日程一覧!P772,休講・補講一覧表!I$6:I$47,休講・補講一覧表!G$6:G$47),G772)</f>
        <v>45461</v>
      </c>
      <c r="I772" s="3" t="str">
        <f t="shared" si="26"/>
        <v>火</v>
      </c>
      <c r="J772" s="3" t="str">
        <f>IF(COUNTIF(休講・補講一覧表!I$6:I$47,開講日程一覧!P772)&gt;0,TEXT(G772,"m/d")&amp;"の補講","")</f>
        <v/>
      </c>
      <c r="K772" s="6" t="s">
        <v>542</v>
      </c>
      <c r="L772" s="7">
        <v>6.9444444444444441E-3</v>
      </c>
      <c r="M772" s="7">
        <v>0.125</v>
      </c>
      <c r="P772" s="33" t="str">
        <f t="shared" si="27"/>
        <v>事業デザイン演習Ⅰ（1年次） 前期_仙台①5</v>
      </c>
      <c r="Q772" s="6" t="str">
        <f>IF(_xlfn.XLOOKUP(D772,履修科目一覧!G$6:G$225,履修科目一覧!E$6:E$225)=0,"",_xlfn.XLOOKUP(D772,履修科目一覧!G$6:G$225,履修科目一覧!E$6:E$225))</f>
        <v/>
      </c>
      <c r="R772" cm="1">
        <f t="array" ref="R772">_xlfn.SWITCH(B772,"集中(導入)",1,"前期",2,"集中(夏期)",3,"後期",4,"集中(春期)",5,"通年",6)</f>
        <v>2</v>
      </c>
      <c r="S772" t="s">
        <v>49</v>
      </c>
      <c r="U772">
        <v>1</v>
      </c>
    </row>
    <row r="773" spans="2:21" x14ac:dyDescent="0.85">
      <c r="B773" s="22" t="s">
        <v>545</v>
      </c>
      <c r="C773" s="6" t="s">
        <v>553</v>
      </c>
      <c r="D773" s="6" t="s">
        <v>318</v>
      </c>
      <c r="E773" s="6" t="s">
        <v>576</v>
      </c>
      <c r="F773" s="6">
        <v>6</v>
      </c>
      <c r="G773" s="52">
        <v>45475</v>
      </c>
      <c r="H773" s="52">
        <f>IF(COUNTIF(休講・補講一覧表!I$6:I$47,開講日程一覧!P773)&gt;0,_xlfn.XLOOKUP(開講日程一覧!P773,休講・補講一覧表!I$6:I$47,休講・補講一覧表!G$6:G$47),G773)</f>
        <v>45475</v>
      </c>
      <c r="I773" s="3" t="str">
        <f t="shared" si="26"/>
        <v>火</v>
      </c>
      <c r="J773" s="3" t="str">
        <f>IF(COUNTIF(休講・補講一覧表!I$6:I$47,開講日程一覧!P773)&gt;0,TEXT(G773,"m/d")&amp;"の補講","")</f>
        <v/>
      </c>
      <c r="K773" s="6" t="s">
        <v>542</v>
      </c>
      <c r="L773" s="7">
        <v>6.9444444444444441E-3</v>
      </c>
      <c r="M773" s="7">
        <v>0.125</v>
      </c>
      <c r="P773" s="33" t="str">
        <f t="shared" si="27"/>
        <v>事業デザイン演習Ⅰ（1年次） 前期_仙台①6</v>
      </c>
      <c r="Q773" s="6" t="str">
        <f>IF(_xlfn.XLOOKUP(D773,履修科目一覧!G$6:G$225,履修科目一覧!E$6:E$225)=0,"",_xlfn.XLOOKUP(D773,履修科目一覧!G$6:G$225,履修科目一覧!E$6:E$225))</f>
        <v/>
      </c>
      <c r="R773" cm="1">
        <f t="array" ref="R773">_xlfn.SWITCH(B773,"集中(導入)",1,"前期",2,"集中(夏期)",3,"後期",4,"集中(春期)",5,"通年",6)</f>
        <v>2</v>
      </c>
      <c r="S773" t="s">
        <v>49</v>
      </c>
      <c r="U773">
        <v>1</v>
      </c>
    </row>
    <row r="774" spans="2:21" x14ac:dyDescent="0.85">
      <c r="B774" s="22" t="s">
        <v>545</v>
      </c>
      <c r="C774" s="6" t="s">
        <v>553</v>
      </c>
      <c r="D774" s="6" t="s">
        <v>318</v>
      </c>
      <c r="E774" s="6" t="s">
        <v>576</v>
      </c>
      <c r="F774" s="6">
        <v>7</v>
      </c>
      <c r="G774" s="52">
        <v>45489</v>
      </c>
      <c r="H774" s="52">
        <f>IF(COUNTIF(休講・補講一覧表!I$6:I$47,開講日程一覧!P774)&gt;0,_xlfn.XLOOKUP(開講日程一覧!P774,休講・補講一覧表!I$6:I$47,休講・補講一覧表!G$6:G$47),G774)</f>
        <v>45489</v>
      </c>
      <c r="I774" s="3" t="str">
        <f t="shared" si="26"/>
        <v>火</v>
      </c>
      <c r="J774" s="3" t="str">
        <f>IF(COUNTIF(休講・補講一覧表!I$6:I$47,開講日程一覧!P774)&gt;0,TEXT(G774,"m/d")&amp;"の補講","")</f>
        <v/>
      </c>
      <c r="K774" s="6" t="s">
        <v>542</v>
      </c>
      <c r="L774" s="7">
        <v>6.9444444444444441E-3</v>
      </c>
      <c r="M774" s="7">
        <v>0.125</v>
      </c>
      <c r="P774" s="33" t="str">
        <f t="shared" si="27"/>
        <v>事業デザイン演習Ⅰ（1年次） 前期_仙台①7</v>
      </c>
      <c r="Q774" s="6" t="str">
        <f>IF(_xlfn.XLOOKUP(D774,履修科目一覧!G$6:G$225,履修科目一覧!E$6:E$225)=0,"",_xlfn.XLOOKUP(D774,履修科目一覧!G$6:G$225,履修科目一覧!E$6:E$225))</f>
        <v/>
      </c>
      <c r="R774" cm="1">
        <f t="array" ref="R774">_xlfn.SWITCH(B774,"集中(導入)",1,"前期",2,"集中(夏期)",3,"後期",4,"集中(春期)",5,"通年",6)</f>
        <v>2</v>
      </c>
      <c r="S774" t="s">
        <v>49</v>
      </c>
      <c r="U774">
        <v>1</v>
      </c>
    </row>
    <row r="775" spans="2:21" x14ac:dyDescent="0.85">
      <c r="B775" s="22" t="s">
        <v>545</v>
      </c>
      <c r="C775" s="6" t="s">
        <v>553</v>
      </c>
      <c r="D775" s="6" t="s">
        <v>318</v>
      </c>
      <c r="E775" s="6" t="s">
        <v>576</v>
      </c>
      <c r="F775" s="6">
        <v>8</v>
      </c>
      <c r="G775" s="52">
        <v>45503</v>
      </c>
      <c r="H775" s="52">
        <f>IF(COUNTIF(休講・補講一覧表!I$6:I$47,開講日程一覧!P775)&gt;0,_xlfn.XLOOKUP(開講日程一覧!P775,休講・補講一覧表!I$6:I$47,休講・補講一覧表!G$6:G$47),G775)</f>
        <v>45503</v>
      </c>
      <c r="I775" s="3" t="str">
        <f t="shared" si="26"/>
        <v>火</v>
      </c>
      <c r="J775" s="3" t="str">
        <f>IF(COUNTIF(休講・補講一覧表!I$6:I$47,開講日程一覧!P775)&gt;0,TEXT(G775,"m/d")&amp;"の補講","")</f>
        <v/>
      </c>
      <c r="K775" s="6" t="s">
        <v>542</v>
      </c>
      <c r="L775" s="7">
        <v>6.9444444444444441E-3</v>
      </c>
      <c r="M775" s="7">
        <v>0.125</v>
      </c>
      <c r="P775" s="33" t="str">
        <f t="shared" si="27"/>
        <v>事業デザイン演習Ⅰ（1年次） 前期_仙台①8</v>
      </c>
      <c r="Q775" s="6" t="str">
        <f>IF(_xlfn.XLOOKUP(D775,履修科目一覧!G$6:G$225,履修科目一覧!E$6:E$225)=0,"",_xlfn.XLOOKUP(D775,履修科目一覧!G$6:G$225,履修科目一覧!E$6:E$225))</f>
        <v/>
      </c>
      <c r="R775" cm="1">
        <f t="array" ref="R775">_xlfn.SWITCH(B775,"集中(導入)",1,"前期",2,"集中(夏期)",3,"後期",4,"集中(春期)",5,"通年",6)</f>
        <v>2</v>
      </c>
      <c r="S775" t="s">
        <v>49</v>
      </c>
      <c r="U775">
        <v>1</v>
      </c>
    </row>
    <row r="776" spans="2:21" x14ac:dyDescent="0.85">
      <c r="B776" s="22" t="s">
        <v>545</v>
      </c>
      <c r="C776" s="6" t="s">
        <v>561</v>
      </c>
      <c r="D776" s="6" t="s">
        <v>328</v>
      </c>
      <c r="E776" s="6" t="s">
        <v>576</v>
      </c>
      <c r="F776" s="6">
        <v>1</v>
      </c>
      <c r="G776" s="52">
        <v>45409</v>
      </c>
      <c r="H776" s="52">
        <f>IF(COUNTIF(休講・補講一覧表!I$6:I$47,開講日程一覧!P776)&gt;0,_xlfn.XLOOKUP(開講日程一覧!P776,休講・補講一覧表!I$6:I$47,休講・補講一覧表!G$6:G$47),G776)</f>
        <v>45409</v>
      </c>
      <c r="I776" s="3" t="str">
        <f t="shared" si="26"/>
        <v>土</v>
      </c>
      <c r="J776" s="3" t="str">
        <f>IF(COUNTIF(休講・補講一覧表!I$6:I$47,開講日程一覧!P776)&gt;0,TEXT(G776,"m/d")&amp;"の補講","")</f>
        <v/>
      </c>
      <c r="K776" s="6" t="s">
        <v>562</v>
      </c>
      <c r="L776" s="7">
        <v>0</v>
      </c>
      <c r="M776" s="7">
        <v>6.25E-2</v>
      </c>
      <c r="P776" s="33" t="str">
        <f t="shared" si="27"/>
        <v>事業デザイン演習Ⅰ（1年次） 前期_仙台②1</v>
      </c>
      <c r="Q776" s="6" t="str">
        <f>IF(_xlfn.XLOOKUP(D776,履修科目一覧!G$6:G$225,履修科目一覧!E$6:E$225)=0,"",_xlfn.XLOOKUP(D776,履修科目一覧!G$6:G$225,履修科目一覧!E$6:E$225))</f>
        <v/>
      </c>
      <c r="R776" cm="1">
        <f t="array" ref="R776">_xlfn.SWITCH(B776,"集中(導入)",1,"前期",2,"集中(夏期)",3,"後期",4,"集中(春期)",5,"通年",6)</f>
        <v>2</v>
      </c>
      <c r="S776" t="s">
        <v>49</v>
      </c>
      <c r="U776">
        <v>1</v>
      </c>
    </row>
    <row r="777" spans="2:21" x14ac:dyDescent="0.85">
      <c r="B777" s="22" t="s">
        <v>545</v>
      </c>
      <c r="C777" s="6" t="s">
        <v>561</v>
      </c>
      <c r="D777" s="6" t="s">
        <v>328</v>
      </c>
      <c r="E777" s="6" t="s">
        <v>576</v>
      </c>
      <c r="F777" s="6">
        <v>2</v>
      </c>
      <c r="G777" s="52">
        <v>45423</v>
      </c>
      <c r="H777" s="52">
        <f>IF(COUNTIF(休講・補講一覧表!I$6:I$47,開講日程一覧!P777)&gt;0,_xlfn.XLOOKUP(開講日程一覧!P777,休講・補講一覧表!I$6:I$47,休講・補講一覧表!G$6:G$47),G777)</f>
        <v>45423</v>
      </c>
      <c r="I777" s="3" t="str">
        <f t="shared" si="26"/>
        <v>土</v>
      </c>
      <c r="J777" s="3" t="str">
        <f>IF(COUNTIF(休講・補講一覧表!I$6:I$47,開講日程一覧!P777)&gt;0,TEXT(G777,"m/d")&amp;"の補講","")</f>
        <v/>
      </c>
      <c r="K777" s="6" t="s">
        <v>563</v>
      </c>
      <c r="L777" s="7">
        <v>6.9444444444444441E-3</v>
      </c>
      <c r="M777" s="7">
        <v>0.125</v>
      </c>
      <c r="P777" s="33" t="str">
        <f t="shared" si="27"/>
        <v>事業デザイン演習Ⅰ（1年次） 前期_仙台②2</v>
      </c>
      <c r="Q777" s="6" t="str">
        <f>IF(_xlfn.XLOOKUP(D777,履修科目一覧!G$6:G$225,履修科目一覧!E$6:E$225)=0,"",_xlfn.XLOOKUP(D777,履修科目一覧!G$6:G$225,履修科目一覧!E$6:E$225))</f>
        <v/>
      </c>
      <c r="R777" cm="1">
        <f t="array" ref="R777">_xlfn.SWITCH(B777,"集中(導入)",1,"前期",2,"集中(夏期)",3,"後期",4,"集中(春期)",5,"通年",6)</f>
        <v>2</v>
      </c>
      <c r="S777" t="s">
        <v>49</v>
      </c>
      <c r="U777">
        <v>1</v>
      </c>
    </row>
    <row r="778" spans="2:21" x14ac:dyDescent="0.85">
      <c r="B778" s="22" t="s">
        <v>545</v>
      </c>
      <c r="C778" s="6" t="s">
        <v>561</v>
      </c>
      <c r="D778" s="6" t="s">
        <v>328</v>
      </c>
      <c r="E778" s="6" t="s">
        <v>576</v>
      </c>
      <c r="F778" s="6">
        <v>3</v>
      </c>
      <c r="G778" s="52">
        <v>45437</v>
      </c>
      <c r="H778" s="52">
        <f>IF(COUNTIF(休講・補講一覧表!I$6:I$47,開講日程一覧!P778)&gt;0,_xlfn.XLOOKUP(開講日程一覧!P778,休講・補講一覧表!I$6:I$47,休講・補講一覧表!G$6:G$47),G778)</f>
        <v>45437</v>
      </c>
      <c r="I778" s="3" t="str">
        <f t="shared" si="26"/>
        <v>土</v>
      </c>
      <c r="J778" s="3" t="str">
        <f>IF(COUNTIF(休講・補講一覧表!I$6:I$47,開講日程一覧!P778)&gt;0,TEXT(G778,"m/d")&amp;"の補講","")</f>
        <v/>
      </c>
      <c r="K778" s="6" t="s">
        <v>563</v>
      </c>
      <c r="L778" s="7">
        <v>6.9444444444444441E-3</v>
      </c>
      <c r="M778" s="7">
        <v>0.125</v>
      </c>
      <c r="P778" s="33" t="str">
        <f t="shared" si="27"/>
        <v>事業デザイン演習Ⅰ（1年次） 前期_仙台②3</v>
      </c>
      <c r="Q778" s="6" t="str">
        <f>IF(_xlfn.XLOOKUP(D778,履修科目一覧!G$6:G$225,履修科目一覧!E$6:E$225)=0,"",_xlfn.XLOOKUP(D778,履修科目一覧!G$6:G$225,履修科目一覧!E$6:E$225))</f>
        <v/>
      </c>
      <c r="R778" cm="1">
        <f t="array" ref="R778">_xlfn.SWITCH(B778,"集中(導入)",1,"前期",2,"集中(夏期)",3,"後期",4,"集中(春期)",5,"通年",6)</f>
        <v>2</v>
      </c>
      <c r="S778" t="s">
        <v>49</v>
      </c>
      <c r="U778">
        <v>1</v>
      </c>
    </row>
    <row r="779" spans="2:21" x14ac:dyDescent="0.85">
      <c r="B779" s="22" t="s">
        <v>545</v>
      </c>
      <c r="C779" s="6" t="s">
        <v>561</v>
      </c>
      <c r="D779" s="6" t="s">
        <v>328</v>
      </c>
      <c r="E779" s="6" t="s">
        <v>576</v>
      </c>
      <c r="F779" s="6">
        <v>4</v>
      </c>
      <c r="G779" s="52">
        <v>45451</v>
      </c>
      <c r="H779" s="52">
        <f>IF(COUNTIF(休講・補講一覧表!I$6:I$47,開講日程一覧!P779)&gt;0,_xlfn.XLOOKUP(開講日程一覧!P779,休講・補講一覧表!I$6:I$47,休講・補講一覧表!G$6:G$47),G779)</f>
        <v>45451</v>
      </c>
      <c r="I779" s="3" t="str">
        <f t="shared" si="26"/>
        <v>土</v>
      </c>
      <c r="J779" s="3" t="str">
        <f>IF(COUNTIF(休講・補講一覧表!I$6:I$47,開講日程一覧!P779)&gt;0,TEXT(G779,"m/d")&amp;"の補講","")</f>
        <v/>
      </c>
      <c r="K779" s="6" t="s">
        <v>563</v>
      </c>
      <c r="L779" s="7">
        <v>6.9444444444444441E-3</v>
      </c>
      <c r="M779" s="7">
        <v>0.125</v>
      </c>
      <c r="P779" s="33" t="str">
        <f t="shared" si="27"/>
        <v>事業デザイン演習Ⅰ（1年次） 前期_仙台②4</v>
      </c>
      <c r="Q779" s="6" t="str">
        <f>IF(_xlfn.XLOOKUP(D779,履修科目一覧!G$6:G$225,履修科目一覧!E$6:E$225)=0,"",_xlfn.XLOOKUP(D779,履修科目一覧!G$6:G$225,履修科目一覧!E$6:E$225))</f>
        <v/>
      </c>
      <c r="R779" cm="1">
        <f t="array" ref="R779">_xlfn.SWITCH(B779,"集中(導入)",1,"前期",2,"集中(夏期)",3,"後期",4,"集中(春期)",5,"通年",6)</f>
        <v>2</v>
      </c>
      <c r="S779" t="s">
        <v>49</v>
      </c>
      <c r="U779">
        <v>1</v>
      </c>
    </row>
    <row r="780" spans="2:21" x14ac:dyDescent="0.85">
      <c r="B780" s="22" t="s">
        <v>545</v>
      </c>
      <c r="C780" s="6" t="s">
        <v>561</v>
      </c>
      <c r="D780" s="6" t="s">
        <v>328</v>
      </c>
      <c r="E780" s="6" t="s">
        <v>576</v>
      </c>
      <c r="F780" s="6">
        <v>5</v>
      </c>
      <c r="G780" s="52">
        <v>45465</v>
      </c>
      <c r="H780" s="52">
        <f>IF(COUNTIF(休講・補講一覧表!I$6:I$47,開講日程一覧!P780)&gt;0,_xlfn.XLOOKUP(開講日程一覧!P780,休講・補講一覧表!I$6:I$47,休講・補講一覧表!G$6:G$47),G780)</f>
        <v>45465</v>
      </c>
      <c r="I780" s="3" t="str">
        <f t="shared" si="26"/>
        <v>土</v>
      </c>
      <c r="J780" s="3" t="str">
        <f>IF(COUNTIF(休講・補講一覧表!I$6:I$47,開講日程一覧!P780)&gt;0,TEXT(G780,"m/d")&amp;"の補講","")</f>
        <v/>
      </c>
      <c r="K780" s="6" t="s">
        <v>563</v>
      </c>
      <c r="L780" s="7">
        <v>6.9444444444444441E-3</v>
      </c>
      <c r="M780" s="7">
        <v>0.125</v>
      </c>
      <c r="P780" s="33" t="str">
        <f t="shared" si="27"/>
        <v>事業デザイン演習Ⅰ（1年次） 前期_仙台②5</v>
      </c>
      <c r="Q780" s="6" t="str">
        <f>IF(_xlfn.XLOOKUP(D780,履修科目一覧!G$6:G$225,履修科目一覧!E$6:E$225)=0,"",_xlfn.XLOOKUP(D780,履修科目一覧!G$6:G$225,履修科目一覧!E$6:E$225))</f>
        <v/>
      </c>
      <c r="R780" cm="1">
        <f t="array" ref="R780">_xlfn.SWITCH(B780,"集中(導入)",1,"前期",2,"集中(夏期)",3,"後期",4,"集中(春期)",5,"通年",6)</f>
        <v>2</v>
      </c>
      <c r="S780" t="s">
        <v>49</v>
      </c>
      <c r="U780">
        <v>1</v>
      </c>
    </row>
    <row r="781" spans="2:21" x14ac:dyDescent="0.85">
      <c r="B781" s="22" t="s">
        <v>545</v>
      </c>
      <c r="C781" s="6" t="s">
        <v>561</v>
      </c>
      <c r="D781" s="6" t="s">
        <v>328</v>
      </c>
      <c r="E781" s="6" t="s">
        <v>576</v>
      </c>
      <c r="F781" s="6">
        <v>6</v>
      </c>
      <c r="G781" s="52">
        <v>45479</v>
      </c>
      <c r="H781" s="52">
        <f>IF(COUNTIF(休講・補講一覧表!I$6:I$47,開講日程一覧!P781)&gt;0,_xlfn.XLOOKUP(開講日程一覧!P781,休講・補講一覧表!I$6:I$47,休講・補講一覧表!G$6:G$47),G781)</f>
        <v>45479</v>
      </c>
      <c r="I781" s="3" t="str">
        <f t="shared" si="26"/>
        <v>土</v>
      </c>
      <c r="J781" s="3" t="str">
        <f>IF(COUNTIF(休講・補講一覧表!I$6:I$47,開講日程一覧!P781)&gt;0,TEXT(G781,"m/d")&amp;"の補講","")</f>
        <v/>
      </c>
      <c r="K781" s="6" t="s">
        <v>563</v>
      </c>
      <c r="L781" s="7">
        <v>6.9444444444444441E-3</v>
      </c>
      <c r="M781" s="7">
        <v>0.125</v>
      </c>
      <c r="P781" s="33" t="str">
        <f t="shared" si="27"/>
        <v>事業デザイン演習Ⅰ（1年次） 前期_仙台②6</v>
      </c>
      <c r="Q781" s="6" t="str">
        <f>IF(_xlfn.XLOOKUP(D781,履修科目一覧!G$6:G$225,履修科目一覧!E$6:E$225)=0,"",_xlfn.XLOOKUP(D781,履修科目一覧!G$6:G$225,履修科目一覧!E$6:E$225))</f>
        <v/>
      </c>
      <c r="R781" cm="1">
        <f t="array" ref="R781">_xlfn.SWITCH(B781,"集中(導入)",1,"前期",2,"集中(夏期)",3,"後期",4,"集中(春期)",5,"通年",6)</f>
        <v>2</v>
      </c>
      <c r="S781" t="s">
        <v>49</v>
      </c>
      <c r="U781">
        <v>1</v>
      </c>
    </row>
    <row r="782" spans="2:21" x14ac:dyDescent="0.85">
      <c r="B782" s="22" t="s">
        <v>545</v>
      </c>
      <c r="C782" s="6" t="s">
        <v>561</v>
      </c>
      <c r="D782" s="6" t="s">
        <v>328</v>
      </c>
      <c r="E782" s="6" t="s">
        <v>576</v>
      </c>
      <c r="F782" s="6">
        <v>7</v>
      </c>
      <c r="G782" s="52">
        <v>45493</v>
      </c>
      <c r="H782" s="52">
        <f>IF(COUNTIF(休講・補講一覧表!I$6:I$47,開講日程一覧!P782)&gt;0,_xlfn.XLOOKUP(開講日程一覧!P782,休講・補講一覧表!I$6:I$47,休講・補講一覧表!G$6:G$47),G782)</f>
        <v>45493</v>
      </c>
      <c r="I782" s="3" t="str">
        <f t="shared" si="26"/>
        <v>土</v>
      </c>
      <c r="J782" s="3" t="str">
        <f>IF(COUNTIF(休講・補講一覧表!I$6:I$47,開講日程一覧!P782)&gt;0,TEXT(G782,"m/d")&amp;"の補講","")</f>
        <v/>
      </c>
      <c r="K782" s="6" t="s">
        <v>563</v>
      </c>
      <c r="L782" s="7">
        <v>6.9444444444444441E-3</v>
      </c>
      <c r="M782" s="7">
        <v>0.125</v>
      </c>
      <c r="P782" s="33" t="str">
        <f t="shared" si="27"/>
        <v>事業デザイン演習Ⅰ（1年次） 前期_仙台②7</v>
      </c>
      <c r="Q782" s="6" t="str">
        <f>IF(_xlfn.XLOOKUP(D782,履修科目一覧!G$6:G$225,履修科目一覧!E$6:E$225)=0,"",_xlfn.XLOOKUP(D782,履修科目一覧!G$6:G$225,履修科目一覧!E$6:E$225))</f>
        <v/>
      </c>
      <c r="R782" cm="1">
        <f t="array" ref="R782">_xlfn.SWITCH(B782,"集中(導入)",1,"前期",2,"集中(夏期)",3,"後期",4,"集中(春期)",5,"通年",6)</f>
        <v>2</v>
      </c>
      <c r="S782" t="s">
        <v>49</v>
      </c>
      <c r="U782">
        <v>1</v>
      </c>
    </row>
    <row r="783" spans="2:21" x14ac:dyDescent="0.85">
      <c r="B783" s="22" t="s">
        <v>545</v>
      </c>
      <c r="C783" s="6" t="s">
        <v>561</v>
      </c>
      <c r="D783" s="6" t="s">
        <v>328</v>
      </c>
      <c r="E783" s="6" t="s">
        <v>576</v>
      </c>
      <c r="F783" s="6">
        <v>8</v>
      </c>
      <c r="G783" s="52">
        <v>45507</v>
      </c>
      <c r="H783" s="52">
        <f>IF(COUNTIF(休講・補講一覧表!I$6:I$47,開講日程一覧!P783)&gt;0,_xlfn.XLOOKUP(開講日程一覧!P783,休講・補講一覧表!I$6:I$47,休講・補講一覧表!G$6:G$47),G783)</f>
        <v>45507</v>
      </c>
      <c r="I783" s="3" t="str">
        <f t="shared" si="26"/>
        <v>土</v>
      </c>
      <c r="J783" s="3" t="str">
        <f>IF(COUNTIF(休講・補講一覧表!I$6:I$47,開講日程一覧!P783)&gt;0,TEXT(G783,"m/d")&amp;"の補講","")</f>
        <v/>
      </c>
      <c r="K783" s="6" t="s">
        <v>563</v>
      </c>
      <c r="L783" s="7">
        <v>6.9444444444444441E-3</v>
      </c>
      <c r="M783" s="7">
        <v>0.125</v>
      </c>
      <c r="P783" s="33" t="str">
        <f t="shared" si="27"/>
        <v>事業デザイン演習Ⅰ（1年次） 前期_仙台②8</v>
      </c>
      <c r="Q783" s="6" t="str">
        <f>IF(_xlfn.XLOOKUP(D783,履修科目一覧!G$6:G$225,履修科目一覧!E$6:E$225)=0,"",_xlfn.XLOOKUP(D783,履修科目一覧!G$6:G$225,履修科目一覧!E$6:E$225))</f>
        <v/>
      </c>
      <c r="R783" cm="1">
        <f t="array" ref="R783">_xlfn.SWITCH(B783,"集中(導入)",1,"前期",2,"集中(夏期)",3,"後期",4,"集中(春期)",5,"通年",6)</f>
        <v>2</v>
      </c>
      <c r="S783" t="s">
        <v>49</v>
      </c>
      <c r="U783">
        <v>1</v>
      </c>
    </row>
    <row r="784" spans="2:21" x14ac:dyDescent="0.85">
      <c r="B784" s="22" t="s">
        <v>545</v>
      </c>
      <c r="C784" s="6" t="s">
        <v>564</v>
      </c>
      <c r="D784" s="6" t="s">
        <v>338</v>
      </c>
      <c r="E784" s="6" t="s">
        <v>576</v>
      </c>
      <c r="F784" s="6">
        <v>1</v>
      </c>
      <c r="G784" s="52">
        <v>45404</v>
      </c>
      <c r="H784" s="52">
        <f>IF(COUNTIF(休講・補講一覧表!I$6:I$47,開講日程一覧!P784)&gt;0,_xlfn.XLOOKUP(開講日程一覧!P784,休講・補講一覧表!I$6:I$47,休講・補講一覧表!G$6:G$47),G784)</f>
        <v>45404</v>
      </c>
      <c r="I784" s="3" t="str">
        <f t="shared" si="26"/>
        <v>月</v>
      </c>
      <c r="J784" s="3" t="str">
        <f>IF(COUNTIF(休講・補講一覧表!I$6:I$47,開講日程一覧!P784)&gt;0,TEXT(G784,"m/d")&amp;"の補講","")</f>
        <v/>
      </c>
      <c r="K784" s="6" t="s">
        <v>552</v>
      </c>
      <c r="L784" s="7">
        <v>0</v>
      </c>
      <c r="M784" s="7">
        <v>6.25E-2</v>
      </c>
      <c r="P784" s="33" t="str">
        <f t="shared" si="27"/>
        <v>事業デザイン演習Ⅰ（1年次） 前期_仙台③1</v>
      </c>
      <c r="Q784" s="6" t="str">
        <f>IF(_xlfn.XLOOKUP(D784,履修科目一覧!G$6:G$225,履修科目一覧!E$6:E$225)=0,"",_xlfn.XLOOKUP(D784,履修科目一覧!G$6:G$225,履修科目一覧!E$6:E$225))</f>
        <v/>
      </c>
      <c r="R784" cm="1">
        <f t="array" ref="R784">_xlfn.SWITCH(B784,"集中(導入)",1,"前期",2,"集中(夏期)",3,"後期",4,"集中(春期)",5,"通年",6)</f>
        <v>2</v>
      </c>
      <c r="S784" t="s">
        <v>49</v>
      </c>
      <c r="U784">
        <v>1</v>
      </c>
    </row>
    <row r="785" spans="2:21" x14ac:dyDescent="0.85">
      <c r="B785" s="22" t="s">
        <v>545</v>
      </c>
      <c r="C785" s="6" t="s">
        <v>564</v>
      </c>
      <c r="D785" s="6" t="s">
        <v>338</v>
      </c>
      <c r="E785" s="6" t="s">
        <v>576</v>
      </c>
      <c r="F785" s="6">
        <v>2</v>
      </c>
      <c r="G785" s="52">
        <v>45432</v>
      </c>
      <c r="H785" s="52">
        <f>IF(COUNTIF(休講・補講一覧表!I$6:I$47,開講日程一覧!P785)&gt;0,_xlfn.XLOOKUP(開講日程一覧!P785,休講・補講一覧表!I$6:I$47,休講・補講一覧表!G$6:G$47),G785)</f>
        <v>45432</v>
      </c>
      <c r="I785" s="3" t="str">
        <f t="shared" si="26"/>
        <v>月</v>
      </c>
      <c r="J785" s="3" t="str">
        <f>IF(COUNTIF(休講・補講一覧表!I$6:I$47,開講日程一覧!P785)&gt;0,TEXT(G785,"m/d")&amp;"の補講","")</f>
        <v/>
      </c>
      <c r="K785" s="6" t="s">
        <v>542</v>
      </c>
      <c r="L785" s="7">
        <v>6.9444444444444441E-3</v>
      </c>
      <c r="M785" s="7">
        <v>0.125</v>
      </c>
      <c r="P785" s="33" t="str">
        <f t="shared" si="27"/>
        <v>事業デザイン演習Ⅰ（1年次） 前期_仙台③2</v>
      </c>
      <c r="Q785" s="6" t="str">
        <f>IF(_xlfn.XLOOKUP(D785,履修科目一覧!G$6:G$225,履修科目一覧!E$6:E$225)=0,"",_xlfn.XLOOKUP(D785,履修科目一覧!G$6:G$225,履修科目一覧!E$6:E$225))</f>
        <v/>
      </c>
      <c r="R785" cm="1">
        <f t="array" ref="R785">_xlfn.SWITCH(B785,"集中(導入)",1,"前期",2,"集中(夏期)",3,"後期",4,"集中(春期)",5,"通年",6)</f>
        <v>2</v>
      </c>
      <c r="S785" t="s">
        <v>49</v>
      </c>
      <c r="U785">
        <v>1</v>
      </c>
    </row>
    <row r="786" spans="2:21" x14ac:dyDescent="0.85">
      <c r="B786" s="22" t="s">
        <v>545</v>
      </c>
      <c r="C786" s="6" t="s">
        <v>564</v>
      </c>
      <c r="D786" s="6" t="s">
        <v>338</v>
      </c>
      <c r="E786" s="6" t="s">
        <v>576</v>
      </c>
      <c r="F786" s="6">
        <v>3</v>
      </c>
      <c r="G786" s="52">
        <v>45446</v>
      </c>
      <c r="H786" s="52">
        <f>IF(COUNTIF(休講・補講一覧表!I$6:I$47,開講日程一覧!P786)&gt;0,_xlfn.XLOOKUP(開講日程一覧!P786,休講・補講一覧表!I$6:I$47,休講・補講一覧表!G$6:G$47),G786)</f>
        <v>45446</v>
      </c>
      <c r="I786" s="3" t="str">
        <f t="shared" si="26"/>
        <v>月</v>
      </c>
      <c r="J786" s="3" t="str">
        <f>IF(COUNTIF(休講・補講一覧表!I$6:I$47,開講日程一覧!P786)&gt;0,TEXT(G786,"m/d")&amp;"の補講","")</f>
        <v/>
      </c>
      <c r="K786" s="6" t="s">
        <v>542</v>
      </c>
      <c r="L786" s="7">
        <v>6.9444444444444441E-3</v>
      </c>
      <c r="M786" s="7">
        <v>0.125</v>
      </c>
      <c r="P786" s="33" t="str">
        <f t="shared" si="27"/>
        <v>事業デザイン演習Ⅰ（1年次） 前期_仙台③3</v>
      </c>
      <c r="Q786" s="6" t="str">
        <f>IF(_xlfn.XLOOKUP(D786,履修科目一覧!G$6:G$225,履修科目一覧!E$6:E$225)=0,"",_xlfn.XLOOKUP(D786,履修科目一覧!G$6:G$225,履修科目一覧!E$6:E$225))</f>
        <v/>
      </c>
      <c r="R786" cm="1">
        <f t="array" ref="R786">_xlfn.SWITCH(B786,"集中(導入)",1,"前期",2,"集中(夏期)",3,"後期",4,"集中(春期)",5,"通年",6)</f>
        <v>2</v>
      </c>
      <c r="S786" t="s">
        <v>49</v>
      </c>
      <c r="U786">
        <v>1</v>
      </c>
    </row>
    <row r="787" spans="2:21" x14ac:dyDescent="0.85">
      <c r="B787" s="22" t="s">
        <v>545</v>
      </c>
      <c r="C787" s="6" t="s">
        <v>564</v>
      </c>
      <c r="D787" s="6" t="s">
        <v>338</v>
      </c>
      <c r="E787" s="6" t="s">
        <v>576</v>
      </c>
      <c r="F787" s="6">
        <v>4</v>
      </c>
      <c r="G787" s="52">
        <v>45460</v>
      </c>
      <c r="H787" s="52">
        <f>IF(COUNTIF(休講・補講一覧表!I$6:I$47,開講日程一覧!P787)&gt;0,_xlfn.XLOOKUP(開講日程一覧!P787,休講・補講一覧表!I$6:I$47,休講・補講一覧表!G$6:G$47),G787)</f>
        <v>45460</v>
      </c>
      <c r="I787" s="3" t="str">
        <f t="shared" si="26"/>
        <v>月</v>
      </c>
      <c r="J787" s="3" t="str">
        <f>IF(COUNTIF(休講・補講一覧表!I$6:I$47,開講日程一覧!P787)&gt;0,TEXT(G787,"m/d")&amp;"の補講","")</f>
        <v/>
      </c>
      <c r="K787" s="6" t="s">
        <v>542</v>
      </c>
      <c r="L787" s="7">
        <v>6.9444444444444441E-3</v>
      </c>
      <c r="M787" s="7">
        <v>0.125</v>
      </c>
      <c r="P787" s="33" t="str">
        <f t="shared" si="27"/>
        <v>事業デザイン演習Ⅰ（1年次） 前期_仙台③4</v>
      </c>
      <c r="Q787" s="6" t="str">
        <f>IF(_xlfn.XLOOKUP(D787,履修科目一覧!G$6:G$225,履修科目一覧!E$6:E$225)=0,"",_xlfn.XLOOKUP(D787,履修科目一覧!G$6:G$225,履修科目一覧!E$6:E$225))</f>
        <v/>
      </c>
      <c r="R787" cm="1">
        <f t="array" ref="R787">_xlfn.SWITCH(B787,"集中(導入)",1,"前期",2,"集中(夏期)",3,"後期",4,"集中(春期)",5,"通年",6)</f>
        <v>2</v>
      </c>
      <c r="S787" t="s">
        <v>49</v>
      </c>
      <c r="U787">
        <v>1</v>
      </c>
    </row>
    <row r="788" spans="2:21" x14ac:dyDescent="0.85">
      <c r="B788" s="22" t="s">
        <v>545</v>
      </c>
      <c r="C788" s="6" t="s">
        <v>564</v>
      </c>
      <c r="D788" s="6" t="s">
        <v>338</v>
      </c>
      <c r="E788" s="6" t="s">
        <v>576</v>
      </c>
      <c r="F788" s="6">
        <v>5</v>
      </c>
      <c r="G788" s="52">
        <v>45474</v>
      </c>
      <c r="H788" s="52">
        <f>IF(COUNTIF(休講・補講一覧表!I$6:I$47,開講日程一覧!P788)&gt;0,_xlfn.XLOOKUP(開講日程一覧!P788,休講・補講一覧表!I$6:I$47,休講・補講一覧表!G$6:G$47),G788)</f>
        <v>45474</v>
      </c>
      <c r="I788" s="3" t="str">
        <f t="shared" si="26"/>
        <v>月</v>
      </c>
      <c r="J788" s="3" t="str">
        <f>IF(COUNTIF(休講・補講一覧表!I$6:I$47,開講日程一覧!P788)&gt;0,TEXT(G788,"m/d")&amp;"の補講","")</f>
        <v/>
      </c>
      <c r="K788" s="6" t="s">
        <v>542</v>
      </c>
      <c r="L788" s="7">
        <v>6.9444444444444441E-3</v>
      </c>
      <c r="M788" s="7">
        <v>0.125</v>
      </c>
      <c r="P788" s="33" t="str">
        <f t="shared" si="27"/>
        <v>事業デザイン演習Ⅰ（1年次） 前期_仙台③5</v>
      </c>
      <c r="Q788" s="6" t="str">
        <f>IF(_xlfn.XLOOKUP(D788,履修科目一覧!G$6:G$225,履修科目一覧!E$6:E$225)=0,"",_xlfn.XLOOKUP(D788,履修科目一覧!G$6:G$225,履修科目一覧!E$6:E$225))</f>
        <v/>
      </c>
      <c r="R788" cm="1">
        <f t="array" ref="R788">_xlfn.SWITCH(B788,"集中(導入)",1,"前期",2,"集中(夏期)",3,"後期",4,"集中(春期)",5,"通年",6)</f>
        <v>2</v>
      </c>
      <c r="S788" t="s">
        <v>49</v>
      </c>
      <c r="U788">
        <v>1</v>
      </c>
    </row>
    <row r="789" spans="2:21" x14ac:dyDescent="0.85">
      <c r="B789" s="22" t="s">
        <v>545</v>
      </c>
      <c r="C789" s="6" t="s">
        <v>564</v>
      </c>
      <c r="D789" s="6" t="s">
        <v>338</v>
      </c>
      <c r="E789" s="6" t="s">
        <v>576</v>
      </c>
      <c r="F789" s="6">
        <v>6</v>
      </c>
      <c r="G789" s="52">
        <v>45502</v>
      </c>
      <c r="H789" s="52">
        <f>IF(COUNTIF(休講・補講一覧表!I$6:I$47,開講日程一覧!P789)&gt;0,_xlfn.XLOOKUP(開講日程一覧!P789,休講・補講一覧表!I$6:I$47,休講・補講一覧表!G$6:G$47),G789)</f>
        <v>45502</v>
      </c>
      <c r="I789" s="3" t="str">
        <f t="shared" ref="I789:I852" si="28">TEXT(H789,"aaa")</f>
        <v>月</v>
      </c>
      <c r="J789" s="3" t="str">
        <f>IF(COUNTIF(休講・補講一覧表!I$6:I$47,開講日程一覧!P789)&gt;0,TEXT(G789,"m/d")&amp;"の補講","")</f>
        <v/>
      </c>
      <c r="K789" s="6" t="s">
        <v>542</v>
      </c>
      <c r="L789" s="7">
        <v>6.9444444444444441E-3</v>
      </c>
      <c r="M789" s="7">
        <v>0.125</v>
      </c>
      <c r="P789" s="33" t="str">
        <f t="shared" ref="P789:P852" si="29">D789&amp;F789</f>
        <v>事業デザイン演習Ⅰ（1年次） 前期_仙台③6</v>
      </c>
      <c r="Q789" s="6" t="str">
        <f>IF(_xlfn.XLOOKUP(D789,履修科目一覧!G$6:G$225,履修科目一覧!E$6:E$225)=0,"",_xlfn.XLOOKUP(D789,履修科目一覧!G$6:G$225,履修科目一覧!E$6:E$225))</f>
        <v/>
      </c>
      <c r="R789" cm="1">
        <f t="array" ref="R789">_xlfn.SWITCH(B789,"集中(導入)",1,"前期",2,"集中(夏期)",3,"後期",4,"集中(春期)",5,"通年",6)</f>
        <v>2</v>
      </c>
      <c r="S789" t="s">
        <v>49</v>
      </c>
      <c r="U789">
        <v>1</v>
      </c>
    </row>
    <row r="790" spans="2:21" x14ac:dyDescent="0.85">
      <c r="B790" s="22" t="s">
        <v>545</v>
      </c>
      <c r="C790" s="6" t="s">
        <v>564</v>
      </c>
      <c r="D790" s="6" t="s">
        <v>338</v>
      </c>
      <c r="E790" s="6" t="s">
        <v>576</v>
      </c>
      <c r="F790" s="6">
        <v>7</v>
      </c>
      <c r="G790" s="52">
        <v>45523</v>
      </c>
      <c r="H790" s="52">
        <f>IF(COUNTIF(休講・補講一覧表!I$6:I$47,開講日程一覧!P790)&gt;0,_xlfn.XLOOKUP(開講日程一覧!P790,休講・補講一覧表!I$6:I$47,休講・補講一覧表!G$6:G$47),G790)</f>
        <v>45523</v>
      </c>
      <c r="I790" s="3" t="str">
        <f t="shared" si="28"/>
        <v>月</v>
      </c>
      <c r="J790" s="3" t="str">
        <f>IF(COUNTIF(休講・補講一覧表!I$6:I$47,開講日程一覧!P790)&gt;0,TEXT(G790,"m/d")&amp;"の補講","")</f>
        <v/>
      </c>
      <c r="K790" s="6" t="s">
        <v>542</v>
      </c>
      <c r="L790" s="7">
        <v>6.9444444444444441E-3</v>
      </c>
      <c r="M790" s="7">
        <v>0.125</v>
      </c>
      <c r="P790" s="33" t="str">
        <f t="shared" si="29"/>
        <v>事業デザイン演習Ⅰ（1年次） 前期_仙台③7</v>
      </c>
      <c r="Q790" s="6" t="str">
        <f>IF(_xlfn.XLOOKUP(D790,履修科目一覧!G$6:G$225,履修科目一覧!E$6:E$225)=0,"",_xlfn.XLOOKUP(D790,履修科目一覧!G$6:G$225,履修科目一覧!E$6:E$225))</f>
        <v/>
      </c>
      <c r="R790" cm="1">
        <f t="array" ref="R790">_xlfn.SWITCH(B790,"集中(導入)",1,"前期",2,"集中(夏期)",3,"後期",4,"集中(春期)",5,"通年",6)</f>
        <v>2</v>
      </c>
      <c r="S790" t="s">
        <v>49</v>
      </c>
      <c r="U790">
        <v>1</v>
      </c>
    </row>
    <row r="791" spans="2:21" x14ac:dyDescent="0.85">
      <c r="B791" s="22" t="s">
        <v>545</v>
      </c>
      <c r="C791" s="6" t="s">
        <v>564</v>
      </c>
      <c r="D791" s="6" t="s">
        <v>338</v>
      </c>
      <c r="E791" s="6" t="s">
        <v>576</v>
      </c>
      <c r="F791" s="6">
        <v>8</v>
      </c>
      <c r="G791" s="52">
        <v>45530</v>
      </c>
      <c r="H791" s="52">
        <f>IF(COUNTIF(休講・補講一覧表!I$6:I$47,開講日程一覧!P791)&gt;0,_xlfn.XLOOKUP(開講日程一覧!P791,休講・補講一覧表!I$6:I$47,休講・補講一覧表!G$6:G$47),G791)</f>
        <v>45530</v>
      </c>
      <c r="I791" s="3" t="str">
        <f t="shared" si="28"/>
        <v>月</v>
      </c>
      <c r="J791" s="3" t="str">
        <f>IF(COUNTIF(休講・補講一覧表!I$6:I$47,開講日程一覧!P791)&gt;0,TEXT(G791,"m/d")&amp;"の補講","")</f>
        <v/>
      </c>
      <c r="K791" s="6" t="s">
        <v>542</v>
      </c>
      <c r="L791" s="7">
        <v>6.9444444444444441E-3</v>
      </c>
      <c r="M791" s="7">
        <v>0.125</v>
      </c>
      <c r="P791" s="33" t="str">
        <f t="shared" si="29"/>
        <v>事業デザイン演習Ⅰ（1年次） 前期_仙台③8</v>
      </c>
      <c r="Q791" s="6" t="str">
        <f>IF(_xlfn.XLOOKUP(D791,履修科目一覧!G$6:G$225,履修科目一覧!E$6:E$225)=0,"",_xlfn.XLOOKUP(D791,履修科目一覧!G$6:G$225,履修科目一覧!E$6:E$225))</f>
        <v/>
      </c>
      <c r="R791" cm="1">
        <f t="array" ref="R791">_xlfn.SWITCH(B791,"集中(導入)",1,"前期",2,"集中(夏期)",3,"後期",4,"集中(春期)",5,"通年",6)</f>
        <v>2</v>
      </c>
      <c r="S791" t="s">
        <v>49</v>
      </c>
      <c r="U791">
        <v>1</v>
      </c>
    </row>
    <row r="792" spans="2:21" x14ac:dyDescent="0.85">
      <c r="B792" s="22" t="s">
        <v>550</v>
      </c>
      <c r="C792" s="6" t="s">
        <v>557</v>
      </c>
      <c r="D792" s="6" t="s">
        <v>344</v>
      </c>
      <c r="E792" s="6" t="s">
        <v>576</v>
      </c>
      <c r="F792" s="6">
        <v>1</v>
      </c>
      <c r="G792" s="52">
        <v>45568</v>
      </c>
      <c r="H792" s="52">
        <f>IF(COUNTIF(休講・補講一覧表!I$6:I$47,開講日程一覧!P792)&gt;0,_xlfn.XLOOKUP(開講日程一覧!P792,休講・補講一覧表!I$6:I$47,休講・補講一覧表!G$6:G$47),G792)</f>
        <v>45568</v>
      </c>
      <c r="I792" s="3" t="str">
        <f t="shared" si="28"/>
        <v>木</v>
      </c>
      <c r="J792" s="3" t="str">
        <f>IF(COUNTIF(休講・補講一覧表!I$6:I$47,開講日程一覧!P792)&gt;0,TEXT(G792,"m/d")&amp;"の補講","")</f>
        <v/>
      </c>
      <c r="K792" s="6" t="s">
        <v>556</v>
      </c>
      <c r="L792" s="7">
        <v>0</v>
      </c>
      <c r="M792" s="7">
        <v>6.25E-2</v>
      </c>
      <c r="P792" s="33" t="str">
        <f t="shared" si="29"/>
        <v>事業デザイン演習Ⅱ（1年次） 後期_仙台①1</v>
      </c>
      <c r="Q792" s="6" t="str">
        <f>IF(_xlfn.XLOOKUP(D792,履修科目一覧!G$6:G$225,履修科目一覧!E$6:E$225)=0,"",_xlfn.XLOOKUP(D792,履修科目一覧!G$6:G$225,履修科目一覧!E$6:E$225))</f>
        <v/>
      </c>
      <c r="R792" cm="1">
        <f t="array" ref="R792">_xlfn.SWITCH(B792,"集中(導入)",1,"前期",2,"集中(夏期)",3,"後期",4,"集中(春期)",5,"通年",6)</f>
        <v>4</v>
      </c>
      <c r="S792" t="s">
        <v>49</v>
      </c>
      <c r="U792">
        <v>1</v>
      </c>
    </row>
    <row r="793" spans="2:21" x14ac:dyDescent="0.85">
      <c r="B793" s="22" t="s">
        <v>550</v>
      </c>
      <c r="C793" s="6" t="s">
        <v>557</v>
      </c>
      <c r="D793" s="6" t="s">
        <v>344</v>
      </c>
      <c r="E793" s="6" t="s">
        <v>576</v>
      </c>
      <c r="F793" s="6">
        <v>2</v>
      </c>
      <c r="G793" s="52">
        <v>45582</v>
      </c>
      <c r="H793" s="52">
        <f>IF(COUNTIF(休講・補講一覧表!I$6:I$47,開講日程一覧!P793)&gt;0,_xlfn.XLOOKUP(開講日程一覧!P793,休講・補講一覧表!I$6:I$47,休講・補講一覧表!G$6:G$47),G793)</f>
        <v>45582</v>
      </c>
      <c r="I793" s="3" t="str">
        <f t="shared" si="28"/>
        <v>木</v>
      </c>
      <c r="J793" s="3" t="str">
        <f>IF(COUNTIF(休講・補講一覧表!I$6:I$47,開講日程一覧!P793)&gt;0,TEXT(G793,"m/d")&amp;"の補講","")</f>
        <v/>
      </c>
      <c r="K793" s="6" t="s">
        <v>542</v>
      </c>
      <c r="L793" s="7">
        <v>6.9444444444444441E-3</v>
      </c>
      <c r="M793" s="7">
        <v>0.125</v>
      </c>
      <c r="P793" s="33" t="str">
        <f t="shared" si="29"/>
        <v>事業デザイン演習Ⅱ（1年次） 後期_仙台①2</v>
      </c>
      <c r="Q793" s="6" t="str">
        <f>IF(_xlfn.XLOOKUP(D793,履修科目一覧!G$6:G$225,履修科目一覧!E$6:E$225)=0,"",_xlfn.XLOOKUP(D793,履修科目一覧!G$6:G$225,履修科目一覧!E$6:E$225))</f>
        <v/>
      </c>
      <c r="R793" cm="1">
        <f t="array" ref="R793">_xlfn.SWITCH(B793,"集中(導入)",1,"前期",2,"集中(夏期)",3,"後期",4,"集中(春期)",5,"通年",6)</f>
        <v>4</v>
      </c>
      <c r="S793" t="s">
        <v>49</v>
      </c>
      <c r="U793">
        <v>1</v>
      </c>
    </row>
    <row r="794" spans="2:21" x14ac:dyDescent="0.85">
      <c r="B794" s="22" t="s">
        <v>550</v>
      </c>
      <c r="C794" s="6" t="s">
        <v>557</v>
      </c>
      <c r="D794" s="6" t="s">
        <v>344</v>
      </c>
      <c r="E794" s="6" t="s">
        <v>576</v>
      </c>
      <c r="F794" s="6">
        <v>3</v>
      </c>
      <c r="G794" s="52">
        <v>45596</v>
      </c>
      <c r="H794" s="52">
        <f>IF(COUNTIF(休講・補講一覧表!I$6:I$47,開講日程一覧!P794)&gt;0,_xlfn.XLOOKUP(開講日程一覧!P794,休講・補講一覧表!I$6:I$47,休講・補講一覧表!G$6:G$47),G794)</f>
        <v>45596</v>
      </c>
      <c r="I794" s="3" t="str">
        <f t="shared" si="28"/>
        <v>木</v>
      </c>
      <c r="J794" s="3" t="str">
        <f>IF(COUNTIF(休講・補講一覧表!I$6:I$47,開講日程一覧!P794)&gt;0,TEXT(G794,"m/d")&amp;"の補講","")</f>
        <v/>
      </c>
      <c r="K794" s="6" t="s">
        <v>542</v>
      </c>
      <c r="L794" s="7">
        <v>6.9444444444444441E-3</v>
      </c>
      <c r="M794" s="7">
        <v>0.125</v>
      </c>
      <c r="P794" s="33" t="str">
        <f t="shared" si="29"/>
        <v>事業デザイン演習Ⅱ（1年次） 後期_仙台①3</v>
      </c>
      <c r="Q794" s="6" t="str">
        <f>IF(_xlfn.XLOOKUP(D794,履修科目一覧!G$6:G$225,履修科目一覧!E$6:E$225)=0,"",_xlfn.XLOOKUP(D794,履修科目一覧!G$6:G$225,履修科目一覧!E$6:E$225))</f>
        <v/>
      </c>
      <c r="R794" cm="1">
        <f t="array" ref="R794">_xlfn.SWITCH(B794,"集中(導入)",1,"前期",2,"集中(夏期)",3,"後期",4,"集中(春期)",5,"通年",6)</f>
        <v>4</v>
      </c>
      <c r="S794" t="s">
        <v>49</v>
      </c>
      <c r="U794">
        <v>1</v>
      </c>
    </row>
    <row r="795" spans="2:21" x14ac:dyDescent="0.85">
      <c r="B795" s="22" t="s">
        <v>550</v>
      </c>
      <c r="C795" s="6" t="s">
        <v>557</v>
      </c>
      <c r="D795" s="6" t="s">
        <v>344</v>
      </c>
      <c r="E795" s="6" t="s">
        <v>576</v>
      </c>
      <c r="F795" s="6">
        <v>4</v>
      </c>
      <c r="G795" s="52">
        <v>45610</v>
      </c>
      <c r="H795" s="52">
        <f>IF(COUNTIF(休講・補講一覧表!I$6:I$47,開講日程一覧!P795)&gt;0,_xlfn.XLOOKUP(開講日程一覧!P795,休講・補講一覧表!I$6:I$47,休講・補講一覧表!G$6:G$47),G795)</f>
        <v>45610</v>
      </c>
      <c r="I795" s="3" t="str">
        <f t="shared" si="28"/>
        <v>木</v>
      </c>
      <c r="J795" s="3" t="str">
        <f>IF(COUNTIF(休講・補講一覧表!I$6:I$47,開講日程一覧!P795)&gt;0,TEXT(G795,"m/d")&amp;"の補講","")</f>
        <v/>
      </c>
      <c r="K795" s="6" t="s">
        <v>542</v>
      </c>
      <c r="L795" s="7">
        <v>6.9444444444444441E-3</v>
      </c>
      <c r="M795" s="7">
        <v>0.125</v>
      </c>
      <c r="P795" s="33" t="str">
        <f t="shared" si="29"/>
        <v>事業デザイン演習Ⅱ（1年次） 後期_仙台①4</v>
      </c>
      <c r="Q795" s="6" t="str">
        <f>IF(_xlfn.XLOOKUP(D795,履修科目一覧!G$6:G$225,履修科目一覧!E$6:E$225)=0,"",_xlfn.XLOOKUP(D795,履修科目一覧!G$6:G$225,履修科目一覧!E$6:E$225))</f>
        <v/>
      </c>
      <c r="R795" cm="1">
        <f t="array" ref="R795">_xlfn.SWITCH(B795,"集中(導入)",1,"前期",2,"集中(夏期)",3,"後期",4,"集中(春期)",5,"通年",6)</f>
        <v>4</v>
      </c>
      <c r="S795" t="s">
        <v>49</v>
      </c>
      <c r="U795">
        <v>1</v>
      </c>
    </row>
    <row r="796" spans="2:21" x14ac:dyDescent="0.85">
      <c r="B796" s="22" t="s">
        <v>550</v>
      </c>
      <c r="C796" s="6" t="s">
        <v>557</v>
      </c>
      <c r="D796" s="6" t="s">
        <v>344</v>
      </c>
      <c r="E796" s="6" t="s">
        <v>576</v>
      </c>
      <c r="F796" s="6">
        <v>5</v>
      </c>
      <c r="G796" s="52">
        <v>45624</v>
      </c>
      <c r="H796" s="52">
        <f>IF(COUNTIF(休講・補講一覧表!I$6:I$47,開講日程一覧!P796)&gt;0,_xlfn.XLOOKUP(開講日程一覧!P796,休講・補講一覧表!I$6:I$47,休講・補講一覧表!G$6:G$47),G796)</f>
        <v>45624</v>
      </c>
      <c r="I796" s="3" t="str">
        <f t="shared" si="28"/>
        <v>木</v>
      </c>
      <c r="J796" s="3" t="str">
        <f>IF(COUNTIF(休講・補講一覧表!I$6:I$47,開講日程一覧!P796)&gt;0,TEXT(G796,"m/d")&amp;"の補講","")</f>
        <v/>
      </c>
      <c r="K796" s="6" t="s">
        <v>542</v>
      </c>
      <c r="L796" s="7">
        <v>6.9444444444444441E-3</v>
      </c>
      <c r="M796" s="7">
        <v>0.125</v>
      </c>
      <c r="P796" s="33" t="str">
        <f t="shared" si="29"/>
        <v>事業デザイン演習Ⅱ（1年次） 後期_仙台①5</v>
      </c>
      <c r="Q796" s="6" t="str">
        <f>IF(_xlfn.XLOOKUP(D796,履修科目一覧!G$6:G$225,履修科目一覧!E$6:E$225)=0,"",_xlfn.XLOOKUP(D796,履修科目一覧!G$6:G$225,履修科目一覧!E$6:E$225))</f>
        <v/>
      </c>
      <c r="R796" cm="1">
        <f t="array" ref="R796">_xlfn.SWITCH(B796,"集中(導入)",1,"前期",2,"集中(夏期)",3,"後期",4,"集中(春期)",5,"通年",6)</f>
        <v>4</v>
      </c>
      <c r="S796" t="s">
        <v>49</v>
      </c>
      <c r="U796">
        <v>1</v>
      </c>
    </row>
    <row r="797" spans="2:21" x14ac:dyDescent="0.85">
      <c r="B797" s="22" t="s">
        <v>550</v>
      </c>
      <c r="C797" s="6" t="s">
        <v>557</v>
      </c>
      <c r="D797" s="6" t="s">
        <v>344</v>
      </c>
      <c r="E797" s="6" t="s">
        <v>576</v>
      </c>
      <c r="F797" s="6">
        <v>6</v>
      </c>
      <c r="G797" s="52">
        <v>45638</v>
      </c>
      <c r="H797" s="52">
        <f>IF(COUNTIF(休講・補講一覧表!I$6:I$47,開講日程一覧!P797)&gt;0,_xlfn.XLOOKUP(開講日程一覧!P797,休講・補講一覧表!I$6:I$47,休講・補講一覧表!G$6:G$47),G797)</f>
        <v>45638</v>
      </c>
      <c r="I797" s="3" t="str">
        <f t="shared" si="28"/>
        <v>木</v>
      </c>
      <c r="J797" s="3" t="str">
        <f>IF(COUNTIF(休講・補講一覧表!I$6:I$47,開講日程一覧!P797)&gt;0,TEXT(G797,"m/d")&amp;"の補講","")</f>
        <v/>
      </c>
      <c r="K797" s="6" t="s">
        <v>542</v>
      </c>
      <c r="L797" s="7">
        <v>6.9444444444444441E-3</v>
      </c>
      <c r="M797" s="7">
        <v>0.125</v>
      </c>
      <c r="P797" s="33" t="str">
        <f t="shared" si="29"/>
        <v>事業デザイン演習Ⅱ（1年次） 後期_仙台①6</v>
      </c>
      <c r="Q797" s="6" t="str">
        <f>IF(_xlfn.XLOOKUP(D797,履修科目一覧!G$6:G$225,履修科目一覧!E$6:E$225)=0,"",_xlfn.XLOOKUP(D797,履修科目一覧!G$6:G$225,履修科目一覧!E$6:E$225))</f>
        <v/>
      </c>
      <c r="R797" cm="1">
        <f t="array" ref="R797">_xlfn.SWITCH(B797,"集中(導入)",1,"前期",2,"集中(夏期)",3,"後期",4,"集中(春期)",5,"通年",6)</f>
        <v>4</v>
      </c>
      <c r="S797" t="s">
        <v>49</v>
      </c>
      <c r="U797">
        <v>1</v>
      </c>
    </row>
    <row r="798" spans="2:21" x14ac:dyDescent="0.85">
      <c r="B798" s="22" t="s">
        <v>550</v>
      </c>
      <c r="C798" s="6" t="s">
        <v>557</v>
      </c>
      <c r="D798" s="6" t="s">
        <v>344</v>
      </c>
      <c r="E798" s="6" t="s">
        <v>576</v>
      </c>
      <c r="F798" s="6">
        <v>7</v>
      </c>
      <c r="G798" s="52">
        <v>45652</v>
      </c>
      <c r="H798" s="52">
        <f>IF(COUNTIF(休講・補講一覧表!I$6:I$47,開講日程一覧!P798)&gt;0,_xlfn.XLOOKUP(開講日程一覧!P798,休講・補講一覧表!I$6:I$47,休講・補講一覧表!G$6:G$47),G798)</f>
        <v>45652</v>
      </c>
      <c r="I798" s="3" t="str">
        <f t="shared" si="28"/>
        <v>木</v>
      </c>
      <c r="J798" s="3" t="str">
        <f>IF(COUNTIF(休講・補講一覧表!I$6:I$47,開講日程一覧!P798)&gt;0,TEXT(G798,"m/d")&amp;"の補講","")</f>
        <v/>
      </c>
      <c r="K798" s="6" t="s">
        <v>542</v>
      </c>
      <c r="L798" s="7">
        <v>6.9444444444444441E-3</v>
      </c>
      <c r="M798" s="7">
        <v>0.125</v>
      </c>
      <c r="P798" s="33" t="str">
        <f t="shared" si="29"/>
        <v>事業デザイン演習Ⅱ（1年次） 後期_仙台①7</v>
      </c>
      <c r="Q798" s="6" t="str">
        <f>IF(_xlfn.XLOOKUP(D798,履修科目一覧!G$6:G$225,履修科目一覧!E$6:E$225)=0,"",_xlfn.XLOOKUP(D798,履修科目一覧!G$6:G$225,履修科目一覧!E$6:E$225))</f>
        <v/>
      </c>
      <c r="R798" cm="1">
        <f t="array" ref="R798">_xlfn.SWITCH(B798,"集中(導入)",1,"前期",2,"集中(夏期)",3,"後期",4,"集中(春期)",5,"通年",6)</f>
        <v>4</v>
      </c>
      <c r="S798" t="s">
        <v>49</v>
      </c>
      <c r="U798">
        <v>1</v>
      </c>
    </row>
    <row r="799" spans="2:21" x14ac:dyDescent="0.85">
      <c r="B799" s="22" t="s">
        <v>550</v>
      </c>
      <c r="C799" s="6" t="s">
        <v>557</v>
      </c>
      <c r="D799" s="6" t="s">
        <v>344</v>
      </c>
      <c r="E799" s="6" t="s">
        <v>576</v>
      </c>
      <c r="F799" s="6">
        <v>8</v>
      </c>
      <c r="G799" s="52">
        <v>45673</v>
      </c>
      <c r="H799" s="52">
        <f>IF(COUNTIF(休講・補講一覧表!I$6:I$47,開講日程一覧!P799)&gt;0,_xlfn.XLOOKUP(開講日程一覧!P799,休講・補講一覧表!I$6:I$47,休講・補講一覧表!G$6:G$47),G799)</f>
        <v>45673</v>
      </c>
      <c r="I799" s="3" t="str">
        <f t="shared" si="28"/>
        <v>木</v>
      </c>
      <c r="J799" s="3" t="str">
        <f>IF(COUNTIF(休講・補講一覧表!I$6:I$47,開講日程一覧!P799)&gt;0,TEXT(G799,"m/d")&amp;"の補講","")</f>
        <v/>
      </c>
      <c r="K799" s="6" t="s">
        <v>542</v>
      </c>
      <c r="L799" s="7">
        <v>6.9444444444444441E-3</v>
      </c>
      <c r="M799" s="7">
        <v>0.125</v>
      </c>
      <c r="P799" s="33" t="str">
        <f t="shared" si="29"/>
        <v>事業デザイン演習Ⅱ（1年次） 後期_仙台①8</v>
      </c>
      <c r="Q799" s="6" t="str">
        <f>IF(_xlfn.XLOOKUP(D799,履修科目一覧!G$6:G$225,履修科目一覧!E$6:E$225)=0,"",_xlfn.XLOOKUP(D799,履修科目一覧!G$6:G$225,履修科目一覧!E$6:E$225))</f>
        <v/>
      </c>
      <c r="R799" cm="1">
        <f t="array" ref="R799">_xlfn.SWITCH(B799,"集中(導入)",1,"前期",2,"集中(夏期)",3,"後期",4,"集中(春期)",5,"通年",6)</f>
        <v>4</v>
      </c>
      <c r="S799" t="s">
        <v>49</v>
      </c>
      <c r="U799">
        <v>1</v>
      </c>
    </row>
    <row r="800" spans="2:21" x14ac:dyDescent="0.85">
      <c r="B800" s="22" t="s">
        <v>550</v>
      </c>
      <c r="C800" s="6" t="s">
        <v>561</v>
      </c>
      <c r="D800" s="6" t="s">
        <v>354</v>
      </c>
      <c r="E800" s="6" t="s">
        <v>576</v>
      </c>
      <c r="F800" s="6">
        <v>1</v>
      </c>
      <c r="G800" s="52">
        <v>45563</v>
      </c>
      <c r="H800" s="52">
        <f>IF(COUNTIF(休講・補講一覧表!I$6:I$47,開講日程一覧!P800)&gt;0,_xlfn.XLOOKUP(開講日程一覧!P800,休講・補講一覧表!I$6:I$47,休講・補講一覧表!G$6:G$47),G800)</f>
        <v>45563</v>
      </c>
      <c r="I800" s="3" t="str">
        <f t="shared" si="28"/>
        <v>土</v>
      </c>
      <c r="J800" s="3" t="str">
        <f>IF(COUNTIF(休講・補講一覧表!I$6:I$47,開講日程一覧!P800)&gt;0,TEXT(G800,"m/d")&amp;"の補講","")</f>
        <v/>
      </c>
      <c r="K800" s="6" t="s">
        <v>562</v>
      </c>
      <c r="L800" s="7">
        <v>0</v>
      </c>
      <c r="M800" s="7">
        <v>6.25E-2</v>
      </c>
      <c r="P800" s="33" t="str">
        <f t="shared" si="29"/>
        <v>事業デザイン演習Ⅱ（1年次） 後期_仙台②1</v>
      </c>
      <c r="Q800" s="6" t="str">
        <f>IF(_xlfn.XLOOKUP(D800,履修科目一覧!G$6:G$225,履修科目一覧!E$6:E$225)=0,"",_xlfn.XLOOKUP(D800,履修科目一覧!G$6:G$225,履修科目一覧!E$6:E$225))</f>
        <v/>
      </c>
      <c r="R800" cm="1">
        <f t="array" ref="R800">_xlfn.SWITCH(B800,"集中(導入)",1,"前期",2,"集中(夏期)",3,"後期",4,"集中(春期)",5,"通年",6)</f>
        <v>4</v>
      </c>
      <c r="S800" t="s">
        <v>49</v>
      </c>
      <c r="U800">
        <v>1</v>
      </c>
    </row>
    <row r="801" spans="2:21" x14ac:dyDescent="0.85">
      <c r="B801" s="22" t="s">
        <v>550</v>
      </c>
      <c r="C801" s="6" t="s">
        <v>561</v>
      </c>
      <c r="D801" s="6" t="s">
        <v>354</v>
      </c>
      <c r="E801" s="6" t="s">
        <v>576</v>
      </c>
      <c r="F801" s="6">
        <v>2</v>
      </c>
      <c r="G801" s="52">
        <v>45577</v>
      </c>
      <c r="H801" s="52">
        <f>IF(COUNTIF(休講・補講一覧表!I$6:I$47,開講日程一覧!P801)&gt;0,_xlfn.XLOOKUP(開講日程一覧!P801,休講・補講一覧表!I$6:I$47,休講・補講一覧表!G$6:G$47),G801)</f>
        <v>45577</v>
      </c>
      <c r="I801" s="3" t="str">
        <f t="shared" si="28"/>
        <v>土</v>
      </c>
      <c r="J801" s="3" t="str">
        <f>IF(COUNTIF(休講・補講一覧表!I$6:I$47,開講日程一覧!P801)&gt;0,TEXT(G801,"m/d")&amp;"の補講","")</f>
        <v/>
      </c>
      <c r="K801" s="6" t="s">
        <v>563</v>
      </c>
      <c r="L801" s="7">
        <v>6.9444444444444441E-3</v>
      </c>
      <c r="M801" s="7">
        <v>0.125</v>
      </c>
      <c r="P801" s="33" t="str">
        <f t="shared" si="29"/>
        <v>事業デザイン演習Ⅱ（1年次） 後期_仙台②2</v>
      </c>
      <c r="Q801" s="6" t="str">
        <f>IF(_xlfn.XLOOKUP(D801,履修科目一覧!G$6:G$225,履修科目一覧!E$6:E$225)=0,"",_xlfn.XLOOKUP(D801,履修科目一覧!G$6:G$225,履修科目一覧!E$6:E$225))</f>
        <v/>
      </c>
      <c r="R801" cm="1">
        <f t="array" ref="R801">_xlfn.SWITCH(B801,"集中(導入)",1,"前期",2,"集中(夏期)",3,"後期",4,"集中(春期)",5,"通年",6)</f>
        <v>4</v>
      </c>
      <c r="S801" t="s">
        <v>49</v>
      </c>
      <c r="U801">
        <v>1</v>
      </c>
    </row>
    <row r="802" spans="2:21" x14ac:dyDescent="0.85">
      <c r="B802" s="22" t="s">
        <v>550</v>
      </c>
      <c r="C802" s="6" t="s">
        <v>561</v>
      </c>
      <c r="D802" s="6" t="s">
        <v>354</v>
      </c>
      <c r="E802" s="6" t="s">
        <v>576</v>
      </c>
      <c r="F802" s="6">
        <v>3</v>
      </c>
      <c r="G802" s="52">
        <v>45591</v>
      </c>
      <c r="H802" s="52">
        <f>IF(COUNTIF(休講・補講一覧表!I$6:I$47,開講日程一覧!P802)&gt;0,_xlfn.XLOOKUP(開講日程一覧!P802,休講・補講一覧表!I$6:I$47,休講・補講一覧表!G$6:G$47),G802)</f>
        <v>45591</v>
      </c>
      <c r="I802" s="3" t="str">
        <f t="shared" si="28"/>
        <v>土</v>
      </c>
      <c r="J802" s="3" t="str">
        <f>IF(COUNTIF(休講・補講一覧表!I$6:I$47,開講日程一覧!P802)&gt;0,TEXT(G802,"m/d")&amp;"の補講","")</f>
        <v/>
      </c>
      <c r="K802" s="6" t="s">
        <v>563</v>
      </c>
      <c r="L802" s="7">
        <v>6.9444444444444441E-3</v>
      </c>
      <c r="M802" s="7">
        <v>0.125</v>
      </c>
      <c r="P802" s="33" t="str">
        <f t="shared" si="29"/>
        <v>事業デザイン演習Ⅱ（1年次） 後期_仙台②3</v>
      </c>
      <c r="Q802" s="6" t="str">
        <f>IF(_xlfn.XLOOKUP(D802,履修科目一覧!G$6:G$225,履修科目一覧!E$6:E$225)=0,"",_xlfn.XLOOKUP(D802,履修科目一覧!G$6:G$225,履修科目一覧!E$6:E$225))</f>
        <v/>
      </c>
      <c r="R802" cm="1">
        <f t="array" ref="R802">_xlfn.SWITCH(B802,"集中(導入)",1,"前期",2,"集中(夏期)",3,"後期",4,"集中(春期)",5,"通年",6)</f>
        <v>4</v>
      </c>
      <c r="S802" t="s">
        <v>49</v>
      </c>
      <c r="U802">
        <v>1</v>
      </c>
    </row>
    <row r="803" spans="2:21" x14ac:dyDescent="0.85">
      <c r="B803" s="22" t="s">
        <v>550</v>
      </c>
      <c r="C803" s="6" t="s">
        <v>561</v>
      </c>
      <c r="D803" s="6" t="s">
        <v>354</v>
      </c>
      <c r="E803" s="6" t="s">
        <v>576</v>
      </c>
      <c r="F803" s="6">
        <v>4</v>
      </c>
      <c r="G803" s="52">
        <v>45605</v>
      </c>
      <c r="H803" s="52">
        <f>IF(COUNTIF(休講・補講一覧表!I$6:I$47,開講日程一覧!P803)&gt;0,_xlfn.XLOOKUP(開講日程一覧!P803,休講・補講一覧表!I$6:I$47,休講・補講一覧表!G$6:G$47),G803)</f>
        <v>45605</v>
      </c>
      <c r="I803" s="3" t="str">
        <f t="shared" si="28"/>
        <v>土</v>
      </c>
      <c r="J803" s="3" t="str">
        <f>IF(COUNTIF(休講・補講一覧表!I$6:I$47,開講日程一覧!P803)&gt;0,TEXT(G803,"m/d")&amp;"の補講","")</f>
        <v/>
      </c>
      <c r="K803" s="6" t="s">
        <v>563</v>
      </c>
      <c r="L803" s="7">
        <v>6.9444444444444441E-3</v>
      </c>
      <c r="M803" s="7">
        <v>0.125</v>
      </c>
      <c r="P803" s="33" t="str">
        <f t="shared" si="29"/>
        <v>事業デザイン演習Ⅱ（1年次） 後期_仙台②4</v>
      </c>
      <c r="Q803" s="6" t="str">
        <f>IF(_xlfn.XLOOKUP(D803,履修科目一覧!G$6:G$225,履修科目一覧!E$6:E$225)=0,"",_xlfn.XLOOKUP(D803,履修科目一覧!G$6:G$225,履修科目一覧!E$6:E$225))</f>
        <v/>
      </c>
      <c r="R803" cm="1">
        <f t="array" ref="R803">_xlfn.SWITCH(B803,"集中(導入)",1,"前期",2,"集中(夏期)",3,"後期",4,"集中(春期)",5,"通年",6)</f>
        <v>4</v>
      </c>
      <c r="S803" t="s">
        <v>49</v>
      </c>
      <c r="U803">
        <v>1</v>
      </c>
    </row>
    <row r="804" spans="2:21" x14ac:dyDescent="0.85">
      <c r="B804" s="22" t="s">
        <v>550</v>
      </c>
      <c r="C804" s="6" t="s">
        <v>561</v>
      </c>
      <c r="D804" s="6" t="s">
        <v>354</v>
      </c>
      <c r="E804" s="6" t="s">
        <v>576</v>
      </c>
      <c r="F804" s="6">
        <v>5</v>
      </c>
      <c r="G804" s="52">
        <v>45633</v>
      </c>
      <c r="H804" s="52">
        <f>IF(COUNTIF(休講・補講一覧表!I$6:I$47,開講日程一覧!P804)&gt;0,_xlfn.XLOOKUP(開講日程一覧!P804,休講・補講一覧表!I$6:I$47,休講・補講一覧表!G$6:G$47),G804)</f>
        <v>45633</v>
      </c>
      <c r="I804" s="3" t="str">
        <f t="shared" si="28"/>
        <v>土</v>
      </c>
      <c r="J804" s="3" t="str">
        <f>IF(COUNTIF(休講・補講一覧表!I$6:I$47,開講日程一覧!P804)&gt;0,TEXT(G804,"m/d")&amp;"の補講","")</f>
        <v/>
      </c>
      <c r="K804" s="6" t="s">
        <v>563</v>
      </c>
      <c r="L804" s="7">
        <v>6.9444444444444441E-3</v>
      </c>
      <c r="M804" s="7">
        <v>0.125</v>
      </c>
      <c r="P804" s="33" t="str">
        <f t="shared" si="29"/>
        <v>事業デザイン演習Ⅱ（1年次） 後期_仙台②5</v>
      </c>
      <c r="Q804" s="6" t="str">
        <f>IF(_xlfn.XLOOKUP(D804,履修科目一覧!G$6:G$225,履修科目一覧!E$6:E$225)=0,"",_xlfn.XLOOKUP(D804,履修科目一覧!G$6:G$225,履修科目一覧!E$6:E$225))</f>
        <v/>
      </c>
      <c r="R804" cm="1">
        <f t="array" ref="R804">_xlfn.SWITCH(B804,"集中(導入)",1,"前期",2,"集中(夏期)",3,"後期",4,"集中(春期)",5,"通年",6)</f>
        <v>4</v>
      </c>
      <c r="S804" t="s">
        <v>49</v>
      </c>
      <c r="U804">
        <v>1</v>
      </c>
    </row>
    <row r="805" spans="2:21" x14ac:dyDescent="0.85">
      <c r="B805" s="22" t="s">
        <v>550</v>
      </c>
      <c r="C805" s="6" t="s">
        <v>561</v>
      </c>
      <c r="D805" s="6" t="s">
        <v>354</v>
      </c>
      <c r="E805" s="6" t="s">
        <v>576</v>
      </c>
      <c r="F805" s="6">
        <v>6</v>
      </c>
      <c r="G805" s="52">
        <v>45647</v>
      </c>
      <c r="H805" s="52">
        <f>IF(COUNTIF(休講・補講一覧表!I$6:I$47,開講日程一覧!P805)&gt;0,_xlfn.XLOOKUP(開講日程一覧!P805,休講・補講一覧表!I$6:I$47,休講・補講一覧表!G$6:G$47),G805)</f>
        <v>45647</v>
      </c>
      <c r="I805" s="3" t="str">
        <f t="shared" si="28"/>
        <v>土</v>
      </c>
      <c r="J805" s="3" t="str">
        <f>IF(COUNTIF(休講・補講一覧表!I$6:I$47,開講日程一覧!P805)&gt;0,TEXT(G805,"m/d")&amp;"の補講","")</f>
        <v/>
      </c>
      <c r="K805" s="6" t="s">
        <v>563</v>
      </c>
      <c r="L805" s="7">
        <v>6.9444444444444441E-3</v>
      </c>
      <c r="M805" s="7">
        <v>0.125</v>
      </c>
      <c r="P805" s="33" t="str">
        <f t="shared" si="29"/>
        <v>事業デザイン演習Ⅱ（1年次） 後期_仙台②6</v>
      </c>
      <c r="Q805" s="6" t="str">
        <f>IF(_xlfn.XLOOKUP(D805,履修科目一覧!G$6:G$225,履修科目一覧!E$6:E$225)=0,"",_xlfn.XLOOKUP(D805,履修科目一覧!G$6:G$225,履修科目一覧!E$6:E$225))</f>
        <v/>
      </c>
      <c r="R805" cm="1">
        <f t="array" ref="R805">_xlfn.SWITCH(B805,"集中(導入)",1,"前期",2,"集中(夏期)",3,"後期",4,"集中(春期)",5,"通年",6)</f>
        <v>4</v>
      </c>
      <c r="S805" t="s">
        <v>49</v>
      </c>
      <c r="U805">
        <v>1</v>
      </c>
    </row>
    <row r="806" spans="2:21" x14ac:dyDescent="0.85">
      <c r="B806" s="22" t="s">
        <v>550</v>
      </c>
      <c r="C806" s="6" t="s">
        <v>561</v>
      </c>
      <c r="D806" s="6" t="s">
        <v>354</v>
      </c>
      <c r="E806" s="6" t="s">
        <v>576</v>
      </c>
      <c r="F806" s="6">
        <v>7</v>
      </c>
      <c r="G806" s="52">
        <v>45668</v>
      </c>
      <c r="H806" s="52">
        <f>IF(COUNTIF(休講・補講一覧表!I$6:I$47,開講日程一覧!P806)&gt;0,_xlfn.XLOOKUP(開講日程一覧!P806,休講・補講一覧表!I$6:I$47,休講・補講一覧表!G$6:G$47),G806)</f>
        <v>45668</v>
      </c>
      <c r="I806" s="3" t="str">
        <f t="shared" si="28"/>
        <v>土</v>
      </c>
      <c r="J806" s="3" t="str">
        <f>IF(COUNTIF(休講・補講一覧表!I$6:I$47,開講日程一覧!P806)&gt;0,TEXT(G806,"m/d")&amp;"の補講","")</f>
        <v/>
      </c>
      <c r="K806" s="6" t="s">
        <v>563</v>
      </c>
      <c r="L806" s="7">
        <v>6.9444444444444441E-3</v>
      </c>
      <c r="M806" s="7">
        <v>0.125</v>
      </c>
      <c r="P806" s="33" t="str">
        <f t="shared" si="29"/>
        <v>事業デザイン演習Ⅱ（1年次） 後期_仙台②7</v>
      </c>
      <c r="Q806" s="6" t="str">
        <f>IF(_xlfn.XLOOKUP(D806,履修科目一覧!G$6:G$225,履修科目一覧!E$6:E$225)=0,"",_xlfn.XLOOKUP(D806,履修科目一覧!G$6:G$225,履修科目一覧!E$6:E$225))</f>
        <v/>
      </c>
      <c r="R806" cm="1">
        <f t="array" ref="R806">_xlfn.SWITCH(B806,"集中(導入)",1,"前期",2,"集中(夏期)",3,"後期",4,"集中(春期)",5,"通年",6)</f>
        <v>4</v>
      </c>
      <c r="S806" t="s">
        <v>49</v>
      </c>
      <c r="U806">
        <v>1</v>
      </c>
    </row>
    <row r="807" spans="2:21" x14ac:dyDescent="0.85">
      <c r="B807" s="22" t="s">
        <v>550</v>
      </c>
      <c r="C807" s="6" t="s">
        <v>561</v>
      </c>
      <c r="D807" s="6" t="s">
        <v>354</v>
      </c>
      <c r="E807" s="6" t="s">
        <v>576</v>
      </c>
      <c r="F807" s="6">
        <v>8</v>
      </c>
      <c r="G807" s="52">
        <v>45682</v>
      </c>
      <c r="H807" s="52">
        <f>IF(COUNTIF(休講・補講一覧表!I$6:I$47,開講日程一覧!P807)&gt;0,_xlfn.XLOOKUP(開講日程一覧!P807,休講・補講一覧表!I$6:I$47,休講・補講一覧表!G$6:G$47),G807)</f>
        <v>45682</v>
      </c>
      <c r="I807" s="3" t="str">
        <f t="shared" si="28"/>
        <v>土</v>
      </c>
      <c r="J807" s="3" t="str">
        <f>IF(COUNTIF(休講・補講一覧表!I$6:I$47,開講日程一覧!P807)&gt;0,TEXT(G807,"m/d")&amp;"の補講","")</f>
        <v/>
      </c>
      <c r="K807" s="6" t="s">
        <v>563</v>
      </c>
      <c r="L807" s="7">
        <v>6.9444444444444441E-3</v>
      </c>
      <c r="M807" s="7">
        <v>0.125</v>
      </c>
      <c r="P807" s="33" t="str">
        <f t="shared" si="29"/>
        <v>事業デザイン演習Ⅱ（1年次） 後期_仙台②8</v>
      </c>
      <c r="Q807" s="6" t="str">
        <f>IF(_xlfn.XLOOKUP(D807,履修科目一覧!G$6:G$225,履修科目一覧!E$6:E$225)=0,"",_xlfn.XLOOKUP(D807,履修科目一覧!G$6:G$225,履修科目一覧!E$6:E$225))</f>
        <v/>
      </c>
      <c r="R807" cm="1">
        <f t="array" ref="R807">_xlfn.SWITCH(B807,"集中(導入)",1,"前期",2,"集中(夏期)",3,"後期",4,"集中(春期)",5,"通年",6)</f>
        <v>4</v>
      </c>
      <c r="S807" t="s">
        <v>49</v>
      </c>
      <c r="U807">
        <v>1</v>
      </c>
    </row>
    <row r="808" spans="2:21" x14ac:dyDescent="0.85">
      <c r="B808" s="22" t="s">
        <v>550</v>
      </c>
      <c r="C808" s="6" t="s">
        <v>560</v>
      </c>
      <c r="D808" s="6" t="s">
        <v>364</v>
      </c>
      <c r="E808" s="6" t="s">
        <v>576</v>
      </c>
      <c r="F808" s="6">
        <v>1</v>
      </c>
      <c r="G808" s="52">
        <v>45565</v>
      </c>
      <c r="H808" s="52">
        <f>IF(COUNTIF(休講・補講一覧表!I$6:I$47,開講日程一覧!P808)&gt;0,_xlfn.XLOOKUP(開講日程一覧!P808,休講・補講一覧表!I$6:I$47,休講・補講一覧表!G$6:G$47),G808)</f>
        <v>45565</v>
      </c>
      <c r="I808" s="3" t="str">
        <f t="shared" si="28"/>
        <v>月</v>
      </c>
      <c r="J808" s="3" t="str">
        <f>IF(COUNTIF(休講・補講一覧表!I$6:I$47,開講日程一覧!P808)&gt;0,TEXT(G808,"m/d")&amp;"の補講","")</f>
        <v/>
      </c>
      <c r="K808" s="6" t="s">
        <v>556</v>
      </c>
      <c r="L808" s="7">
        <v>0</v>
      </c>
      <c r="M808" s="7">
        <v>6.25E-2</v>
      </c>
      <c r="P808" s="33" t="str">
        <f t="shared" si="29"/>
        <v>事業デザイン演習Ⅱ（1年次） 後期_仙台③1</v>
      </c>
      <c r="Q808" s="6" t="str">
        <f>IF(_xlfn.XLOOKUP(D808,履修科目一覧!G$6:G$225,履修科目一覧!E$6:E$225)=0,"",_xlfn.XLOOKUP(D808,履修科目一覧!G$6:G$225,履修科目一覧!E$6:E$225))</f>
        <v/>
      </c>
      <c r="R808" cm="1">
        <f t="array" ref="R808">_xlfn.SWITCH(B808,"集中(導入)",1,"前期",2,"集中(夏期)",3,"後期",4,"集中(春期)",5,"通年",6)</f>
        <v>4</v>
      </c>
      <c r="S808" t="s">
        <v>49</v>
      </c>
      <c r="U808">
        <v>1</v>
      </c>
    </row>
    <row r="809" spans="2:21" x14ac:dyDescent="0.85">
      <c r="B809" s="22" t="s">
        <v>550</v>
      </c>
      <c r="C809" s="6" t="s">
        <v>560</v>
      </c>
      <c r="D809" s="6" t="s">
        <v>364</v>
      </c>
      <c r="E809" s="6" t="s">
        <v>576</v>
      </c>
      <c r="F809" s="6">
        <v>2</v>
      </c>
      <c r="G809" s="52">
        <v>45593</v>
      </c>
      <c r="H809" s="52">
        <f>IF(COUNTIF(休講・補講一覧表!I$6:I$47,開講日程一覧!P809)&gt;0,_xlfn.XLOOKUP(開講日程一覧!P809,休講・補講一覧表!I$6:I$47,休講・補講一覧表!G$6:G$47),G809)</f>
        <v>45593</v>
      </c>
      <c r="I809" s="3" t="str">
        <f t="shared" si="28"/>
        <v>月</v>
      </c>
      <c r="J809" s="3" t="str">
        <f>IF(COUNTIF(休講・補講一覧表!I$6:I$47,開講日程一覧!P809)&gt;0,TEXT(G809,"m/d")&amp;"の補講","")</f>
        <v/>
      </c>
      <c r="K809" s="6" t="s">
        <v>542</v>
      </c>
      <c r="L809" s="7">
        <v>6.9444444444444441E-3</v>
      </c>
      <c r="M809" s="7">
        <v>0.125</v>
      </c>
      <c r="P809" s="33" t="str">
        <f t="shared" si="29"/>
        <v>事業デザイン演習Ⅱ（1年次） 後期_仙台③2</v>
      </c>
      <c r="Q809" s="6" t="str">
        <f>IF(_xlfn.XLOOKUP(D809,履修科目一覧!G$6:G$225,履修科目一覧!E$6:E$225)=0,"",_xlfn.XLOOKUP(D809,履修科目一覧!G$6:G$225,履修科目一覧!E$6:E$225))</f>
        <v/>
      </c>
      <c r="R809" cm="1">
        <f t="array" ref="R809">_xlfn.SWITCH(B809,"集中(導入)",1,"前期",2,"集中(夏期)",3,"後期",4,"集中(春期)",5,"通年",6)</f>
        <v>4</v>
      </c>
      <c r="S809" t="s">
        <v>49</v>
      </c>
      <c r="U809">
        <v>1</v>
      </c>
    </row>
    <row r="810" spans="2:21" x14ac:dyDescent="0.85">
      <c r="B810" s="22" t="s">
        <v>550</v>
      </c>
      <c r="C810" s="6" t="s">
        <v>560</v>
      </c>
      <c r="D810" s="6" t="s">
        <v>364</v>
      </c>
      <c r="E810" s="6" t="s">
        <v>576</v>
      </c>
      <c r="F810" s="6">
        <v>3</v>
      </c>
      <c r="G810" s="52">
        <v>45607</v>
      </c>
      <c r="H810" s="52">
        <f>IF(COUNTIF(休講・補講一覧表!I$6:I$47,開講日程一覧!P810)&gt;0,_xlfn.XLOOKUP(開講日程一覧!P810,休講・補講一覧表!I$6:I$47,休講・補講一覧表!G$6:G$47),G810)</f>
        <v>45607</v>
      </c>
      <c r="I810" s="3" t="str">
        <f t="shared" si="28"/>
        <v>月</v>
      </c>
      <c r="J810" s="3" t="str">
        <f>IF(COUNTIF(休講・補講一覧表!I$6:I$47,開講日程一覧!P810)&gt;0,TEXT(G810,"m/d")&amp;"の補講","")</f>
        <v/>
      </c>
      <c r="K810" s="6" t="s">
        <v>542</v>
      </c>
      <c r="L810" s="7">
        <v>6.9444444444444441E-3</v>
      </c>
      <c r="M810" s="7">
        <v>0.125</v>
      </c>
      <c r="P810" s="33" t="str">
        <f t="shared" si="29"/>
        <v>事業デザイン演習Ⅱ（1年次） 後期_仙台③3</v>
      </c>
      <c r="Q810" s="6" t="str">
        <f>IF(_xlfn.XLOOKUP(D810,履修科目一覧!G$6:G$225,履修科目一覧!E$6:E$225)=0,"",_xlfn.XLOOKUP(D810,履修科目一覧!G$6:G$225,履修科目一覧!E$6:E$225))</f>
        <v/>
      </c>
      <c r="R810" cm="1">
        <f t="array" ref="R810">_xlfn.SWITCH(B810,"集中(導入)",1,"前期",2,"集中(夏期)",3,"後期",4,"集中(春期)",5,"通年",6)</f>
        <v>4</v>
      </c>
      <c r="S810" t="s">
        <v>49</v>
      </c>
      <c r="U810">
        <v>1</v>
      </c>
    </row>
    <row r="811" spans="2:21" x14ac:dyDescent="0.85">
      <c r="B811" s="22" t="s">
        <v>550</v>
      </c>
      <c r="C811" s="6" t="s">
        <v>560</v>
      </c>
      <c r="D811" s="6" t="s">
        <v>364</v>
      </c>
      <c r="E811" s="6" t="s">
        <v>576</v>
      </c>
      <c r="F811" s="6">
        <v>4</v>
      </c>
      <c r="G811" s="52">
        <v>45621</v>
      </c>
      <c r="H811" s="52">
        <f>IF(COUNTIF(休講・補講一覧表!I$6:I$47,開講日程一覧!P811)&gt;0,_xlfn.XLOOKUP(開講日程一覧!P811,休講・補講一覧表!I$6:I$47,休講・補講一覧表!G$6:G$47),G811)</f>
        <v>45621</v>
      </c>
      <c r="I811" s="3" t="str">
        <f t="shared" si="28"/>
        <v>月</v>
      </c>
      <c r="J811" s="3" t="str">
        <f>IF(COUNTIF(休講・補講一覧表!I$6:I$47,開講日程一覧!P811)&gt;0,TEXT(G811,"m/d")&amp;"の補講","")</f>
        <v/>
      </c>
      <c r="K811" s="6" t="s">
        <v>542</v>
      </c>
      <c r="L811" s="7">
        <v>6.9444444444444441E-3</v>
      </c>
      <c r="M811" s="7">
        <v>0.125</v>
      </c>
      <c r="P811" s="33" t="str">
        <f t="shared" si="29"/>
        <v>事業デザイン演習Ⅱ（1年次） 後期_仙台③4</v>
      </c>
      <c r="Q811" s="6" t="str">
        <f>IF(_xlfn.XLOOKUP(D811,履修科目一覧!G$6:G$225,履修科目一覧!E$6:E$225)=0,"",_xlfn.XLOOKUP(D811,履修科目一覧!G$6:G$225,履修科目一覧!E$6:E$225))</f>
        <v/>
      </c>
      <c r="R811" cm="1">
        <f t="array" ref="R811">_xlfn.SWITCH(B811,"集中(導入)",1,"前期",2,"集中(夏期)",3,"後期",4,"集中(春期)",5,"通年",6)</f>
        <v>4</v>
      </c>
      <c r="S811" t="s">
        <v>49</v>
      </c>
      <c r="U811">
        <v>1</v>
      </c>
    </row>
    <row r="812" spans="2:21" x14ac:dyDescent="0.85">
      <c r="B812" s="22" t="s">
        <v>550</v>
      </c>
      <c r="C812" s="6" t="s">
        <v>560</v>
      </c>
      <c r="D812" s="6" t="s">
        <v>364</v>
      </c>
      <c r="E812" s="6" t="s">
        <v>576</v>
      </c>
      <c r="F812" s="6">
        <v>5</v>
      </c>
      <c r="G812" s="52">
        <v>45635</v>
      </c>
      <c r="H812" s="52">
        <f>IF(COUNTIF(休講・補講一覧表!I$6:I$47,開講日程一覧!P812)&gt;0,_xlfn.XLOOKUP(開講日程一覧!P812,休講・補講一覧表!I$6:I$47,休講・補講一覧表!G$6:G$47),G812)</f>
        <v>45635</v>
      </c>
      <c r="I812" s="3" t="str">
        <f t="shared" si="28"/>
        <v>月</v>
      </c>
      <c r="J812" s="3" t="str">
        <f>IF(COUNTIF(休講・補講一覧表!I$6:I$47,開講日程一覧!P812)&gt;0,TEXT(G812,"m/d")&amp;"の補講","")</f>
        <v/>
      </c>
      <c r="K812" s="6" t="s">
        <v>542</v>
      </c>
      <c r="L812" s="7">
        <v>6.9444444444444441E-3</v>
      </c>
      <c r="M812" s="7">
        <v>0.125</v>
      </c>
      <c r="P812" s="33" t="str">
        <f t="shared" si="29"/>
        <v>事業デザイン演習Ⅱ（1年次） 後期_仙台③5</v>
      </c>
      <c r="Q812" s="6" t="str">
        <f>IF(_xlfn.XLOOKUP(D812,履修科目一覧!G$6:G$225,履修科目一覧!E$6:E$225)=0,"",_xlfn.XLOOKUP(D812,履修科目一覧!G$6:G$225,履修科目一覧!E$6:E$225))</f>
        <v/>
      </c>
      <c r="R812" cm="1">
        <f t="array" ref="R812">_xlfn.SWITCH(B812,"集中(導入)",1,"前期",2,"集中(夏期)",3,"後期",4,"集中(春期)",5,"通年",6)</f>
        <v>4</v>
      </c>
      <c r="S812" t="s">
        <v>49</v>
      </c>
      <c r="U812">
        <v>1</v>
      </c>
    </row>
    <row r="813" spans="2:21" x14ac:dyDescent="0.85">
      <c r="B813" s="22" t="s">
        <v>550</v>
      </c>
      <c r="C813" s="6" t="s">
        <v>560</v>
      </c>
      <c r="D813" s="6" t="s">
        <v>364</v>
      </c>
      <c r="E813" s="6" t="s">
        <v>576</v>
      </c>
      <c r="F813" s="6">
        <v>6</v>
      </c>
      <c r="G813" s="52">
        <v>45649</v>
      </c>
      <c r="H813" s="52">
        <f>IF(COUNTIF(休講・補講一覧表!I$6:I$47,開講日程一覧!P813)&gt;0,_xlfn.XLOOKUP(開講日程一覧!P813,休講・補講一覧表!I$6:I$47,休講・補講一覧表!G$6:G$47),G813)</f>
        <v>45649</v>
      </c>
      <c r="I813" s="3" t="str">
        <f t="shared" si="28"/>
        <v>月</v>
      </c>
      <c r="J813" s="3" t="str">
        <f>IF(COUNTIF(休講・補講一覧表!I$6:I$47,開講日程一覧!P813)&gt;0,TEXT(G813,"m/d")&amp;"の補講","")</f>
        <v/>
      </c>
      <c r="K813" s="6" t="s">
        <v>542</v>
      </c>
      <c r="L813" s="7">
        <v>6.9444444444444441E-3</v>
      </c>
      <c r="M813" s="7">
        <v>0.125</v>
      </c>
      <c r="P813" s="33" t="str">
        <f t="shared" si="29"/>
        <v>事業デザイン演習Ⅱ（1年次） 後期_仙台③6</v>
      </c>
      <c r="Q813" s="6" t="str">
        <f>IF(_xlfn.XLOOKUP(D813,履修科目一覧!G$6:G$225,履修科目一覧!E$6:E$225)=0,"",_xlfn.XLOOKUP(D813,履修科目一覧!G$6:G$225,履修科目一覧!E$6:E$225))</f>
        <v/>
      </c>
      <c r="R813" cm="1">
        <f t="array" ref="R813">_xlfn.SWITCH(B813,"集中(導入)",1,"前期",2,"集中(夏期)",3,"後期",4,"集中(春期)",5,"通年",6)</f>
        <v>4</v>
      </c>
      <c r="S813" t="s">
        <v>49</v>
      </c>
      <c r="U813">
        <v>1</v>
      </c>
    </row>
    <row r="814" spans="2:21" x14ac:dyDescent="0.85">
      <c r="B814" s="22" t="s">
        <v>550</v>
      </c>
      <c r="C814" s="6" t="s">
        <v>560</v>
      </c>
      <c r="D814" s="6" t="s">
        <v>364</v>
      </c>
      <c r="E814" s="6" t="s">
        <v>576</v>
      </c>
      <c r="F814" s="6">
        <v>7</v>
      </c>
      <c r="G814" s="52">
        <v>45684</v>
      </c>
      <c r="H814" s="52">
        <f>IF(COUNTIF(休講・補講一覧表!I$6:I$47,開講日程一覧!P814)&gt;0,_xlfn.XLOOKUP(開講日程一覧!P814,休講・補講一覧表!I$6:I$47,休講・補講一覧表!G$6:G$47),G814)</f>
        <v>45684</v>
      </c>
      <c r="I814" s="3" t="str">
        <f t="shared" si="28"/>
        <v>月</v>
      </c>
      <c r="J814" s="3" t="str">
        <f>IF(COUNTIF(休講・補講一覧表!I$6:I$47,開講日程一覧!P814)&gt;0,TEXT(G814,"m/d")&amp;"の補講","")</f>
        <v/>
      </c>
      <c r="K814" s="6" t="s">
        <v>542</v>
      </c>
      <c r="L814" s="7">
        <v>6.9444444444444441E-3</v>
      </c>
      <c r="M814" s="7">
        <v>0.125</v>
      </c>
      <c r="P814" s="33" t="str">
        <f t="shared" si="29"/>
        <v>事業デザイン演習Ⅱ（1年次） 後期_仙台③7</v>
      </c>
      <c r="Q814" s="6" t="str">
        <f>IF(_xlfn.XLOOKUP(D814,履修科目一覧!G$6:G$225,履修科目一覧!E$6:E$225)=0,"",_xlfn.XLOOKUP(D814,履修科目一覧!G$6:G$225,履修科目一覧!E$6:E$225))</f>
        <v/>
      </c>
      <c r="R814" cm="1">
        <f t="array" ref="R814">_xlfn.SWITCH(B814,"集中(導入)",1,"前期",2,"集中(夏期)",3,"後期",4,"集中(春期)",5,"通年",6)</f>
        <v>4</v>
      </c>
      <c r="S814" t="s">
        <v>49</v>
      </c>
      <c r="U814">
        <v>1</v>
      </c>
    </row>
    <row r="815" spans="2:21" x14ac:dyDescent="0.85">
      <c r="B815" s="22" t="s">
        <v>550</v>
      </c>
      <c r="C815" s="6" t="s">
        <v>560</v>
      </c>
      <c r="D815" s="6" t="s">
        <v>364</v>
      </c>
      <c r="E815" s="6" t="s">
        <v>576</v>
      </c>
      <c r="F815" s="6">
        <v>8</v>
      </c>
      <c r="G815" s="52">
        <v>45691</v>
      </c>
      <c r="H815" s="52">
        <f>IF(COUNTIF(休講・補講一覧表!I$6:I$47,開講日程一覧!P815)&gt;0,_xlfn.XLOOKUP(開講日程一覧!P815,休講・補講一覧表!I$6:I$47,休講・補講一覧表!G$6:G$47),G815)</f>
        <v>45691</v>
      </c>
      <c r="I815" s="3" t="str">
        <f t="shared" si="28"/>
        <v>月</v>
      </c>
      <c r="J815" s="3" t="str">
        <f>IF(COUNTIF(休講・補講一覧表!I$6:I$47,開講日程一覧!P815)&gt;0,TEXT(G815,"m/d")&amp;"の補講","")</f>
        <v/>
      </c>
      <c r="K815" s="6" t="s">
        <v>542</v>
      </c>
      <c r="L815" s="7">
        <v>6.9444444444444441E-3</v>
      </c>
      <c r="M815" s="7">
        <v>0.125</v>
      </c>
      <c r="P815" s="33" t="str">
        <f t="shared" si="29"/>
        <v>事業デザイン演習Ⅱ（1年次） 後期_仙台③8</v>
      </c>
      <c r="Q815" s="6" t="str">
        <f>IF(_xlfn.XLOOKUP(D815,履修科目一覧!G$6:G$225,履修科目一覧!E$6:E$225)=0,"",_xlfn.XLOOKUP(D815,履修科目一覧!G$6:G$225,履修科目一覧!E$6:E$225))</f>
        <v/>
      </c>
      <c r="R815" cm="1">
        <f t="array" ref="R815">_xlfn.SWITCH(B815,"集中(導入)",1,"前期",2,"集中(夏期)",3,"後期",4,"集中(春期)",5,"通年",6)</f>
        <v>4</v>
      </c>
      <c r="S815" t="s">
        <v>49</v>
      </c>
      <c r="U815">
        <v>1</v>
      </c>
    </row>
    <row r="816" spans="2:21" x14ac:dyDescent="0.85">
      <c r="B816" s="22" t="s">
        <v>545</v>
      </c>
      <c r="C816" s="6" t="s">
        <v>558</v>
      </c>
      <c r="D816" s="6" t="s">
        <v>370</v>
      </c>
      <c r="E816" s="6" t="s">
        <v>576</v>
      </c>
      <c r="F816" s="6">
        <v>1</v>
      </c>
      <c r="G816" s="52">
        <v>45409</v>
      </c>
      <c r="H816" s="52">
        <f>IF(COUNTIF(休講・補講一覧表!I$6:I$47,開講日程一覧!P816)&gt;0,_xlfn.XLOOKUP(開講日程一覧!P816,休講・補講一覧表!I$6:I$47,休講・補講一覧表!G$6:G$47),G816)</f>
        <v>45409</v>
      </c>
      <c r="I816" s="3" t="str">
        <f t="shared" si="28"/>
        <v>土</v>
      </c>
      <c r="J816" s="3" t="str">
        <f>IF(COUNTIF(休講・補講一覧表!I$6:I$47,開講日程一覧!P816)&gt;0,TEXT(G816,"m/d")&amp;"の補講","")</f>
        <v/>
      </c>
      <c r="K816" s="6" t="s">
        <v>559</v>
      </c>
      <c r="L816" s="7">
        <v>0</v>
      </c>
      <c r="M816" s="7">
        <v>6.25E-2</v>
      </c>
      <c r="P816" s="33" t="str">
        <f t="shared" si="29"/>
        <v>事業構想研究（2年次）_仙台①（谷野ゼミ）_前期1</v>
      </c>
      <c r="Q816" s="6" t="str">
        <f>IF(_xlfn.XLOOKUP(D816,履修科目一覧!G$6:G$225,履修科目一覧!E$6:E$225)=0,"",_xlfn.XLOOKUP(D816,履修科目一覧!G$6:G$225,履修科目一覧!E$6:E$225))</f>
        <v/>
      </c>
      <c r="R816" cm="1">
        <f t="array" ref="R816">_xlfn.SWITCH(B816,"集中(導入)",1,"前期",2,"集中(夏期)",3,"後期",4,"集中(春期)",5,"通年",6)</f>
        <v>2</v>
      </c>
      <c r="S816" t="s">
        <v>49</v>
      </c>
      <c r="U816">
        <v>1</v>
      </c>
    </row>
    <row r="817" spans="2:21" x14ac:dyDescent="0.85">
      <c r="B817" s="22" t="s">
        <v>545</v>
      </c>
      <c r="C817" s="6" t="s">
        <v>558</v>
      </c>
      <c r="D817" s="6" t="s">
        <v>370</v>
      </c>
      <c r="E817" s="6" t="s">
        <v>576</v>
      </c>
      <c r="F817" s="6">
        <v>2</v>
      </c>
      <c r="G817" s="52">
        <v>45423</v>
      </c>
      <c r="H817" s="52">
        <f>IF(COUNTIF(休講・補講一覧表!I$6:I$47,開講日程一覧!P817)&gt;0,_xlfn.XLOOKUP(開講日程一覧!P817,休講・補講一覧表!I$6:I$47,休講・補講一覧表!G$6:G$47),G817)</f>
        <v>45423</v>
      </c>
      <c r="I817" s="3" t="str">
        <f t="shared" si="28"/>
        <v>土</v>
      </c>
      <c r="J817" s="3" t="str">
        <f>IF(COUNTIF(休講・補講一覧表!I$6:I$47,開講日程一覧!P817)&gt;0,TEXT(G817,"m/d")&amp;"の補講","")</f>
        <v/>
      </c>
      <c r="K817" s="6" t="s">
        <v>549</v>
      </c>
      <c r="L817" s="7">
        <v>4.1666666666666664E-2</v>
      </c>
      <c r="M817" s="7">
        <v>0.125</v>
      </c>
      <c r="P817" s="33" t="str">
        <f t="shared" si="29"/>
        <v>事業構想研究（2年次）_仙台①（谷野ゼミ）_前期2</v>
      </c>
      <c r="Q817" s="6" t="str">
        <f>IF(_xlfn.XLOOKUP(D817,履修科目一覧!G$6:G$225,履修科目一覧!E$6:E$225)=0,"",_xlfn.XLOOKUP(D817,履修科目一覧!G$6:G$225,履修科目一覧!E$6:E$225))</f>
        <v/>
      </c>
      <c r="R817" cm="1">
        <f t="array" ref="R817">_xlfn.SWITCH(B817,"集中(導入)",1,"前期",2,"集中(夏期)",3,"後期",4,"集中(春期)",5,"通年",6)</f>
        <v>2</v>
      </c>
      <c r="S817" t="s">
        <v>49</v>
      </c>
      <c r="U817">
        <v>1</v>
      </c>
    </row>
    <row r="818" spans="2:21" x14ac:dyDescent="0.85">
      <c r="B818" s="22" t="s">
        <v>545</v>
      </c>
      <c r="C818" s="6" t="s">
        <v>558</v>
      </c>
      <c r="D818" s="6" t="s">
        <v>370</v>
      </c>
      <c r="E818" s="6" t="s">
        <v>576</v>
      </c>
      <c r="F818" s="6">
        <v>3</v>
      </c>
      <c r="G818" s="52">
        <v>45437</v>
      </c>
      <c r="H818" s="52">
        <f>IF(COUNTIF(休講・補講一覧表!I$6:I$47,開講日程一覧!P818)&gt;0,_xlfn.XLOOKUP(開講日程一覧!P818,休講・補講一覧表!I$6:I$47,休講・補講一覧表!G$6:G$47),G818)</f>
        <v>45437</v>
      </c>
      <c r="I818" s="3" t="str">
        <f t="shared" si="28"/>
        <v>土</v>
      </c>
      <c r="J818" s="3" t="str">
        <f>IF(COUNTIF(休講・補講一覧表!I$6:I$47,開講日程一覧!P818)&gt;0,TEXT(G818,"m/d")&amp;"の補講","")</f>
        <v/>
      </c>
      <c r="K818" s="6" t="s">
        <v>549</v>
      </c>
      <c r="L818" s="7">
        <v>4.1666666666666664E-2</v>
      </c>
      <c r="M818" s="7">
        <v>0.125</v>
      </c>
      <c r="P818" s="33" t="str">
        <f t="shared" si="29"/>
        <v>事業構想研究（2年次）_仙台①（谷野ゼミ）_前期3</v>
      </c>
      <c r="Q818" s="6" t="str">
        <f>IF(_xlfn.XLOOKUP(D818,履修科目一覧!G$6:G$225,履修科目一覧!E$6:E$225)=0,"",_xlfn.XLOOKUP(D818,履修科目一覧!G$6:G$225,履修科目一覧!E$6:E$225))</f>
        <v/>
      </c>
      <c r="R818" cm="1">
        <f t="array" ref="R818">_xlfn.SWITCH(B818,"集中(導入)",1,"前期",2,"集中(夏期)",3,"後期",4,"集中(春期)",5,"通年",6)</f>
        <v>2</v>
      </c>
      <c r="S818" t="s">
        <v>49</v>
      </c>
      <c r="U818">
        <v>1</v>
      </c>
    </row>
    <row r="819" spans="2:21" x14ac:dyDescent="0.85">
      <c r="B819" s="22" t="s">
        <v>545</v>
      </c>
      <c r="C819" s="6" t="s">
        <v>558</v>
      </c>
      <c r="D819" s="6" t="s">
        <v>370</v>
      </c>
      <c r="E819" s="6" t="s">
        <v>576</v>
      </c>
      <c r="F819" s="6">
        <v>4</v>
      </c>
      <c r="G819" s="52">
        <v>45451</v>
      </c>
      <c r="H819" s="52">
        <f>IF(COUNTIF(休講・補講一覧表!I$6:I$47,開講日程一覧!P819)&gt;0,_xlfn.XLOOKUP(開講日程一覧!P819,休講・補講一覧表!I$6:I$47,休講・補講一覧表!G$6:G$47),G819)</f>
        <v>45451</v>
      </c>
      <c r="I819" s="3" t="str">
        <f t="shared" si="28"/>
        <v>土</v>
      </c>
      <c r="J819" s="3" t="str">
        <f>IF(COUNTIF(休講・補講一覧表!I$6:I$47,開講日程一覧!P819)&gt;0,TEXT(G819,"m/d")&amp;"の補講","")</f>
        <v/>
      </c>
      <c r="K819" s="6" t="s">
        <v>549</v>
      </c>
      <c r="L819" s="7">
        <v>4.1666666666666664E-2</v>
      </c>
      <c r="M819" s="7">
        <v>0.125</v>
      </c>
      <c r="P819" s="33" t="str">
        <f t="shared" si="29"/>
        <v>事業構想研究（2年次）_仙台①（谷野ゼミ）_前期4</v>
      </c>
      <c r="Q819" s="6" t="str">
        <f>IF(_xlfn.XLOOKUP(D819,履修科目一覧!G$6:G$225,履修科目一覧!E$6:E$225)=0,"",_xlfn.XLOOKUP(D819,履修科目一覧!G$6:G$225,履修科目一覧!E$6:E$225))</f>
        <v/>
      </c>
      <c r="R819" cm="1">
        <f t="array" ref="R819">_xlfn.SWITCH(B819,"集中(導入)",1,"前期",2,"集中(夏期)",3,"後期",4,"集中(春期)",5,"通年",6)</f>
        <v>2</v>
      </c>
      <c r="S819" t="s">
        <v>49</v>
      </c>
      <c r="U819">
        <v>1</v>
      </c>
    </row>
    <row r="820" spans="2:21" x14ac:dyDescent="0.85">
      <c r="B820" s="22" t="s">
        <v>545</v>
      </c>
      <c r="C820" s="6" t="s">
        <v>558</v>
      </c>
      <c r="D820" s="6" t="s">
        <v>370</v>
      </c>
      <c r="E820" s="6" t="s">
        <v>576</v>
      </c>
      <c r="F820" s="6">
        <v>5</v>
      </c>
      <c r="G820" s="52">
        <v>45465</v>
      </c>
      <c r="H820" s="52">
        <f>IF(COUNTIF(休講・補講一覧表!I$6:I$47,開講日程一覧!P820)&gt;0,_xlfn.XLOOKUP(開講日程一覧!P820,休講・補講一覧表!I$6:I$47,休講・補講一覧表!G$6:G$47),G820)</f>
        <v>45465</v>
      </c>
      <c r="I820" s="3" t="str">
        <f t="shared" si="28"/>
        <v>土</v>
      </c>
      <c r="J820" s="3" t="str">
        <f>IF(COUNTIF(休講・補講一覧表!I$6:I$47,開講日程一覧!P820)&gt;0,TEXT(G820,"m/d")&amp;"の補講","")</f>
        <v/>
      </c>
      <c r="K820" s="6" t="s">
        <v>549</v>
      </c>
      <c r="L820" s="7">
        <v>4.1666666666666664E-2</v>
      </c>
      <c r="M820" s="7">
        <v>0.125</v>
      </c>
      <c r="P820" s="33" t="str">
        <f t="shared" si="29"/>
        <v>事業構想研究（2年次）_仙台①（谷野ゼミ）_前期5</v>
      </c>
      <c r="Q820" s="6" t="str">
        <f>IF(_xlfn.XLOOKUP(D820,履修科目一覧!G$6:G$225,履修科目一覧!E$6:E$225)=0,"",_xlfn.XLOOKUP(D820,履修科目一覧!G$6:G$225,履修科目一覧!E$6:E$225))</f>
        <v/>
      </c>
      <c r="R820" cm="1">
        <f t="array" ref="R820">_xlfn.SWITCH(B820,"集中(導入)",1,"前期",2,"集中(夏期)",3,"後期",4,"集中(春期)",5,"通年",6)</f>
        <v>2</v>
      </c>
      <c r="S820" t="s">
        <v>49</v>
      </c>
      <c r="U820">
        <v>1</v>
      </c>
    </row>
    <row r="821" spans="2:21" x14ac:dyDescent="0.85">
      <c r="B821" s="22" t="s">
        <v>545</v>
      </c>
      <c r="C821" s="6" t="s">
        <v>558</v>
      </c>
      <c r="D821" s="6" t="s">
        <v>370</v>
      </c>
      <c r="E821" s="6" t="s">
        <v>576</v>
      </c>
      <c r="F821" s="6">
        <v>6</v>
      </c>
      <c r="G821" s="52">
        <v>45479</v>
      </c>
      <c r="H821" s="52">
        <f>IF(COUNTIF(休講・補講一覧表!I$6:I$47,開講日程一覧!P821)&gt;0,_xlfn.XLOOKUP(開講日程一覧!P821,休講・補講一覧表!I$6:I$47,休講・補講一覧表!G$6:G$47),G821)</f>
        <v>45479</v>
      </c>
      <c r="I821" s="3" t="str">
        <f t="shared" si="28"/>
        <v>土</v>
      </c>
      <c r="J821" s="3" t="str">
        <f>IF(COUNTIF(休講・補講一覧表!I$6:I$47,開講日程一覧!P821)&gt;0,TEXT(G821,"m/d")&amp;"の補講","")</f>
        <v/>
      </c>
      <c r="K821" s="6" t="s">
        <v>549</v>
      </c>
      <c r="L821" s="7">
        <v>4.1666666666666664E-2</v>
      </c>
      <c r="M821" s="7">
        <v>0.125</v>
      </c>
      <c r="P821" s="33" t="str">
        <f t="shared" si="29"/>
        <v>事業構想研究（2年次）_仙台①（谷野ゼミ）_前期6</v>
      </c>
      <c r="Q821" s="6" t="str">
        <f>IF(_xlfn.XLOOKUP(D821,履修科目一覧!G$6:G$225,履修科目一覧!E$6:E$225)=0,"",_xlfn.XLOOKUP(D821,履修科目一覧!G$6:G$225,履修科目一覧!E$6:E$225))</f>
        <v/>
      </c>
      <c r="R821" cm="1">
        <f t="array" ref="R821">_xlfn.SWITCH(B821,"集中(導入)",1,"前期",2,"集中(夏期)",3,"後期",4,"集中(春期)",5,"通年",6)</f>
        <v>2</v>
      </c>
      <c r="S821" t="s">
        <v>49</v>
      </c>
      <c r="U821">
        <v>1</v>
      </c>
    </row>
    <row r="822" spans="2:21" x14ac:dyDescent="0.85">
      <c r="B822" s="22" t="s">
        <v>545</v>
      </c>
      <c r="C822" s="6" t="s">
        <v>558</v>
      </c>
      <c r="D822" s="6" t="s">
        <v>370</v>
      </c>
      <c r="E822" s="6" t="s">
        <v>576</v>
      </c>
      <c r="F822" s="6">
        <v>7</v>
      </c>
      <c r="G822" s="52">
        <v>45493</v>
      </c>
      <c r="H822" s="52">
        <f>IF(COUNTIF(休講・補講一覧表!I$6:I$47,開講日程一覧!P822)&gt;0,_xlfn.XLOOKUP(開講日程一覧!P822,休講・補講一覧表!I$6:I$47,休講・補講一覧表!G$6:G$47),G822)</f>
        <v>45493</v>
      </c>
      <c r="I822" s="3" t="str">
        <f t="shared" si="28"/>
        <v>土</v>
      </c>
      <c r="J822" s="3" t="str">
        <f>IF(COUNTIF(休講・補講一覧表!I$6:I$47,開講日程一覧!P822)&gt;0,TEXT(G822,"m/d")&amp;"の補講","")</f>
        <v/>
      </c>
      <c r="K822" s="6" t="s">
        <v>549</v>
      </c>
      <c r="L822" s="7">
        <v>4.1666666666666664E-2</v>
      </c>
      <c r="M822" s="7">
        <v>0.125</v>
      </c>
      <c r="P822" s="33" t="str">
        <f t="shared" si="29"/>
        <v>事業構想研究（2年次）_仙台①（谷野ゼミ）_前期7</v>
      </c>
      <c r="Q822" s="6" t="str">
        <f>IF(_xlfn.XLOOKUP(D822,履修科目一覧!G$6:G$225,履修科目一覧!E$6:E$225)=0,"",_xlfn.XLOOKUP(D822,履修科目一覧!G$6:G$225,履修科目一覧!E$6:E$225))</f>
        <v/>
      </c>
      <c r="R822" cm="1">
        <f t="array" ref="R822">_xlfn.SWITCH(B822,"集中(導入)",1,"前期",2,"集中(夏期)",3,"後期",4,"集中(春期)",5,"通年",6)</f>
        <v>2</v>
      </c>
      <c r="S822" t="s">
        <v>49</v>
      </c>
      <c r="U822">
        <v>1</v>
      </c>
    </row>
    <row r="823" spans="2:21" x14ac:dyDescent="0.85">
      <c r="B823" s="22" t="s">
        <v>545</v>
      </c>
      <c r="C823" s="6" t="s">
        <v>558</v>
      </c>
      <c r="D823" s="6" t="s">
        <v>370</v>
      </c>
      <c r="E823" s="6" t="s">
        <v>576</v>
      </c>
      <c r="F823" s="6">
        <v>8</v>
      </c>
      <c r="G823" s="52">
        <v>45507</v>
      </c>
      <c r="H823" s="52">
        <f>IF(COUNTIF(休講・補講一覧表!I$6:I$47,開講日程一覧!P823)&gt;0,_xlfn.XLOOKUP(開講日程一覧!P823,休講・補講一覧表!I$6:I$47,休講・補講一覧表!G$6:G$47),G823)</f>
        <v>45507</v>
      </c>
      <c r="I823" s="3" t="str">
        <f t="shared" si="28"/>
        <v>土</v>
      </c>
      <c r="J823" s="3" t="str">
        <f>IF(COUNTIF(休講・補講一覧表!I$6:I$47,開講日程一覧!P823)&gt;0,TEXT(G823,"m/d")&amp;"の補講","")</f>
        <v/>
      </c>
      <c r="K823" s="6" t="s">
        <v>549</v>
      </c>
      <c r="L823" s="7">
        <v>4.1666666666666664E-2</v>
      </c>
      <c r="M823" s="7">
        <v>0.125</v>
      </c>
      <c r="P823" s="33" t="str">
        <f t="shared" si="29"/>
        <v>事業構想研究（2年次）_仙台①（谷野ゼミ）_前期8</v>
      </c>
      <c r="Q823" s="6" t="str">
        <f>IF(_xlfn.XLOOKUP(D823,履修科目一覧!G$6:G$225,履修科目一覧!E$6:E$225)=0,"",_xlfn.XLOOKUP(D823,履修科目一覧!G$6:G$225,履修科目一覧!E$6:E$225))</f>
        <v/>
      </c>
      <c r="R823" cm="1">
        <f t="array" ref="R823">_xlfn.SWITCH(B823,"集中(導入)",1,"前期",2,"集中(夏期)",3,"後期",4,"集中(春期)",5,"通年",6)</f>
        <v>2</v>
      </c>
      <c r="S823" t="s">
        <v>49</v>
      </c>
      <c r="U823">
        <v>1</v>
      </c>
    </row>
    <row r="824" spans="2:21" x14ac:dyDescent="0.85">
      <c r="B824" s="22" t="s">
        <v>550</v>
      </c>
      <c r="C824" s="6" t="s">
        <v>558</v>
      </c>
      <c r="D824" s="6" t="s">
        <v>380</v>
      </c>
      <c r="E824" s="6" t="s">
        <v>576</v>
      </c>
      <c r="F824" s="6">
        <v>1</v>
      </c>
      <c r="G824" s="52">
        <v>45563</v>
      </c>
      <c r="H824" s="52">
        <f>IF(COUNTIF(休講・補講一覧表!I$6:I$47,開講日程一覧!P824)&gt;0,_xlfn.XLOOKUP(開講日程一覧!P824,休講・補講一覧表!I$6:I$47,休講・補講一覧表!G$6:G$47),G824)</f>
        <v>45563</v>
      </c>
      <c r="I824" s="3" t="str">
        <f t="shared" si="28"/>
        <v>土</v>
      </c>
      <c r="J824" s="3" t="str">
        <f>IF(COUNTIF(休講・補講一覧表!I$6:I$47,開講日程一覧!P824)&gt;0,TEXT(G824,"m/d")&amp;"の補講","")</f>
        <v/>
      </c>
      <c r="K824" s="6" t="s">
        <v>559</v>
      </c>
      <c r="L824" s="7">
        <v>0</v>
      </c>
      <c r="M824" s="7">
        <v>6.25E-2</v>
      </c>
      <c r="P824" s="33" t="str">
        <f t="shared" si="29"/>
        <v>事業構想研究（2年次）_仙台①（谷野ゼミ）_後期1</v>
      </c>
      <c r="Q824" s="6" t="str">
        <f>IF(_xlfn.XLOOKUP(D824,履修科目一覧!G$6:G$225,履修科目一覧!E$6:E$225)=0,"",_xlfn.XLOOKUP(D824,履修科目一覧!G$6:G$225,履修科目一覧!E$6:E$225))</f>
        <v/>
      </c>
      <c r="R824" cm="1">
        <f t="array" ref="R824">_xlfn.SWITCH(B824,"集中(導入)",1,"前期",2,"集中(夏期)",3,"後期",4,"集中(春期)",5,"通年",6)</f>
        <v>4</v>
      </c>
      <c r="S824" t="s">
        <v>49</v>
      </c>
      <c r="U824">
        <v>1</v>
      </c>
    </row>
    <row r="825" spans="2:21" x14ac:dyDescent="0.85">
      <c r="B825" s="22" t="s">
        <v>550</v>
      </c>
      <c r="C825" s="6" t="s">
        <v>558</v>
      </c>
      <c r="D825" s="6" t="s">
        <v>380</v>
      </c>
      <c r="E825" s="6" t="s">
        <v>576</v>
      </c>
      <c r="F825" s="6">
        <v>2</v>
      </c>
      <c r="G825" s="52">
        <v>45577</v>
      </c>
      <c r="H825" s="52">
        <f>IF(COUNTIF(休講・補講一覧表!I$6:I$47,開講日程一覧!P825)&gt;0,_xlfn.XLOOKUP(開講日程一覧!P825,休講・補講一覧表!I$6:I$47,休講・補講一覧表!G$6:G$47),G825)</f>
        <v>45577</v>
      </c>
      <c r="I825" s="3" t="str">
        <f t="shared" si="28"/>
        <v>土</v>
      </c>
      <c r="J825" s="3" t="str">
        <f>IF(COUNTIF(休講・補講一覧表!I$6:I$47,開講日程一覧!P825)&gt;0,TEXT(G825,"m/d")&amp;"の補講","")</f>
        <v/>
      </c>
      <c r="K825" s="6" t="s">
        <v>549</v>
      </c>
      <c r="L825" s="7">
        <v>4.1666666666666664E-2</v>
      </c>
      <c r="M825" s="7">
        <v>0.125</v>
      </c>
      <c r="P825" s="33" t="str">
        <f t="shared" si="29"/>
        <v>事業構想研究（2年次）_仙台①（谷野ゼミ）_後期2</v>
      </c>
      <c r="Q825" s="6" t="str">
        <f>IF(_xlfn.XLOOKUP(D825,履修科目一覧!G$6:G$225,履修科目一覧!E$6:E$225)=0,"",_xlfn.XLOOKUP(D825,履修科目一覧!G$6:G$225,履修科目一覧!E$6:E$225))</f>
        <v/>
      </c>
      <c r="R825" cm="1">
        <f t="array" ref="R825">_xlfn.SWITCH(B825,"集中(導入)",1,"前期",2,"集中(夏期)",3,"後期",4,"集中(春期)",5,"通年",6)</f>
        <v>4</v>
      </c>
      <c r="S825" t="s">
        <v>49</v>
      </c>
      <c r="U825">
        <v>1</v>
      </c>
    </row>
    <row r="826" spans="2:21" x14ac:dyDescent="0.85">
      <c r="B826" s="22" t="s">
        <v>550</v>
      </c>
      <c r="C826" s="6" t="s">
        <v>558</v>
      </c>
      <c r="D826" s="6" t="s">
        <v>380</v>
      </c>
      <c r="E826" s="6" t="s">
        <v>576</v>
      </c>
      <c r="F826" s="6">
        <v>3</v>
      </c>
      <c r="G826" s="52">
        <v>45591</v>
      </c>
      <c r="H826" s="52">
        <f>IF(COUNTIF(休講・補講一覧表!I$6:I$47,開講日程一覧!P826)&gt;0,_xlfn.XLOOKUP(開講日程一覧!P826,休講・補講一覧表!I$6:I$47,休講・補講一覧表!G$6:G$47),G826)</f>
        <v>45591</v>
      </c>
      <c r="I826" s="3" t="str">
        <f t="shared" si="28"/>
        <v>土</v>
      </c>
      <c r="J826" s="3" t="str">
        <f>IF(COUNTIF(休講・補講一覧表!I$6:I$47,開講日程一覧!P826)&gt;0,TEXT(G826,"m/d")&amp;"の補講","")</f>
        <v/>
      </c>
      <c r="K826" s="6" t="s">
        <v>549</v>
      </c>
      <c r="L826" s="7">
        <v>4.1666666666666664E-2</v>
      </c>
      <c r="M826" s="7">
        <v>0.125</v>
      </c>
      <c r="P826" s="33" t="str">
        <f t="shared" si="29"/>
        <v>事業構想研究（2年次）_仙台①（谷野ゼミ）_後期3</v>
      </c>
      <c r="Q826" s="6" t="str">
        <f>IF(_xlfn.XLOOKUP(D826,履修科目一覧!G$6:G$225,履修科目一覧!E$6:E$225)=0,"",_xlfn.XLOOKUP(D826,履修科目一覧!G$6:G$225,履修科目一覧!E$6:E$225))</f>
        <v/>
      </c>
      <c r="R826" cm="1">
        <f t="array" ref="R826">_xlfn.SWITCH(B826,"集中(導入)",1,"前期",2,"集中(夏期)",3,"後期",4,"集中(春期)",5,"通年",6)</f>
        <v>4</v>
      </c>
      <c r="S826" t="s">
        <v>49</v>
      </c>
      <c r="U826">
        <v>1</v>
      </c>
    </row>
    <row r="827" spans="2:21" x14ac:dyDescent="0.85">
      <c r="B827" s="22" t="s">
        <v>550</v>
      </c>
      <c r="C827" s="6" t="s">
        <v>558</v>
      </c>
      <c r="D827" s="6" t="s">
        <v>380</v>
      </c>
      <c r="E827" s="6" t="s">
        <v>576</v>
      </c>
      <c r="F827" s="6">
        <v>4</v>
      </c>
      <c r="G827" s="52">
        <v>45605</v>
      </c>
      <c r="H827" s="52">
        <f>IF(COUNTIF(休講・補講一覧表!I$6:I$47,開講日程一覧!P827)&gt;0,_xlfn.XLOOKUP(開講日程一覧!P827,休講・補講一覧表!I$6:I$47,休講・補講一覧表!G$6:G$47),G827)</f>
        <v>45605</v>
      </c>
      <c r="I827" s="3" t="str">
        <f t="shared" si="28"/>
        <v>土</v>
      </c>
      <c r="J827" s="3" t="str">
        <f>IF(COUNTIF(休講・補講一覧表!I$6:I$47,開講日程一覧!P827)&gt;0,TEXT(G827,"m/d")&amp;"の補講","")</f>
        <v/>
      </c>
      <c r="K827" s="6" t="s">
        <v>549</v>
      </c>
      <c r="L827" s="7">
        <v>4.1666666666666664E-2</v>
      </c>
      <c r="M827" s="7">
        <v>0.125</v>
      </c>
      <c r="P827" s="33" t="str">
        <f t="shared" si="29"/>
        <v>事業構想研究（2年次）_仙台①（谷野ゼミ）_後期4</v>
      </c>
      <c r="Q827" s="6" t="str">
        <f>IF(_xlfn.XLOOKUP(D827,履修科目一覧!G$6:G$225,履修科目一覧!E$6:E$225)=0,"",_xlfn.XLOOKUP(D827,履修科目一覧!G$6:G$225,履修科目一覧!E$6:E$225))</f>
        <v/>
      </c>
      <c r="R827" cm="1">
        <f t="array" ref="R827">_xlfn.SWITCH(B827,"集中(導入)",1,"前期",2,"集中(夏期)",3,"後期",4,"集中(春期)",5,"通年",6)</f>
        <v>4</v>
      </c>
      <c r="S827" t="s">
        <v>49</v>
      </c>
      <c r="U827">
        <v>1</v>
      </c>
    </row>
    <row r="828" spans="2:21" x14ac:dyDescent="0.85">
      <c r="B828" s="22" t="s">
        <v>550</v>
      </c>
      <c r="C828" s="6" t="s">
        <v>558</v>
      </c>
      <c r="D828" s="6" t="s">
        <v>380</v>
      </c>
      <c r="E828" s="6" t="s">
        <v>576</v>
      </c>
      <c r="F828" s="6">
        <v>5</v>
      </c>
      <c r="G828" s="52">
        <v>45633</v>
      </c>
      <c r="H828" s="52">
        <f>IF(COUNTIF(休講・補講一覧表!I$6:I$47,開講日程一覧!P828)&gt;0,_xlfn.XLOOKUP(開講日程一覧!P828,休講・補講一覧表!I$6:I$47,休講・補講一覧表!G$6:G$47),G828)</f>
        <v>45633</v>
      </c>
      <c r="I828" s="3" t="str">
        <f t="shared" si="28"/>
        <v>土</v>
      </c>
      <c r="J828" s="3" t="str">
        <f>IF(COUNTIF(休講・補講一覧表!I$6:I$47,開講日程一覧!P828)&gt;0,TEXT(G828,"m/d")&amp;"の補講","")</f>
        <v/>
      </c>
      <c r="K828" s="6" t="s">
        <v>549</v>
      </c>
      <c r="L828" s="7">
        <v>4.1666666666666664E-2</v>
      </c>
      <c r="M828" s="7">
        <v>0.125</v>
      </c>
      <c r="P828" s="33" t="str">
        <f t="shared" si="29"/>
        <v>事業構想研究（2年次）_仙台①（谷野ゼミ）_後期5</v>
      </c>
      <c r="Q828" s="6" t="str">
        <f>IF(_xlfn.XLOOKUP(D828,履修科目一覧!G$6:G$225,履修科目一覧!E$6:E$225)=0,"",_xlfn.XLOOKUP(D828,履修科目一覧!G$6:G$225,履修科目一覧!E$6:E$225))</f>
        <v/>
      </c>
      <c r="R828" cm="1">
        <f t="array" ref="R828">_xlfn.SWITCH(B828,"集中(導入)",1,"前期",2,"集中(夏期)",3,"後期",4,"集中(春期)",5,"通年",6)</f>
        <v>4</v>
      </c>
      <c r="S828" t="s">
        <v>49</v>
      </c>
      <c r="U828">
        <v>1</v>
      </c>
    </row>
    <row r="829" spans="2:21" x14ac:dyDescent="0.85">
      <c r="B829" s="22" t="s">
        <v>550</v>
      </c>
      <c r="C829" s="6" t="s">
        <v>558</v>
      </c>
      <c r="D829" s="6" t="s">
        <v>380</v>
      </c>
      <c r="E829" s="6" t="s">
        <v>576</v>
      </c>
      <c r="F829" s="6">
        <v>6</v>
      </c>
      <c r="G829" s="52">
        <v>45647</v>
      </c>
      <c r="H829" s="52">
        <f>IF(COUNTIF(休講・補講一覧表!I$6:I$47,開講日程一覧!P829)&gt;0,_xlfn.XLOOKUP(開講日程一覧!P829,休講・補講一覧表!I$6:I$47,休講・補講一覧表!G$6:G$47),G829)</f>
        <v>45647</v>
      </c>
      <c r="I829" s="3" t="str">
        <f t="shared" si="28"/>
        <v>土</v>
      </c>
      <c r="J829" s="3" t="str">
        <f>IF(COUNTIF(休講・補講一覧表!I$6:I$47,開講日程一覧!P829)&gt;0,TEXT(G829,"m/d")&amp;"の補講","")</f>
        <v/>
      </c>
      <c r="K829" s="6" t="s">
        <v>549</v>
      </c>
      <c r="L829" s="7">
        <v>4.1666666666666664E-2</v>
      </c>
      <c r="M829" s="7">
        <v>0.125</v>
      </c>
      <c r="P829" s="33" t="str">
        <f t="shared" si="29"/>
        <v>事業構想研究（2年次）_仙台①（谷野ゼミ）_後期6</v>
      </c>
      <c r="Q829" s="6" t="str">
        <f>IF(_xlfn.XLOOKUP(D829,履修科目一覧!G$6:G$225,履修科目一覧!E$6:E$225)=0,"",_xlfn.XLOOKUP(D829,履修科目一覧!G$6:G$225,履修科目一覧!E$6:E$225))</f>
        <v/>
      </c>
      <c r="R829" cm="1">
        <f t="array" ref="R829">_xlfn.SWITCH(B829,"集中(導入)",1,"前期",2,"集中(夏期)",3,"後期",4,"集中(春期)",5,"通年",6)</f>
        <v>4</v>
      </c>
      <c r="S829" t="s">
        <v>49</v>
      </c>
      <c r="U829">
        <v>1</v>
      </c>
    </row>
    <row r="830" spans="2:21" x14ac:dyDescent="0.85">
      <c r="B830" s="22" t="s">
        <v>550</v>
      </c>
      <c r="C830" s="6" t="s">
        <v>558</v>
      </c>
      <c r="D830" s="6" t="s">
        <v>380</v>
      </c>
      <c r="E830" s="6" t="s">
        <v>576</v>
      </c>
      <c r="F830" s="6">
        <v>7</v>
      </c>
      <c r="G830" s="52">
        <v>45668</v>
      </c>
      <c r="H830" s="52">
        <f>IF(COUNTIF(休講・補講一覧表!I$6:I$47,開講日程一覧!P830)&gt;0,_xlfn.XLOOKUP(開講日程一覧!P830,休講・補講一覧表!I$6:I$47,休講・補講一覧表!G$6:G$47),G830)</f>
        <v>45668</v>
      </c>
      <c r="I830" s="3" t="str">
        <f t="shared" si="28"/>
        <v>土</v>
      </c>
      <c r="J830" s="3" t="str">
        <f>IF(COUNTIF(休講・補講一覧表!I$6:I$47,開講日程一覧!P830)&gt;0,TEXT(G830,"m/d")&amp;"の補講","")</f>
        <v/>
      </c>
      <c r="K830" s="6" t="s">
        <v>549</v>
      </c>
      <c r="L830" s="7">
        <v>4.1666666666666664E-2</v>
      </c>
      <c r="M830" s="7">
        <v>0.125</v>
      </c>
      <c r="P830" s="33" t="str">
        <f t="shared" si="29"/>
        <v>事業構想研究（2年次）_仙台①（谷野ゼミ）_後期7</v>
      </c>
      <c r="Q830" s="6" t="str">
        <f>IF(_xlfn.XLOOKUP(D830,履修科目一覧!G$6:G$225,履修科目一覧!E$6:E$225)=0,"",_xlfn.XLOOKUP(D830,履修科目一覧!G$6:G$225,履修科目一覧!E$6:E$225))</f>
        <v/>
      </c>
      <c r="R830" cm="1">
        <f t="array" ref="R830">_xlfn.SWITCH(B830,"集中(導入)",1,"前期",2,"集中(夏期)",3,"後期",4,"集中(春期)",5,"通年",6)</f>
        <v>4</v>
      </c>
      <c r="S830" t="s">
        <v>49</v>
      </c>
      <c r="U830">
        <v>1</v>
      </c>
    </row>
    <row r="831" spans="2:21" x14ac:dyDescent="0.85">
      <c r="B831" s="22" t="s">
        <v>550</v>
      </c>
      <c r="C831" s="6" t="s">
        <v>558</v>
      </c>
      <c r="D831" s="6" t="s">
        <v>380</v>
      </c>
      <c r="E831" s="6" t="s">
        <v>576</v>
      </c>
      <c r="F831" s="6">
        <v>8</v>
      </c>
      <c r="G831" s="52">
        <v>45682</v>
      </c>
      <c r="H831" s="52">
        <f>IF(COUNTIF(休講・補講一覧表!I$6:I$47,開講日程一覧!P831)&gt;0,_xlfn.XLOOKUP(開講日程一覧!P831,休講・補講一覧表!I$6:I$47,休講・補講一覧表!G$6:G$47),G831)</f>
        <v>45682</v>
      </c>
      <c r="I831" s="3" t="str">
        <f t="shared" si="28"/>
        <v>土</v>
      </c>
      <c r="J831" s="3" t="str">
        <f>IF(COUNTIF(休講・補講一覧表!I$6:I$47,開講日程一覧!P831)&gt;0,TEXT(G831,"m/d")&amp;"の補講","")</f>
        <v/>
      </c>
      <c r="K831" s="6" t="s">
        <v>549</v>
      </c>
      <c r="L831" s="7">
        <v>4.1666666666666664E-2</v>
      </c>
      <c r="M831" s="7">
        <v>0.125</v>
      </c>
      <c r="P831" s="33" t="str">
        <f t="shared" si="29"/>
        <v>事業構想研究（2年次）_仙台①（谷野ゼミ）_後期8</v>
      </c>
      <c r="Q831" s="6" t="str">
        <f>IF(_xlfn.XLOOKUP(D831,履修科目一覧!G$6:G$225,履修科目一覧!E$6:E$225)=0,"",_xlfn.XLOOKUP(D831,履修科目一覧!G$6:G$225,履修科目一覧!E$6:E$225))</f>
        <v/>
      </c>
      <c r="R831" cm="1">
        <f t="array" ref="R831">_xlfn.SWITCH(B831,"集中(導入)",1,"前期",2,"集中(夏期)",3,"後期",4,"集中(春期)",5,"通年",6)</f>
        <v>4</v>
      </c>
      <c r="S831" t="s">
        <v>49</v>
      </c>
      <c r="U831">
        <v>1</v>
      </c>
    </row>
    <row r="832" spans="2:21" x14ac:dyDescent="0.85">
      <c r="B832" s="22" t="s">
        <v>545</v>
      </c>
      <c r="C832" s="6" t="s">
        <v>560</v>
      </c>
      <c r="D832" s="6" t="s">
        <v>390</v>
      </c>
      <c r="E832" s="6" t="s">
        <v>576</v>
      </c>
      <c r="F832" s="6">
        <v>1</v>
      </c>
      <c r="G832" s="52">
        <v>45404</v>
      </c>
      <c r="H832" s="52">
        <f>IF(COUNTIF(休講・補講一覧表!I$6:I$47,開講日程一覧!P832)&gt;0,_xlfn.XLOOKUP(開講日程一覧!P832,休講・補講一覧表!I$6:I$47,休講・補講一覧表!G$6:G$47),G832)</f>
        <v>45404</v>
      </c>
      <c r="I832" s="3" t="str">
        <f t="shared" si="28"/>
        <v>月</v>
      </c>
      <c r="J832" s="3" t="str">
        <f>IF(COUNTIF(休講・補講一覧表!I$6:I$47,開講日程一覧!P832)&gt;0,TEXT(G832,"m/d")&amp;"の補講","")</f>
        <v/>
      </c>
      <c r="K832" s="6" t="s">
        <v>556</v>
      </c>
      <c r="L832" s="7">
        <v>0</v>
      </c>
      <c r="M832" s="7">
        <v>6.25E-2</v>
      </c>
      <c r="P832" s="33" t="str">
        <f t="shared" si="29"/>
        <v>事業構想研究（2年次）_仙台②（松行ゼミ）_前期1</v>
      </c>
      <c r="Q832" s="6" t="str">
        <f>IF(_xlfn.XLOOKUP(D832,履修科目一覧!G$6:G$225,履修科目一覧!E$6:E$225)=0,"",_xlfn.XLOOKUP(D832,履修科目一覧!G$6:G$225,履修科目一覧!E$6:E$225))</f>
        <v/>
      </c>
      <c r="R832" cm="1">
        <f t="array" ref="R832">_xlfn.SWITCH(B832,"集中(導入)",1,"前期",2,"集中(夏期)",3,"後期",4,"集中(春期)",5,"通年",6)</f>
        <v>2</v>
      </c>
      <c r="S832" t="s">
        <v>49</v>
      </c>
      <c r="U832">
        <v>1</v>
      </c>
    </row>
    <row r="833" spans="2:21" x14ac:dyDescent="0.85">
      <c r="B833" s="22" t="s">
        <v>545</v>
      </c>
      <c r="C833" s="6" t="s">
        <v>560</v>
      </c>
      <c r="D833" s="6" t="s">
        <v>390</v>
      </c>
      <c r="E833" s="6" t="s">
        <v>576</v>
      </c>
      <c r="F833" s="6">
        <v>2</v>
      </c>
      <c r="G833" s="52">
        <v>45425</v>
      </c>
      <c r="H833" s="52">
        <f>IF(COUNTIF(休講・補講一覧表!I$6:I$47,開講日程一覧!P833)&gt;0,_xlfn.XLOOKUP(開講日程一覧!P833,休講・補講一覧表!I$6:I$47,休講・補講一覧表!G$6:G$47),G833)</f>
        <v>45425</v>
      </c>
      <c r="I833" s="3" t="str">
        <f t="shared" si="28"/>
        <v>月</v>
      </c>
      <c r="J833" s="3" t="str">
        <f>IF(COUNTIF(休講・補講一覧表!I$6:I$47,開講日程一覧!P833)&gt;0,TEXT(G833,"m/d")&amp;"の補講","")</f>
        <v/>
      </c>
      <c r="K833" s="6" t="s">
        <v>542</v>
      </c>
      <c r="L833" s="7">
        <v>6.9444444444444441E-3</v>
      </c>
      <c r="M833" s="7">
        <v>0.125</v>
      </c>
      <c r="P833" s="33" t="str">
        <f t="shared" si="29"/>
        <v>事業構想研究（2年次）_仙台②（松行ゼミ）_前期2</v>
      </c>
      <c r="Q833" s="6" t="str">
        <f>IF(_xlfn.XLOOKUP(D833,履修科目一覧!G$6:G$225,履修科目一覧!E$6:E$225)=0,"",_xlfn.XLOOKUP(D833,履修科目一覧!G$6:G$225,履修科目一覧!E$6:E$225))</f>
        <v/>
      </c>
      <c r="R833" cm="1">
        <f t="array" ref="R833">_xlfn.SWITCH(B833,"集中(導入)",1,"前期",2,"集中(夏期)",3,"後期",4,"集中(春期)",5,"通年",6)</f>
        <v>2</v>
      </c>
      <c r="S833" t="s">
        <v>49</v>
      </c>
      <c r="U833">
        <v>1</v>
      </c>
    </row>
    <row r="834" spans="2:21" x14ac:dyDescent="0.85">
      <c r="B834" s="22" t="s">
        <v>545</v>
      </c>
      <c r="C834" s="6" t="s">
        <v>560</v>
      </c>
      <c r="D834" s="6" t="s">
        <v>390</v>
      </c>
      <c r="E834" s="6" t="s">
        <v>576</v>
      </c>
      <c r="F834" s="6">
        <v>3</v>
      </c>
      <c r="G834" s="52">
        <v>45439</v>
      </c>
      <c r="H834" s="52">
        <f>IF(COUNTIF(休講・補講一覧表!I$6:I$47,開講日程一覧!P834)&gt;0,_xlfn.XLOOKUP(開講日程一覧!P834,休講・補講一覧表!I$6:I$47,休講・補講一覧表!G$6:G$47),G834)</f>
        <v>45439</v>
      </c>
      <c r="I834" s="3" t="str">
        <f t="shared" si="28"/>
        <v>月</v>
      </c>
      <c r="J834" s="3" t="str">
        <f>IF(COUNTIF(休講・補講一覧表!I$6:I$47,開講日程一覧!P834)&gt;0,TEXT(G834,"m/d")&amp;"の補講","")</f>
        <v/>
      </c>
      <c r="K834" s="6" t="s">
        <v>542</v>
      </c>
      <c r="L834" s="7">
        <v>6.9444444444444441E-3</v>
      </c>
      <c r="M834" s="7">
        <v>0.125</v>
      </c>
      <c r="P834" s="33" t="str">
        <f t="shared" si="29"/>
        <v>事業構想研究（2年次）_仙台②（松行ゼミ）_前期3</v>
      </c>
      <c r="Q834" s="6" t="str">
        <f>IF(_xlfn.XLOOKUP(D834,履修科目一覧!G$6:G$225,履修科目一覧!E$6:E$225)=0,"",_xlfn.XLOOKUP(D834,履修科目一覧!G$6:G$225,履修科目一覧!E$6:E$225))</f>
        <v/>
      </c>
      <c r="R834" cm="1">
        <f t="array" ref="R834">_xlfn.SWITCH(B834,"集中(導入)",1,"前期",2,"集中(夏期)",3,"後期",4,"集中(春期)",5,"通年",6)</f>
        <v>2</v>
      </c>
      <c r="S834" t="s">
        <v>49</v>
      </c>
      <c r="U834">
        <v>1</v>
      </c>
    </row>
    <row r="835" spans="2:21" x14ac:dyDescent="0.85">
      <c r="B835" s="22" t="s">
        <v>545</v>
      </c>
      <c r="C835" s="6" t="s">
        <v>560</v>
      </c>
      <c r="D835" s="6" t="s">
        <v>390</v>
      </c>
      <c r="E835" s="6" t="s">
        <v>576</v>
      </c>
      <c r="F835" s="6">
        <v>4</v>
      </c>
      <c r="G835" s="52">
        <v>45453</v>
      </c>
      <c r="H835" s="52">
        <f>IF(COUNTIF(休講・補講一覧表!I$6:I$47,開講日程一覧!P835)&gt;0,_xlfn.XLOOKUP(開講日程一覧!P835,休講・補講一覧表!I$6:I$47,休講・補講一覧表!G$6:G$47),G835)</f>
        <v>45453</v>
      </c>
      <c r="I835" s="3" t="str">
        <f t="shared" si="28"/>
        <v>月</v>
      </c>
      <c r="J835" s="3" t="str">
        <f>IF(COUNTIF(休講・補講一覧表!I$6:I$47,開講日程一覧!P835)&gt;0,TEXT(G835,"m/d")&amp;"の補講","")</f>
        <v/>
      </c>
      <c r="K835" s="6" t="s">
        <v>542</v>
      </c>
      <c r="L835" s="7">
        <v>6.9444444444444441E-3</v>
      </c>
      <c r="M835" s="7">
        <v>0.125</v>
      </c>
      <c r="P835" s="33" t="str">
        <f t="shared" si="29"/>
        <v>事業構想研究（2年次）_仙台②（松行ゼミ）_前期4</v>
      </c>
      <c r="Q835" s="6" t="str">
        <f>IF(_xlfn.XLOOKUP(D835,履修科目一覧!G$6:G$225,履修科目一覧!E$6:E$225)=0,"",_xlfn.XLOOKUP(D835,履修科目一覧!G$6:G$225,履修科目一覧!E$6:E$225))</f>
        <v/>
      </c>
      <c r="R835" cm="1">
        <f t="array" ref="R835">_xlfn.SWITCH(B835,"集中(導入)",1,"前期",2,"集中(夏期)",3,"後期",4,"集中(春期)",5,"通年",6)</f>
        <v>2</v>
      </c>
      <c r="S835" t="s">
        <v>49</v>
      </c>
      <c r="U835">
        <v>1</v>
      </c>
    </row>
    <row r="836" spans="2:21" x14ac:dyDescent="0.85">
      <c r="B836" s="22" t="s">
        <v>545</v>
      </c>
      <c r="C836" s="6" t="s">
        <v>560</v>
      </c>
      <c r="D836" s="6" t="s">
        <v>390</v>
      </c>
      <c r="E836" s="6" t="s">
        <v>576</v>
      </c>
      <c r="F836" s="6">
        <v>5</v>
      </c>
      <c r="G836" s="52">
        <v>45467</v>
      </c>
      <c r="H836" s="52">
        <f>IF(COUNTIF(休講・補講一覧表!I$6:I$47,開講日程一覧!P836)&gt;0,_xlfn.XLOOKUP(開講日程一覧!P836,休講・補講一覧表!I$6:I$47,休講・補講一覧表!G$6:G$47),G836)</f>
        <v>45467</v>
      </c>
      <c r="I836" s="3" t="str">
        <f t="shared" si="28"/>
        <v>月</v>
      </c>
      <c r="J836" s="3" t="str">
        <f>IF(COUNTIF(休講・補講一覧表!I$6:I$47,開講日程一覧!P836)&gt;0,TEXT(G836,"m/d")&amp;"の補講","")</f>
        <v/>
      </c>
      <c r="K836" s="6" t="s">
        <v>542</v>
      </c>
      <c r="L836" s="7">
        <v>6.9444444444444441E-3</v>
      </c>
      <c r="M836" s="7">
        <v>0.125</v>
      </c>
      <c r="P836" s="33" t="str">
        <f t="shared" si="29"/>
        <v>事業構想研究（2年次）_仙台②（松行ゼミ）_前期5</v>
      </c>
      <c r="Q836" s="6" t="str">
        <f>IF(_xlfn.XLOOKUP(D836,履修科目一覧!G$6:G$225,履修科目一覧!E$6:E$225)=0,"",_xlfn.XLOOKUP(D836,履修科目一覧!G$6:G$225,履修科目一覧!E$6:E$225))</f>
        <v/>
      </c>
      <c r="R836" cm="1">
        <f t="array" ref="R836">_xlfn.SWITCH(B836,"集中(導入)",1,"前期",2,"集中(夏期)",3,"後期",4,"集中(春期)",5,"通年",6)</f>
        <v>2</v>
      </c>
      <c r="S836" t="s">
        <v>49</v>
      </c>
      <c r="U836">
        <v>1</v>
      </c>
    </row>
    <row r="837" spans="2:21" x14ac:dyDescent="0.85">
      <c r="B837" s="22" t="s">
        <v>545</v>
      </c>
      <c r="C837" s="6" t="s">
        <v>560</v>
      </c>
      <c r="D837" s="6" t="s">
        <v>390</v>
      </c>
      <c r="E837" s="6" t="s">
        <v>576</v>
      </c>
      <c r="F837" s="6">
        <v>6</v>
      </c>
      <c r="G837" s="52">
        <v>45481</v>
      </c>
      <c r="H837" s="52">
        <f>IF(COUNTIF(休講・補講一覧表!I$6:I$47,開講日程一覧!P837)&gt;0,_xlfn.XLOOKUP(開講日程一覧!P837,休講・補講一覧表!I$6:I$47,休講・補講一覧表!G$6:G$47),G837)</f>
        <v>45481</v>
      </c>
      <c r="I837" s="3" t="str">
        <f t="shared" si="28"/>
        <v>月</v>
      </c>
      <c r="J837" s="3" t="str">
        <f>IF(COUNTIF(休講・補講一覧表!I$6:I$47,開講日程一覧!P837)&gt;0,TEXT(G837,"m/d")&amp;"の補講","")</f>
        <v/>
      </c>
      <c r="K837" s="6" t="s">
        <v>542</v>
      </c>
      <c r="L837" s="7">
        <v>6.9444444444444441E-3</v>
      </c>
      <c r="M837" s="7">
        <v>0.125</v>
      </c>
      <c r="P837" s="33" t="str">
        <f t="shared" si="29"/>
        <v>事業構想研究（2年次）_仙台②（松行ゼミ）_前期6</v>
      </c>
      <c r="Q837" s="6" t="str">
        <f>IF(_xlfn.XLOOKUP(D837,履修科目一覧!G$6:G$225,履修科目一覧!E$6:E$225)=0,"",_xlfn.XLOOKUP(D837,履修科目一覧!G$6:G$225,履修科目一覧!E$6:E$225))</f>
        <v/>
      </c>
      <c r="R837" cm="1">
        <f t="array" ref="R837">_xlfn.SWITCH(B837,"集中(導入)",1,"前期",2,"集中(夏期)",3,"後期",4,"集中(春期)",5,"通年",6)</f>
        <v>2</v>
      </c>
      <c r="S837" t="s">
        <v>49</v>
      </c>
      <c r="U837">
        <v>1</v>
      </c>
    </row>
    <row r="838" spans="2:21" x14ac:dyDescent="0.85">
      <c r="B838" s="22" t="s">
        <v>545</v>
      </c>
      <c r="C838" s="6" t="s">
        <v>560</v>
      </c>
      <c r="D838" s="6" t="s">
        <v>390</v>
      </c>
      <c r="E838" s="6" t="s">
        <v>576</v>
      </c>
      <c r="F838" s="6">
        <v>7</v>
      </c>
      <c r="G838" s="52">
        <v>45495</v>
      </c>
      <c r="H838" s="52">
        <f>IF(COUNTIF(休講・補講一覧表!I$6:I$47,開講日程一覧!P838)&gt;0,_xlfn.XLOOKUP(開講日程一覧!P838,休講・補講一覧表!I$6:I$47,休講・補講一覧表!G$6:G$47),G838)</f>
        <v>45495</v>
      </c>
      <c r="I838" s="3" t="str">
        <f t="shared" si="28"/>
        <v>月</v>
      </c>
      <c r="J838" s="3" t="str">
        <f>IF(COUNTIF(休講・補講一覧表!I$6:I$47,開講日程一覧!P838)&gt;0,TEXT(G838,"m/d")&amp;"の補講","")</f>
        <v/>
      </c>
      <c r="K838" s="6" t="s">
        <v>542</v>
      </c>
      <c r="L838" s="7">
        <v>6.9444444444444441E-3</v>
      </c>
      <c r="M838" s="7">
        <v>0.125</v>
      </c>
      <c r="P838" s="33" t="str">
        <f t="shared" si="29"/>
        <v>事業構想研究（2年次）_仙台②（松行ゼミ）_前期7</v>
      </c>
      <c r="Q838" s="6" t="str">
        <f>IF(_xlfn.XLOOKUP(D838,履修科目一覧!G$6:G$225,履修科目一覧!E$6:E$225)=0,"",_xlfn.XLOOKUP(D838,履修科目一覧!G$6:G$225,履修科目一覧!E$6:E$225))</f>
        <v/>
      </c>
      <c r="R838" cm="1">
        <f t="array" ref="R838">_xlfn.SWITCH(B838,"集中(導入)",1,"前期",2,"集中(夏期)",3,"後期",4,"集中(春期)",5,"通年",6)</f>
        <v>2</v>
      </c>
      <c r="S838" t="s">
        <v>49</v>
      </c>
      <c r="U838">
        <v>1</v>
      </c>
    </row>
    <row r="839" spans="2:21" x14ac:dyDescent="0.85">
      <c r="B839" s="22" t="s">
        <v>545</v>
      </c>
      <c r="C839" s="6" t="s">
        <v>560</v>
      </c>
      <c r="D839" s="6" t="s">
        <v>390</v>
      </c>
      <c r="E839" s="6" t="s">
        <v>576</v>
      </c>
      <c r="F839" s="6">
        <v>8</v>
      </c>
      <c r="G839" s="52">
        <v>45509</v>
      </c>
      <c r="H839" s="52">
        <f>IF(COUNTIF(休講・補講一覧表!I$6:I$47,開講日程一覧!P839)&gt;0,_xlfn.XLOOKUP(開講日程一覧!P839,休講・補講一覧表!I$6:I$47,休講・補講一覧表!G$6:G$47),G839)</f>
        <v>45509</v>
      </c>
      <c r="I839" s="3" t="str">
        <f t="shared" si="28"/>
        <v>月</v>
      </c>
      <c r="J839" s="3" t="str">
        <f>IF(COUNTIF(休講・補講一覧表!I$6:I$47,開講日程一覧!P839)&gt;0,TEXT(G839,"m/d")&amp;"の補講","")</f>
        <v/>
      </c>
      <c r="K839" s="6" t="s">
        <v>542</v>
      </c>
      <c r="L839" s="7">
        <v>6.9444444444444441E-3</v>
      </c>
      <c r="M839" s="7">
        <v>0.125</v>
      </c>
      <c r="P839" s="33" t="str">
        <f t="shared" si="29"/>
        <v>事業構想研究（2年次）_仙台②（松行ゼミ）_前期8</v>
      </c>
      <c r="Q839" s="6" t="str">
        <f>IF(_xlfn.XLOOKUP(D839,履修科目一覧!G$6:G$225,履修科目一覧!E$6:E$225)=0,"",_xlfn.XLOOKUP(D839,履修科目一覧!G$6:G$225,履修科目一覧!E$6:E$225))</f>
        <v/>
      </c>
      <c r="R839" cm="1">
        <f t="array" ref="R839">_xlfn.SWITCH(B839,"集中(導入)",1,"前期",2,"集中(夏期)",3,"後期",4,"集中(春期)",5,"通年",6)</f>
        <v>2</v>
      </c>
      <c r="S839" t="s">
        <v>49</v>
      </c>
      <c r="U839">
        <v>1</v>
      </c>
    </row>
    <row r="840" spans="2:21" x14ac:dyDescent="0.85">
      <c r="B840" s="22" t="s">
        <v>550</v>
      </c>
      <c r="C840" s="6" t="s">
        <v>560</v>
      </c>
      <c r="D840" s="6" t="s">
        <v>400</v>
      </c>
      <c r="E840" s="6" t="s">
        <v>576</v>
      </c>
      <c r="F840" s="6">
        <v>1</v>
      </c>
      <c r="G840" s="52">
        <v>45565</v>
      </c>
      <c r="H840" s="52">
        <f>IF(COUNTIF(休講・補講一覧表!I$6:I$47,開講日程一覧!P840)&gt;0,_xlfn.XLOOKUP(開講日程一覧!P840,休講・補講一覧表!I$6:I$47,休講・補講一覧表!G$6:G$47),G840)</f>
        <v>45565</v>
      </c>
      <c r="I840" s="3" t="str">
        <f t="shared" si="28"/>
        <v>月</v>
      </c>
      <c r="J840" s="3" t="str">
        <f>IF(COUNTIF(休講・補講一覧表!I$6:I$47,開講日程一覧!P840)&gt;0,TEXT(G840,"m/d")&amp;"の補講","")</f>
        <v/>
      </c>
      <c r="K840" s="6" t="s">
        <v>556</v>
      </c>
      <c r="L840" s="7">
        <v>0</v>
      </c>
      <c r="M840" s="7">
        <v>6.25E-2</v>
      </c>
      <c r="P840" s="33" t="str">
        <f t="shared" si="29"/>
        <v>事業構想研究（2年次）_仙台②（松行ゼミ）_後期1</v>
      </c>
      <c r="Q840" s="6" t="str">
        <f>IF(_xlfn.XLOOKUP(D840,履修科目一覧!G$6:G$225,履修科目一覧!E$6:E$225)=0,"",_xlfn.XLOOKUP(D840,履修科目一覧!G$6:G$225,履修科目一覧!E$6:E$225))</f>
        <v/>
      </c>
      <c r="R840" cm="1">
        <f t="array" ref="R840">_xlfn.SWITCH(B840,"集中(導入)",1,"前期",2,"集中(夏期)",3,"後期",4,"集中(春期)",5,"通年",6)</f>
        <v>4</v>
      </c>
      <c r="S840" t="s">
        <v>49</v>
      </c>
      <c r="U840">
        <v>1</v>
      </c>
    </row>
    <row r="841" spans="2:21" x14ac:dyDescent="0.85">
      <c r="B841" s="22" t="s">
        <v>550</v>
      </c>
      <c r="C841" s="6" t="s">
        <v>560</v>
      </c>
      <c r="D841" s="6" t="s">
        <v>400</v>
      </c>
      <c r="E841" s="6" t="s">
        <v>576</v>
      </c>
      <c r="F841" s="6">
        <v>2</v>
      </c>
      <c r="G841" s="52">
        <v>45593</v>
      </c>
      <c r="H841" s="52">
        <f>IF(COUNTIF(休講・補講一覧表!I$6:I$47,開講日程一覧!P841)&gt;0,_xlfn.XLOOKUP(開講日程一覧!P841,休講・補講一覧表!I$6:I$47,休講・補講一覧表!G$6:G$47),G841)</f>
        <v>45593</v>
      </c>
      <c r="I841" s="3" t="str">
        <f t="shared" si="28"/>
        <v>月</v>
      </c>
      <c r="J841" s="3" t="str">
        <f>IF(COUNTIF(休講・補講一覧表!I$6:I$47,開講日程一覧!P841)&gt;0,TEXT(G841,"m/d")&amp;"の補講","")</f>
        <v/>
      </c>
      <c r="K841" s="6" t="s">
        <v>542</v>
      </c>
      <c r="L841" s="7">
        <v>6.9444444444444441E-3</v>
      </c>
      <c r="M841" s="7">
        <v>0.125</v>
      </c>
      <c r="P841" s="33" t="str">
        <f t="shared" si="29"/>
        <v>事業構想研究（2年次）_仙台②（松行ゼミ）_後期2</v>
      </c>
      <c r="Q841" s="6" t="str">
        <f>IF(_xlfn.XLOOKUP(D841,履修科目一覧!G$6:G$225,履修科目一覧!E$6:E$225)=0,"",_xlfn.XLOOKUP(D841,履修科目一覧!G$6:G$225,履修科目一覧!E$6:E$225))</f>
        <v/>
      </c>
      <c r="R841" cm="1">
        <f t="array" ref="R841">_xlfn.SWITCH(B841,"集中(導入)",1,"前期",2,"集中(夏期)",3,"後期",4,"集中(春期)",5,"通年",6)</f>
        <v>4</v>
      </c>
      <c r="S841" t="s">
        <v>49</v>
      </c>
      <c r="U841">
        <v>1</v>
      </c>
    </row>
    <row r="842" spans="2:21" x14ac:dyDescent="0.85">
      <c r="B842" s="22" t="s">
        <v>550</v>
      </c>
      <c r="C842" s="6" t="s">
        <v>560</v>
      </c>
      <c r="D842" s="6" t="s">
        <v>400</v>
      </c>
      <c r="E842" s="6" t="s">
        <v>576</v>
      </c>
      <c r="F842" s="6">
        <v>3</v>
      </c>
      <c r="G842" s="52">
        <v>45607</v>
      </c>
      <c r="H842" s="52">
        <f>IF(COUNTIF(休講・補講一覧表!I$6:I$47,開講日程一覧!P842)&gt;0,_xlfn.XLOOKUP(開講日程一覧!P842,休講・補講一覧表!I$6:I$47,休講・補講一覧表!G$6:G$47),G842)</f>
        <v>45607</v>
      </c>
      <c r="I842" s="3" t="str">
        <f t="shared" si="28"/>
        <v>月</v>
      </c>
      <c r="J842" s="3" t="str">
        <f>IF(COUNTIF(休講・補講一覧表!I$6:I$47,開講日程一覧!P842)&gt;0,TEXT(G842,"m/d")&amp;"の補講","")</f>
        <v/>
      </c>
      <c r="K842" s="6" t="s">
        <v>542</v>
      </c>
      <c r="L842" s="7">
        <v>6.9444444444444441E-3</v>
      </c>
      <c r="M842" s="7">
        <v>0.125</v>
      </c>
      <c r="P842" s="33" t="str">
        <f t="shared" si="29"/>
        <v>事業構想研究（2年次）_仙台②（松行ゼミ）_後期3</v>
      </c>
      <c r="Q842" s="6" t="str">
        <f>IF(_xlfn.XLOOKUP(D842,履修科目一覧!G$6:G$225,履修科目一覧!E$6:E$225)=0,"",_xlfn.XLOOKUP(D842,履修科目一覧!G$6:G$225,履修科目一覧!E$6:E$225))</f>
        <v/>
      </c>
      <c r="R842" cm="1">
        <f t="array" ref="R842">_xlfn.SWITCH(B842,"集中(導入)",1,"前期",2,"集中(夏期)",3,"後期",4,"集中(春期)",5,"通年",6)</f>
        <v>4</v>
      </c>
      <c r="S842" t="s">
        <v>49</v>
      </c>
      <c r="U842">
        <v>1</v>
      </c>
    </row>
    <row r="843" spans="2:21" x14ac:dyDescent="0.85">
      <c r="B843" s="22" t="s">
        <v>550</v>
      </c>
      <c r="C843" s="6" t="s">
        <v>560</v>
      </c>
      <c r="D843" s="6" t="s">
        <v>400</v>
      </c>
      <c r="E843" s="6" t="s">
        <v>576</v>
      </c>
      <c r="F843" s="6">
        <v>4</v>
      </c>
      <c r="G843" s="52">
        <v>45621</v>
      </c>
      <c r="H843" s="52">
        <f>IF(COUNTIF(休講・補講一覧表!I$6:I$47,開講日程一覧!P843)&gt;0,_xlfn.XLOOKUP(開講日程一覧!P843,休講・補講一覧表!I$6:I$47,休講・補講一覧表!G$6:G$47),G843)</f>
        <v>45621</v>
      </c>
      <c r="I843" s="3" t="str">
        <f t="shared" si="28"/>
        <v>月</v>
      </c>
      <c r="J843" s="3" t="str">
        <f>IF(COUNTIF(休講・補講一覧表!I$6:I$47,開講日程一覧!P843)&gt;0,TEXT(G843,"m/d")&amp;"の補講","")</f>
        <v/>
      </c>
      <c r="K843" s="6" t="s">
        <v>542</v>
      </c>
      <c r="L843" s="7">
        <v>6.9444444444444441E-3</v>
      </c>
      <c r="M843" s="7">
        <v>0.125</v>
      </c>
      <c r="P843" s="33" t="str">
        <f t="shared" si="29"/>
        <v>事業構想研究（2年次）_仙台②（松行ゼミ）_後期4</v>
      </c>
      <c r="Q843" s="6" t="str">
        <f>IF(_xlfn.XLOOKUP(D843,履修科目一覧!G$6:G$225,履修科目一覧!E$6:E$225)=0,"",_xlfn.XLOOKUP(D843,履修科目一覧!G$6:G$225,履修科目一覧!E$6:E$225))</f>
        <v/>
      </c>
      <c r="R843" cm="1">
        <f t="array" ref="R843">_xlfn.SWITCH(B843,"集中(導入)",1,"前期",2,"集中(夏期)",3,"後期",4,"集中(春期)",5,"通年",6)</f>
        <v>4</v>
      </c>
      <c r="S843" t="s">
        <v>49</v>
      </c>
      <c r="U843">
        <v>1</v>
      </c>
    </row>
    <row r="844" spans="2:21" x14ac:dyDescent="0.85">
      <c r="B844" s="22" t="s">
        <v>550</v>
      </c>
      <c r="C844" s="6" t="s">
        <v>560</v>
      </c>
      <c r="D844" s="6" t="s">
        <v>400</v>
      </c>
      <c r="E844" s="6" t="s">
        <v>576</v>
      </c>
      <c r="F844" s="6">
        <v>5</v>
      </c>
      <c r="G844" s="52">
        <v>45635</v>
      </c>
      <c r="H844" s="52">
        <f>IF(COUNTIF(休講・補講一覧表!I$6:I$47,開講日程一覧!P844)&gt;0,_xlfn.XLOOKUP(開講日程一覧!P844,休講・補講一覧表!I$6:I$47,休講・補講一覧表!G$6:G$47),G844)</f>
        <v>45635</v>
      </c>
      <c r="I844" s="3" t="str">
        <f t="shared" si="28"/>
        <v>月</v>
      </c>
      <c r="J844" s="3" t="str">
        <f>IF(COUNTIF(休講・補講一覧表!I$6:I$47,開講日程一覧!P844)&gt;0,TEXT(G844,"m/d")&amp;"の補講","")</f>
        <v/>
      </c>
      <c r="K844" s="6" t="s">
        <v>542</v>
      </c>
      <c r="L844" s="7">
        <v>6.9444444444444441E-3</v>
      </c>
      <c r="M844" s="7">
        <v>0.125</v>
      </c>
      <c r="P844" s="33" t="str">
        <f t="shared" si="29"/>
        <v>事業構想研究（2年次）_仙台②（松行ゼミ）_後期5</v>
      </c>
      <c r="Q844" s="6" t="str">
        <f>IF(_xlfn.XLOOKUP(D844,履修科目一覧!G$6:G$225,履修科目一覧!E$6:E$225)=0,"",_xlfn.XLOOKUP(D844,履修科目一覧!G$6:G$225,履修科目一覧!E$6:E$225))</f>
        <v/>
      </c>
      <c r="R844" cm="1">
        <f t="array" ref="R844">_xlfn.SWITCH(B844,"集中(導入)",1,"前期",2,"集中(夏期)",3,"後期",4,"集中(春期)",5,"通年",6)</f>
        <v>4</v>
      </c>
      <c r="S844" t="s">
        <v>49</v>
      </c>
      <c r="U844">
        <v>1</v>
      </c>
    </row>
    <row r="845" spans="2:21" x14ac:dyDescent="0.85">
      <c r="B845" s="22" t="s">
        <v>550</v>
      </c>
      <c r="C845" s="6" t="s">
        <v>560</v>
      </c>
      <c r="D845" s="6" t="s">
        <v>400</v>
      </c>
      <c r="E845" s="6" t="s">
        <v>576</v>
      </c>
      <c r="F845" s="6">
        <v>6</v>
      </c>
      <c r="G845" s="52">
        <v>45649</v>
      </c>
      <c r="H845" s="52">
        <f>IF(COUNTIF(休講・補講一覧表!I$6:I$47,開講日程一覧!P845)&gt;0,_xlfn.XLOOKUP(開講日程一覧!P845,休講・補講一覧表!I$6:I$47,休講・補講一覧表!G$6:G$47),G845)</f>
        <v>45649</v>
      </c>
      <c r="I845" s="3" t="str">
        <f t="shared" si="28"/>
        <v>月</v>
      </c>
      <c r="J845" s="3" t="str">
        <f>IF(COUNTIF(休講・補講一覧表!I$6:I$47,開講日程一覧!P845)&gt;0,TEXT(G845,"m/d")&amp;"の補講","")</f>
        <v/>
      </c>
      <c r="K845" s="6" t="s">
        <v>542</v>
      </c>
      <c r="L845" s="7">
        <v>6.9444444444444441E-3</v>
      </c>
      <c r="M845" s="7">
        <v>0.125</v>
      </c>
      <c r="P845" s="33" t="str">
        <f t="shared" si="29"/>
        <v>事業構想研究（2年次）_仙台②（松行ゼミ）_後期6</v>
      </c>
      <c r="Q845" s="6" t="str">
        <f>IF(_xlfn.XLOOKUP(D845,履修科目一覧!G$6:G$225,履修科目一覧!E$6:E$225)=0,"",_xlfn.XLOOKUP(D845,履修科目一覧!G$6:G$225,履修科目一覧!E$6:E$225))</f>
        <v/>
      </c>
      <c r="R845" cm="1">
        <f t="array" ref="R845">_xlfn.SWITCH(B845,"集中(導入)",1,"前期",2,"集中(夏期)",3,"後期",4,"集中(春期)",5,"通年",6)</f>
        <v>4</v>
      </c>
      <c r="S845" t="s">
        <v>49</v>
      </c>
      <c r="U845">
        <v>1</v>
      </c>
    </row>
    <row r="846" spans="2:21" x14ac:dyDescent="0.85">
      <c r="B846" s="22" t="s">
        <v>550</v>
      </c>
      <c r="C846" s="6" t="s">
        <v>560</v>
      </c>
      <c r="D846" s="6" t="s">
        <v>400</v>
      </c>
      <c r="E846" s="6" t="s">
        <v>576</v>
      </c>
      <c r="F846" s="6">
        <v>7</v>
      </c>
      <c r="G846" s="52">
        <v>45684</v>
      </c>
      <c r="H846" s="52">
        <f>IF(COUNTIF(休講・補講一覧表!I$6:I$47,開講日程一覧!P846)&gt;0,_xlfn.XLOOKUP(開講日程一覧!P846,休講・補講一覧表!I$6:I$47,休講・補講一覧表!G$6:G$47),G846)</f>
        <v>45684</v>
      </c>
      <c r="I846" s="3" t="str">
        <f t="shared" si="28"/>
        <v>月</v>
      </c>
      <c r="J846" s="3" t="str">
        <f>IF(COUNTIF(休講・補講一覧表!I$6:I$47,開講日程一覧!P846)&gt;0,TEXT(G846,"m/d")&amp;"の補講","")</f>
        <v/>
      </c>
      <c r="K846" s="6" t="s">
        <v>542</v>
      </c>
      <c r="L846" s="7">
        <v>6.9444444444444441E-3</v>
      </c>
      <c r="M846" s="7">
        <v>0.125</v>
      </c>
      <c r="P846" s="33" t="str">
        <f t="shared" si="29"/>
        <v>事業構想研究（2年次）_仙台②（松行ゼミ）_後期7</v>
      </c>
      <c r="Q846" s="6" t="str">
        <f>IF(_xlfn.XLOOKUP(D846,履修科目一覧!G$6:G$225,履修科目一覧!E$6:E$225)=0,"",_xlfn.XLOOKUP(D846,履修科目一覧!G$6:G$225,履修科目一覧!E$6:E$225))</f>
        <v/>
      </c>
      <c r="R846" cm="1">
        <f t="array" ref="R846">_xlfn.SWITCH(B846,"集中(導入)",1,"前期",2,"集中(夏期)",3,"後期",4,"集中(春期)",5,"通年",6)</f>
        <v>4</v>
      </c>
      <c r="S846" t="s">
        <v>49</v>
      </c>
      <c r="U846">
        <v>1</v>
      </c>
    </row>
    <row r="847" spans="2:21" x14ac:dyDescent="0.85">
      <c r="B847" s="22" t="s">
        <v>550</v>
      </c>
      <c r="C847" s="6" t="s">
        <v>560</v>
      </c>
      <c r="D847" s="6" t="s">
        <v>400</v>
      </c>
      <c r="E847" s="6" t="s">
        <v>576</v>
      </c>
      <c r="F847" s="6">
        <v>8</v>
      </c>
      <c r="G847" s="52">
        <v>45691</v>
      </c>
      <c r="H847" s="52">
        <f>IF(COUNTIF(休講・補講一覧表!I$6:I$47,開講日程一覧!P847)&gt;0,_xlfn.XLOOKUP(開講日程一覧!P847,休講・補講一覧表!I$6:I$47,休講・補講一覧表!G$6:G$47),G847)</f>
        <v>45691</v>
      </c>
      <c r="I847" s="3" t="str">
        <f t="shared" si="28"/>
        <v>月</v>
      </c>
      <c r="J847" s="3" t="str">
        <f>IF(COUNTIF(休講・補講一覧表!I$6:I$47,開講日程一覧!P847)&gt;0,TEXT(G847,"m/d")&amp;"の補講","")</f>
        <v/>
      </c>
      <c r="K847" s="6" t="s">
        <v>542</v>
      </c>
      <c r="L847" s="7">
        <v>6.9444444444444441E-3</v>
      </c>
      <c r="M847" s="7">
        <v>0.125</v>
      </c>
      <c r="P847" s="33" t="str">
        <f t="shared" si="29"/>
        <v>事業構想研究（2年次）_仙台②（松行ゼミ）_後期8</v>
      </c>
      <c r="Q847" s="6" t="str">
        <f>IF(_xlfn.XLOOKUP(D847,履修科目一覧!G$6:G$225,履修科目一覧!E$6:E$225)=0,"",_xlfn.XLOOKUP(D847,履修科目一覧!G$6:G$225,履修科目一覧!E$6:E$225))</f>
        <v/>
      </c>
      <c r="R847" cm="1">
        <f t="array" ref="R847">_xlfn.SWITCH(B847,"集中(導入)",1,"前期",2,"集中(夏期)",3,"後期",4,"集中(春期)",5,"通年",6)</f>
        <v>4</v>
      </c>
      <c r="S847" t="s">
        <v>49</v>
      </c>
      <c r="U847">
        <v>1</v>
      </c>
    </row>
    <row r="848" spans="2:21" x14ac:dyDescent="0.85">
      <c r="B848" s="22" t="s">
        <v>545</v>
      </c>
      <c r="C848" s="6" t="s">
        <v>566</v>
      </c>
      <c r="D848" s="6" t="s">
        <v>410</v>
      </c>
      <c r="E848" s="6" t="s">
        <v>576</v>
      </c>
      <c r="F848" s="6">
        <v>1</v>
      </c>
      <c r="G848" s="52">
        <v>45405</v>
      </c>
      <c r="H848" s="52">
        <f>IF(COUNTIF(休講・補講一覧表!I$6:I$47,開講日程一覧!P848)&gt;0,_xlfn.XLOOKUP(開講日程一覧!P848,休講・補講一覧表!I$6:I$47,休講・補講一覧表!G$6:G$47),G848)</f>
        <v>45405</v>
      </c>
      <c r="I848" s="3" t="str">
        <f t="shared" si="28"/>
        <v>火</v>
      </c>
      <c r="J848" s="3" t="str">
        <f>IF(COUNTIF(休講・補講一覧表!I$6:I$47,開講日程一覧!P848)&gt;0,TEXT(G848,"m/d")&amp;"の補講","")</f>
        <v/>
      </c>
      <c r="K848" s="6" t="s">
        <v>556</v>
      </c>
      <c r="L848" s="7">
        <v>0</v>
      </c>
      <c r="M848" s="7">
        <v>6.25E-2</v>
      </c>
      <c r="P848" s="33" t="str">
        <f t="shared" si="29"/>
        <v>事業構想研究（2年次）_仙台③（田中ゼミ）_前期1</v>
      </c>
      <c r="Q848" s="6" t="str">
        <f>IF(_xlfn.XLOOKUP(D848,履修科目一覧!G$6:G$225,履修科目一覧!E$6:E$225)=0,"",_xlfn.XLOOKUP(D848,履修科目一覧!G$6:G$225,履修科目一覧!E$6:E$225))</f>
        <v/>
      </c>
      <c r="R848" cm="1">
        <f t="array" ref="R848">_xlfn.SWITCH(B848,"集中(導入)",1,"前期",2,"集中(夏期)",3,"後期",4,"集中(春期)",5,"通年",6)</f>
        <v>2</v>
      </c>
      <c r="S848" t="s">
        <v>49</v>
      </c>
      <c r="U848">
        <v>1</v>
      </c>
    </row>
    <row r="849" spans="2:21" x14ac:dyDescent="0.85">
      <c r="B849" s="22" t="s">
        <v>545</v>
      </c>
      <c r="C849" s="6" t="s">
        <v>566</v>
      </c>
      <c r="D849" s="6" t="s">
        <v>410</v>
      </c>
      <c r="E849" s="6" t="s">
        <v>576</v>
      </c>
      <c r="F849" s="6">
        <v>2</v>
      </c>
      <c r="G849" s="52">
        <v>45426</v>
      </c>
      <c r="H849" s="52">
        <f>IF(COUNTIF(休講・補講一覧表!I$6:I$47,開講日程一覧!P849)&gt;0,_xlfn.XLOOKUP(開講日程一覧!P849,休講・補講一覧表!I$6:I$47,休講・補講一覧表!G$6:G$47),G849)</f>
        <v>45426</v>
      </c>
      <c r="I849" s="3" t="str">
        <f t="shared" si="28"/>
        <v>火</v>
      </c>
      <c r="J849" s="3" t="str">
        <f>IF(COUNTIF(休講・補講一覧表!I$6:I$47,開講日程一覧!P849)&gt;0,TEXT(G849,"m/d")&amp;"の補講","")</f>
        <v/>
      </c>
      <c r="K849" s="6" t="s">
        <v>542</v>
      </c>
      <c r="L849" s="7">
        <v>6.9444444444444441E-3</v>
      </c>
      <c r="M849" s="7">
        <v>0.125</v>
      </c>
      <c r="P849" s="33" t="str">
        <f t="shared" si="29"/>
        <v>事業構想研究（2年次）_仙台③（田中ゼミ）_前期2</v>
      </c>
      <c r="Q849" s="6" t="str">
        <f>IF(_xlfn.XLOOKUP(D849,履修科目一覧!G$6:G$225,履修科目一覧!E$6:E$225)=0,"",_xlfn.XLOOKUP(D849,履修科目一覧!G$6:G$225,履修科目一覧!E$6:E$225))</f>
        <v/>
      </c>
      <c r="R849" cm="1">
        <f t="array" ref="R849">_xlfn.SWITCH(B849,"集中(導入)",1,"前期",2,"集中(夏期)",3,"後期",4,"集中(春期)",5,"通年",6)</f>
        <v>2</v>
      </c>
      <c r="S849" t="s">
        <v>49</v>
      </c>
      <c r="U849">
        <v>1</v>
      </c>
    </row>
    <row r="850" spans="2:21" x14ac:dyDescent="0.85">
      <c r="B850" s="22" t="s">
        <v>545</v>
      </c>
      <c r="C850" s="6" t="s">
        <v>566</v>
      </c>
      <c r="D850" s="6" t="s">
        <v>410</v>
      </c>
      <c r="E850" s="6" t="s">
        <v>576</v>
      </c>
      <c r="F850" s="6">
        <v>3</v>
      </c>
      <c r="G850" s="52">
        <v>45440</v>
      </c>
      <c r="H850" s="52">
        <f>IF(COUNTIF(休講・補講一覧表!I$6:I$47,開講日程一覧!P850)&gt;0,_xlfn.XLOOKUP(開講日程一覧!P850,休講・補講一覧表!I$6:I$47,休講・補講一覧表!G$6:G$47),G850)</f>
        <v>45440</v>
      </c>
      <c r="I850" s="3" t="str">
        <f t="shared" si="28"/>
        <v>火</v>
      </c>
      <c r="J850" s="3" t="str">
        <f>IF(COUNTIF(休講・補講一覧表!I$6:I$47,開講日程一覧!P850)&gt;0,TEXT(G850,"m/d")&amp;"の補講","")</f>
        <v/>
      </c>
      <c r="K850" s="6" t="s">
        <v>542</v>
      </c>
      <c r="L850" s="7">
        <v>6.9444444444444441E-3</v>
      </c>
      <c r="M850" s="7">
        <v>0.125</v>
      </c>
      <c r="P850" s="33" t="str">
        <f t="shared" si="29"/>
        <v>事業構想研究（2年次）_仙台③（田中ゼミ）_前期3</v>
      </c>
      <c r="Q850" s="6" t="str">
        <f>IF(_xlfn.XLOOKUP(D850,履修科目一覧!G$6:G$225,履修科目一覧!E$6:E$225)=0,"",_xlfn.XLOOKUP(D850,履修科目一覧!G$6:G$225,履修科目一覧!E$6:E$225))</f>
        <v/>
      </c>
      <c r="R850" cm="1">
        <f t="array" ref="R850">_xlfn.SWITCH(B850,"集中(導入)",1,"前期",2,"集中(夏期)",3,"後期",4,"集中(春期)",5,"通年",6)</f>
        <v>2</v>
      </c>
      <c r="S850" t="s">
        <v>49</v>
      </c>
      <c r="U850">
        <v>1</v>
      </c>
    </row>
    <row r="851" spans="2:21" x14ac:dyDescent="0.85">
      <c r="B851" s="22" t="s">
        <v>545</v>
      </c>
      <c r="C851" s="6" t="s">
        <v>566</v>
      </c>
      <c r="D851" s="6" t="s">
        <v>410</v>
      </c>
      <c r="E851" s="6" t="s">
        <v>576</v>
      </c>
      <c r="F851" s="6">
        <v>4</v>
      </c>
      <c r="G851" s="52">
        <v>45454</v>
      </c>
      <c r="H851" s="52">
        <f>IF(COUNTIF(休講・補講一覧表!I$6:I$47,開講日程一覧!P851)&gt;0,_xlfn.XLOOKUP(開講日程一覧!P851,休講・補講一覧表!I$6:I$47,休講・補講一覧表!G$6:G$47),G851)</f>
        <v>45454</v>
      </c>
      <c r="I851" s="3" t="str">
        <f t="shared" si="28"/>
        <v>火</v>
      </c>
      <c r="J851" s="3" t="str">
        <f>IF(COUNTIF(休講・補講一覧表!I$6:I$47,開講日程一覧!P851)&gt;0,TEXT(G851,"m/d")&amp;"の補講","")</f>
        <v/>
      </c>
      <c r="K851" s="6" t="s">
        <v>542</v>
      </c>
      <c r="L851" s="7">
        <v>6.9444444444444441E-3</v>
      </c>
      <c r="M851" s="7">
        <v>0.125</v>
      </c>
      <c r="P851" s="33" t="str">
        <f t="shared" si="29"/>
        <v>事業構想研究（2年次）_仙台③（田中ゼミ）_前期4</v>
      </c>
      <c r="Q851" s="6" t="str">
        <f>IF(_xlfn.XLOOKUP(D851,履修科目一覧!G$6:G$225,履修科目一覧!E$6:E$225)=0,"",_xlfn.XLOOKUP(D851,履修科目一覧!G$6:G$225,履修科目一覧!E$6:E$225))</f>
        <v/>
      </c>
      <c r="R851" cm="1">
        <f t="array" ref="R851">_xlfn.SWITCH(B851,"集中(導入)",1,"前期",2,"集中(夏期)",3,"後期",4,"集中(春期)",5,"通年",6)</f>
        <v>2</v>
      </c>
      <c r="S851" t="s">
        <v>49</v>
      </c>
      <c r="U851">
        <v>1</v>
      </c>
    </row>
    <row r="852" spans="2:21" x14ac:dyDescent="0.85">
      <c r="B852" s="22" t="s">
        <v>545</v>
      </c>
      <c r="C852" s="6" t="s">
        <v>566</v>
      </c>
      <c r="D852" s="6" t="s">
        <v>410</v>
      </c>
      <c r="E852" s="6" t="s">
        <v>576</v>
      </c>
      <c r="F852" s="6">
        <v>5</v>
      </c>
      <c r="G852" s="52">
        <v>45468</v>
      </c>
      <c r="H852" s="52">
        <f>IF(COUNTIF(休講・補講一覧表!I$6:I$47,開講日程一覧!P852)&gt;0,_xlfn.XLOOKUP(開講日程一覧!P852,休講・補講一覧表!I$6:I$47,休講・補講一覧表!G$6:G$47),G852)</f>
        <v>45468</v>
      </c>
      <c r="I852" s="3" t="str">
        <f t="shared" si="28"/>
        <v>火</v>
      </c>
      <c r="J852" s="3" t="str">
        <f>IF(COUNTIF(休講・補講一覧表!I$6:I$47,開講日程一覧!P852)&gt;0,TEXT(G852,"m/d")&amp;"の補講","")</f>
        <v/>
      </c>
      <c r="K852" s="6" t="s">
        <v>542</v>
      </c>
      <c r="L852" s="7">
        <v>6.9444444444444441E-3</v>
      </c>
      <c r="M852" s="7">
        <v>0.125</v>
      </c>
      <c r="P852" s="33" t="str">
        <f t="shared" si="29"/>
        <v>事業構想研究（2年次）_仙台③（田中ゼミ）_前期5</v>
      </c>
      <c r="Q852" s="6" t="str">
        <f>IF(_xlfn.XLOOKUP(D852,履修科目一覧!G$6:G$225,履修科目一覧!E$6:E$225)=0,"",_xlfn.XLOOKUP(D852,履修科目一覧!G$6:G$225,履修科目一覧!E$6:E$225))</f>
        <v/>
      </c>
      <c r="R852" cm="1">
        <f t="array" ref="R852">_xlfn.SWITCH(B852,"集中(導入)",1,"前期",2,"集中(夏期)",3,"後期",4,"集中(春期)",5,"通年",6)</f>
        <v>2</v>
      </c>
      <c r="S852" t="s">
        <v>49</v>
      </c>
      <c r="U852">
        <v>1</v>
      </c>
    </row>
    <row r="853" spans="2:21" x14ac:dyDescent="0.85">
      <c r="B853" s="22" t="s">
        <v>545</v>
      </c>
      <c r="C853" s="6" t="s">
        <v>566</v>
      </c>
      <c r="D853" s="6" t="s">
        <v>410</v>
      </c>
      <c r="E853" s="6" t="s">
        <v>576</v>
      </c>
      <c r="F853" s="6">
        <v>6</v>
      </c>
      <c r="G853" s="52">
        <v>45482</v>
      </c>
      <c r="H853" s="52">
        <f>IF(COUNTIF(休講・補講一覧表!I$6:I$47,開講日程一覧!P853)&gt;0,_xlfn.XLOOKUP(開講日程一覧!P853,休講・補講一覧表!I$6:I$47,休講・補講一覧表!G$6:G$47),G853)</f>
        <v>45482</v>
      </c>
      <c r="I853" s="3" t="str">
        <f t="shared" ref="I853:I916" si="30">TEXT(H853,"aaa")</f>
        <v>火</v>
      </c>
      <c r="J853" s="3" t="str">
        <f>IF(COUNTIF(休講・補講一覧表!I$6:I$47,開講日程一覧!P853)&gt;0,TEXT(G853,"m/d")&amp;"の補講","")</f>
        <v/>
      </c>
      <c r="K853" s="6" t="s">
        <v>542</v>
      </c>
      <c r="L853" s="7">
        <v>6.9444444444444441E-3</v>
      </c>
      <c r="M853" s="7">
        <v>0.125</v>
      </c>
      <c r="P853" s="33" t="str">
        <f t="shared" ref="P853:P916" si="31">D853&amp;F853</f>
        <v>事業構想研究（2年次）_仙台③（田中ゼミ）_前期6</v>
      </c>
      <c r="Q853" s="6" t="str">
        <f>IF(_xlfn.XLOOKUP(D853,履修科目一覧!G$6:G$225,履修科目一覧!E$6:E$225)=0,"",_xlfn.XLOOKUP(D853,履修科目一覧!G$6:G$225,履修科目一覧!E$6:E$225))</f>
        <v/>
      </c>
      <c r="R853" cm="1">
        <f t="array" ref="R853">_xlfn.SWITCH(B853,"集中(導入)",1,"前期",2,"集中(夏期)",3,"後期",4,"集中(春期)",5,"通年",6)</f>
        <v>2</v>
      </c>
      <c r="S853" t="s">
        <v>49</v>
      </c>
      <c r="U853">
        <v>1</v>
      </c>
    </row>
    <row r="854" spans="2:21" x14ac:dyDescent="0.85">
      <c r="B854" s="22" t="s">
        <v>545</v>
      </c>
      <c r="C854" s="6" t="s">
        <v>566</v>
      </c>
      <c r="D854" s="6" t="s">
        <v>410</v>
      </c>
      <c r="E854" s="6" t="s">
        <v>576</v>
      </c>
      <c r="F854" s="6">
        <v>7</v>
      </c>
      <c r="G854" s="52">
        <v>45496</v>
      </c>
      <c r="H854" s="52">
        <f>IF(COUNTIF(休講・補講一覧表!I$6:I$47,開講日程一覧!P854)&gt;0,_xlfn.XLOOKUP(開講日程一覧!P854,休講・補講一覧表!I$6:I$47,休講・補講一覧表!G$6:G$47),G854)</f>
        <v>45496</v>
      </c>
      <c r="I854" s="3" t="str">
        <f t="shared" si="30"/>
        <v>火</v>
      </c>
      <c r="J854" s="3" t="str">
        <f>IF(COUNTIF(休講・補講一覧表!I$6:I$47,開講日程一覧!P854)&gt;0,TEXT(G854,"m/d")&amp;"の補講","")</f>
        <v/>
      </c>
      <c r="K854" s="6" t="s">
        <v>542</v>
      </c>
      <c r="L854" s="7">
        <v>6.9444444444444441E-3</v>
      </c>
      <c r="M854" s="7">
        <v>0.125</v>
      </c>
      <c r="P854" s="33" t="str">
        <f t="shared" si="31"/>
        <v>事業構想研究（2年次）_仙台③（田中ゼミ）_前期7</v>
      </c>
      <c r="Q854" s="6" t="str">
        <f>IF(_xlfn.XLOOKUP(D854,履修科目一覧!G$6:G$225,履修科目一覧!E$6:E$225)=0,"",_xlfn.XLOOKUP(D854,履修科目一覧!G$6:G$225,履修科目一覧!E$6:E$225))</f>
        <v/>
      </c>
      <c r="R854" cm="1">
        <f t="array" ref="R854">_xlfn.SWITCH(B854,"集中(導入)",1,"前期",2,"集中(夏期)",3,"後期",4,"集中(春期)",5,"通年",6)</f>
        <v>2</v>
      </c>
      <c r="S854" t="s">
        <v>49</v>
      </c>
      <c r="U854">
        <v>1</v>
      </c>
    </row>
    <row r="855" spans="2:21" x14ac:dyDescent="0.85">
      <c r="B855" s="22" t="s">
        <v>545</v>
      </c>
      <c r="C855" s="6" t="s">
        <v>566</v>
      </c>
      <c r="D855" s="6" t="s">
        <v>410</v>
      </c>
      <c r="E855" s="6" t="s">
        <v>576</v>
      </c>
      <c r="F855" s="6">
        <v>8</v>
      </c>
      <c r="G855" s="52">
        <v>45510</v>
      </c>
      <c r="H855" s="52">
        <f>IF(COUNTIF(休講・補講一覧表!I$6:I$47,開講日程一覧!P855)&gt;0,_xlfn.XLOOKUP(開講日程一覧!P855,休講・補講一覧表!I$6:I$47,休講・補講一覧表!G$6:G$47),G855)</f>
        <v>45531</v>
      </c>
      <c r="I855" s="3" t="str">
        <f t="shared" si="30"/>
        <v>火</v>
      </c>
      <c r="J855" s="3" t="str">
        <f>IF(COUNTIF(休講・補講一覧表!I$6:I$47,開講日程一覧!P855)&gt;0,TEXT(G855,"m/d")&amp;"の補講","")</f>
        <v>8/6の補講</v>
      </c>
      <c r="K855" s="6" t="s">
        <v>542</v>
      </c>
      <c r="L855" s="7">
        <v>6.9444444444444441E-3</v>
      </c>
      <c r="M855" s="7">
        <v>0.125</v>
      </c>
      <c r="P855" s="33" t="str">
        <f t="shared" si="31"/>
        <v>事業構想研究（2年次）_仙台③（田中ゼミ）_前期8</v>
      </c>
      <c r="Q855" s="6" t="str">
        <f>IF(_xlfn.XLOOKUP(D855,履修科目一覧!G$6:G$225,履修科目一覧!E$6:E$225)=0,"",_xlfn.XLOOKUP(D855,履修科目一覧!G$6:G$225,履修科目一覧!E$6:E$225))</f>
        <v/>
      </c>
      <c r="R855" cm="1">
        <f t="array" ref="R855">_xlfn.SWITCH(B855,"集中(導入)",1,"前期",2,"集中(夏期)",3,"後期",4,"集中(春期)",5,"通年",6)</f>
        <v>2</v>
      </c>
      <c r="S855" t="s">
        <v>49</v>
      </c>
      <c r="U855">
        <v>1</v>
      </c>
    </row>
    <row r="856" spans="2:21" x14ac:dyDescent="0.85">
      <c r="B856" s="22" t="s">
        <v>550</v>
      </c>
      <c r="C856" s="6" t="s">
        <v>566</v>
      </c>
      <c r="D856" s="6" t="s">
        <v>418</v>
      </c>
      <c r="E856" s="6" t="s">
        <v>576</v>
      </c>
      <c r="F856" s="6">
        <v>1</v>
      </c>
      <c r="G856" s="52">
        <v>45566</v>
      </c>
      <c r="H856" s="52">
        <f>IF(COUNTIF(休講・補講一覧表!I$6:I$47,開講日程一覧!P856)&gt;0,_xlfn.XLOOKUP(開講日程一覧!P856,休講・補講一覧表!I$6:I$47,休講・補講一覧表!G$6:G$47),G856)</f>
        <v>45566</v>
      </c>
      <c r="I856" s="3" t="str">
        <f t="shared" si="30"/>
        <v>火</v>
      </c>
      <c r="J856" s="3" t="str">
        <f>IF(COUNTIF(休講・補講一覧表!I$6:I$47,開講日程一覧!P856)&gt;0,TEXT(G856,"m/d")&amp;"の補講","")</f>
        <v/>
      </c>
      <c r="K856" s="6" t="s">
        <v>556</v>
      </c>
      <c r="L856" s="7">
        <v>0</v>
      </c>
      <c r="M856" s="7">
        <v>6.25E-2</v>
      </c>
      <c r="P856" s="33" t="str">
        <f t="shared" si="31"/>
        <v>事業構想研究（2年次）_仙台③（田中ゼミ）_後期1</v>
      </c>
      <c r="Q856" s="6" t="str">
        <f>IF(_xlfn.XLOOKUP(D856,履修科目一覧!G$6:G$225,履修科目一覧!E$6:E$225)=0,"",_xlfn.XLOOKUP(D856,履修科目一覧!G$6:G$225,履修科目一覧!E$6:E$225))</f>
        <v/>
      </c>
      <c r="R856" cm="1">
        <f t="array" ref="R856">_xlfn.SWITCH(B856,"集中(導入)",1,"前期",2,"集中(夏期)",3,"後期",4,"集中(春期)",5,"通年",6)</f>
        <v>4</v>
      </c>
      <c r="S856" t="s">
        <v>49</v>
      </c>
      <c r="U856">
        <v>1</v>
      </c>
    </row>
    <row r="857" spans="2:21" x14ac:dyDescent="0.85">
      <c r="B857" s="22" t="s">
        <v>550</v>
      </c>
      <c r="C857" s="6" t="s">
        <v>566</v>
      </c>
      <c r="D857" s="6" t="s">
        <v>418</v>
      </c>
      <c r="E857" s="6" t="s">
        <v>576</v>
      </c>
      <c r="F857" s="6">
        <v>2</v>
      </c>
      <c r="G857" s="52">
        <v>45580</v>
      </c>
      <c r="H857" s="52">
        <f>IF(COUNTIF(休講・補講一覧表!I$6:I$47,開講日程一覧!P857)&gt;0,_xlfn.XLOOKUP(開講日程一覧!P857,休講・補講一覧表!I$6:I$47,休講・補講一覧表!G$6:G$47),G857)</f>
        <v>45580</v>
      </c>
      <c r="I857" s="3" t="str">
        <f t="shared" si="30"/>
        <v>火</v>
      </c>
      <c r="J857" s="3" t="str">
        <f>IF(COUNTIF(休講・補講一覧表!I$6:I$47,開講日程一覧!P857)&gt;0,TEXT(G857,"m/d")&amp;"の補講","")</f>
        <v/>
      </c>
      <c r="K857" s="6" t="s">
        <v>542</v>
      </c>
      <c r="L857" s="7">
        <v>6.9444444444444441E-3</v>
      </c>
      <c r="M857" s="7">
        <v>0.125</v>
      </c>
      <c r="P857" s="33" t="str">
        <f t="shared" si="31"/>
        <v>事業構想研究（2年次）_仙台③（田中ゼミ）_後期2</v>
      </c>
      <c r="Q857" s="6" t="str">
        <f>IF(_xlfn.XLOOKUP(D857,履修科目一覧!G$6:G$225,履修科目一覧!E$6:E$225)=0,"",_xlfn.XLOOKUP(D857,履修科目一覧!G$6:G$225,履修科目一覧!E$6:E$225))</f>
        <v/>
      </c>
      <c r="R857" cm="1">
        <f t="array" ref="R857">_xlfn.SWITCH(B857,"集中(導入)",1,"前期",2,"集中(夏期)",3,"後期",4,"集中(春期)",5,"通年",6)</f>
        <v>4</v>
      </c>
      <c r="S857" t="s">
        <v>49</v>
      </c>
      <c r="U857">
        <v>1</v>
      </c>
    </row>
    <row r="858" spans="2:21" x14ac:dyDescent="0.85">
      <c r="B858" s="22" t="s">
        <v>550</v>
      </c>
      <c r="C858" s="6" t="s">
        <v>566</v>
      </c>
      <c r="D858" s="6" t="s">
        <v>418</v>
      </c>
      <c r="E858" s="6" t="s">
        <v>576</v>
      </c>
      <c r="F858" s="6">
        <v>3</v>
      </c>
      <c r="G858" s="52">
        <v>45594</v>
      </c>
      <c r="H858" s="52">
        <f>IF(COUNTIF(休講・補講一覧表!I$6:I$47,開講日程一覧!P858)&gt;0,_xlfn.XLOOKUP(開講日程一覧!P858,休講・補講一覧表!I$6:I$47,休講・補講一覧表!G$6:G$47),G858)</f>
        <v>45594</v>
      </c>
      <c r="I858" s="3" t="str">
        <f t="shared" si="30"/>
        <v>火</v>
      </c>
      <c r="J858" s="3" t="str">
        <f>IF(COUNTIF(休講・補講一覧表!I$6:I$47,開講日程一覧!P858)&gt;0,TEXT(G858,"m/d")&amp;"の補講","")</f>
        <v/>
      </c>
      <c r="K858" s="6" t="s">
        <v>542</v>
      </c>
      <c r="L858" s="7">
        <v>6.9444444444444441E-3</v>
      </c>
      <c r="M858" s="7">
        <v>0.125</v>
      </c>
      <c r="P858" s="33" t="str">
        <f t="shared" si="31"/>
        <v>事業構想研究（2年次）_仙台③（田中ゼミ）_後期3</v>
      </c>
      <c r="Q858" s="6" t="str">
        <f>IF(_xlfn.XLOOKUP(D858,履修科目一覧!G$6:G$225,履修科目一覧!E$6:E$225)=0,"",_xlfn.XLOOKUP(D858,履修科目一覧!G$6:G$225,履修科目一覧!E$6:E$225))</f>
        <v/>
      </c>
      <c r="R858" cm="1">
        <f t="array" ref="R858">_xlfn.SWITCH(B858,"集中(導入)",1,"前期",2,"集中(夏期)",3,"後期",4,"集中(春期)",5,"通年",6)</f>
        <v>4</v>
      </c>
      <c r="S858" t="s">
        <v>49</v>
      </c>
      <c r="U858">
        <v>1</v>
      </c>
    </row>
    <row r="859" spans="2:21" x14ac:dyDescent="0.85">
      <c r="B859" s="22" t="s">
        <v>550</v>
      </c>
      <c r="C859" s="6" t="s">
        <v>566</v>
      </c>
      <c r="D859" s="6" t="s">
        <v>418</v>
      </c>
      <c r="E859" s="6" t="s">
        <v>576</v>
      </c>
      <c r="F859" s="6">
        <v>4</v>
      </c>
      <c r="G859" s="52">
        <v>45608</v>
      </c>
      <c r="H859" s="52">
        <f>IF(COUNTIF(休講・補講一覧表!I$6:I$47,開講日程一覧!P859)&gt;0,_xlfn.XLOOKUP(開講日程一覧!P859,休講・補講一覧表!I$6:I$47,休講・補講一覧表!G$6:G$47),G859)</f>
        <v>45608</v>
      </c>
      <c r="I859" s="3" t="str">
        <f t="shared" si="30"/>
        <v>火</v>
      </c>
      <c r="J859" s="3" t="str">
        <f>IF(COUNTIF(休講・補講一覧表!I$6:I$47,開講日程一覧!P859)&gt;0,TEXT(G859,"m/d")&amp;"の補講","")</f>
        <v/>
      </c>
      <c r="K859" s="6" t="s">
        <v>542</v>
      </c>
      <c r="L859" s="7">
        <v>6.9444444444444441E-3</v>
      </c>
      <c r="M859" s="7">
        <v>0.125</v>
      </c>
      <c r="P859" s="33" t="str">
        <f t="shared" si="31"/>
        <v>事業構想研究（2年次）_仙台③（田中ゼミ）_後期4</v>
      </c>
      <c r="Q859" s="6" t="str">
        <f>IF(_xlfn.XLOOKUP(D859,履修科目一覧!G$6:G$225,履修科目一覧!E$6:E$225)=0,"",_xlfn.XLOOKUP(D859,履修科目一覧!G$6:G$225,履修科目一覧!E$6:E$225))</f>
        <v/>
      </c>
      <c r="R859" cm="1">
        <f t="array" ref="R859">_xlfn.SWITCH(B859,"集中(導入)",1,"前期",2,"集中(夏期)",3,"後期",4,"集中(春期)",5,"通年",6)</f>
        <v>4</v>
      </c>
      <c r="S859" t="s">
        <v>49</v>
      </c>
      <c r="U859">
        <v>1</v>
      </c>
    </row>
    <row r="860" spans="2:21" x14ac:dyDescent="0.85">
      <c r="B860" s="22" t="s">
        <v>550</v>
      </c>
      <c r="C860" s="6" t="s">
        <v>566</v>
      </c>
      <c r="D860" s="6" t="s">
        <v>418</v>
      </c>
      <c r="E860" s="6" t="s">
        <v>576</v>
      </c>
      <c r="F860" s="6">
        <v>5</v>
      </c>
      <c r="G860" s="52">
        <v>45622</v>
      </c>
      <c r="H860" s="52">
        <f>IF(COUNTIF(休講・補講一覧表!I$6:I$47,開講日程一覧!P860)&gt;0,_xlfn.XLOOKUP(開講日程一覧!P860,休講・補講一覧表!I$6:I$47,休講・補講一覧表!G$6:G$47),G860)</f>
        <v>45622</v>
      </c>
      <c r="I860" s="3" t="str">
        <f t="shared" si="30"/>
        <v>火</v>
      </c>
      <c r="J860" s="3" t="str">
        <f>IF(COUNTIF(休講・補講一覧表!I$6:I$47,開講日程一覧!P860)&gt;0,TEXT(G860,"m/d")&amp;"の補講","")</f>
        <v/>
      </c>
      <c r="K860" s="6" t="s">
        <v>542</v>
      </c>
      <c r="L860" s="7">
        <v>6.9444444444444441E-3</v>
      </c>
      <c r="M860" s="7">
        <v>0.125</v>
      </c>
      <c r="P860" s="33" t="str">
        <f t="shared" si="31"/>
        <v>事業構想研究（2年次）_仙台③（田中ゼミ）_後期5</v>
      </c>
      <c r="Q860" s="6" t="str">
        <f>IF(_xlfn.XLOOKUP(D860,履修科目一覧!G$6:G$225,履修科目一覧!E$6:E$225)=0,"",_xlfn.XLOOKUP(D860,履修科目一覧!G$6:G$225,履修科目一覧!E$6:E$225))</f>
        <v/>
      </c>
      <c r="R860" cm="1">
        <f t="array" ref="R860">_xlfn.SWITCH(B860,"集中(導入)",1,"前期",2,"集中(夏期)",3,"後期",4,"集中(春期)",5,"通年",6)</f>
        <v>4</v>
      </c>
      <c r="S860" t="s">
        <v>49</v>
      </c>
      <c r="U860">
        <v>1</v>
      </c>
    </row>
    <row r="861" spans="2:21" x14ac:dyDescent="0.85">
      <c r="B861" s="22" t="s">
        <v>550</v>
      </c>
      <c r="C861" s="6" t="s">
        <v>566</v>
      </c>
      <c r="D861" s="6" t="s">
        <v>418</v>
      </c>
      <c r="E861" s="6" t="s">
        <v>576</v>
      </c>
      <c r="F861" s="6">
        <v>6</v>
      </c>
      <c r="G861" s="52">
        <v>45636</v>
      </c>
      <c r="H861" s="52">
        <f>IF(COUNTIF(休講・補講一覧表!I$6:I$47,開講日程一覧!P861)&gt;0,_xlfn.XLOOKUP(開講日程一覧!P861,休講・補講一覧表!I$6:I$47,休講・補講一覧表!G$6:G$47),G861)</f>
        <v>45636</v>
      </c>
      <c r="I861" s="3" t="str">
        <f t="shared" si="30"/>
        <v>火</v>
      </c>
      <c r="J861" s="3" t="str">
        <f>IF(COUNTIF(休講・補講一覧表!I$6:I$47,開講日程一覧!P861)&gt;0,TEXT(G861,"m/d")&amp;"の補講","")</f>
        <v/>
      </c>
      <c r="K861" s="6" t="s">
        <v>542</v>
      </c>
      <c r="L861" s="7">
        <v>6.9444444444444441E-3</v>
      </c>
      <c r="M861" s="7">
        <v>0.125</v>
      </c>
      <c r="P861" s="33" t="str">
        <f t="shared" si="31"/>
        <v>事業構想研究（2年次）_仙台③（田中ゼミ）_後期6</v>
      </c>
      <c r="Q861" s="6" t="str">
        <f>IF(_xlfn.XLOOKUP(D861,履修科目一覧!G$6:G$225,履修科目一覧!E$6:E$225)=0,"",_xlfn.XLOOKUP(D861,履修科目一覧!G$6:G$225,履修科目一覧!E$6:E$225))</f>
        <v/>
      </c>
      <c r="R861" cm="1">
        <f t="array" ref="R861">_xlfn.SWITCH(B861,"集中(導入)",1,"前期",2,"集中(夏期)",3,"後期",4,"集中(春期)",5,"通年",6)</f>
        <v>4</v>
      </c>
      <c r="S861" t="s">
        <v>49</v>
      </c>
      <c r="U861">
        <v>1</v>
      </c>
    </row>
    <row r="862" spans="2:21" x14ac:dyDescent="0.85">
      <c r="B862" s="22" t="s">
        <v>550</v>
      </c>
      <c r="C862" s="6" t="s">
        <v>566</v>
      </c>
      <c r="D862" s="6" t="s">
        <v>418</v>
      </c>
      <c r="E862" s="6" t="s">
        <v>576</v>
      </c>
      <c r="F862" s="6">
        <v>7</v>
      </c>
      <c r="G862" s="52">
        <v>45650</v>
      </c>
      <c r="H862" s="52">
        <f>IF(COUNTIF(休講・補講一覧表!I$6:I$47,開講日程一覧!P862)&gt;0,_xlfn.XLOOKUP(開講日程一覧!P862,休講・補講一覧表!I$6:I$47,休講・補講一覧表!G$6:G$47),G862)</f>
        <v>45650</v>
      </c>
      <c r="I862" s="3" t="str">
        <f t="shared" si="30"/>
        <v>火</v>
      </c>
      <c r="J862" s="3" t="str">
        <f>IF(COUNTIF(休講・補講一覧表!I$6:I$47,開講日程一覧!P862)&gt;0,TEXT(G862,"m/d")&amp;"の補講","")</f>
        <v/>
      </c>
      <c r="K862" s="6" t="s">
        <v>542</v>
      </c>
      <c r="L862" s="7">
        <v>6.9444444444444441E-3</v>
      </c>
      <c r="M862" s="7">
        <v>0.125</v>
      </c>
      <c r="P862" s="33" t="str">
        <f t="shared" si="31"/>
        <v>事業構想研究（2年次）_仙台③（田中ゼミ）_後期7</v>
      </c>
      <c r="Q862" s="6" t="str">
        <f>IF(_xlfn.XLOOKUP(D862,履修科目一覧!G$6:G$225,履修科目一覧!E$6:E$225)=0,"",_xlfn.XLOOKUP(D862,履修科目一覧!G$6:G$225,履修科目一覧!E$6:E$225))</f>
        <v/>
      </c>
      <c r="R862" cm="1">
        <f t="array" ref="R862">_xlfn.SWITCH(B862,"集中(導入)",1,"前期",2,"集中(夏期)",3,"後期",4,"集中(春期)",5,"通年",6)</f>
        <v>4</v>
      </c>
      <c r="S862" t="s">
        <v>49</v>
      </c>
      <c r="U862">
        <v>1</v>
      </c>
    </row>
    <row r="863" spans="2:21" x14ac:dyDescent="0.85">
      <c r="B863" s="22" t="s">
        <v>550</v>
      </c>
      <c r="C863" s="6" t="s">
        <v>566</v>
      </c>
      <c r="D863" s="6" t="s">
        <v>418</v>
      </c>
      <c r="E863" s="6" t="s">
        <v>576</v>
      </c>
      <c r="F863" s="6">
        <v>8</v>
      </c>
      <c r="G863" s="52">
        <v>45671</v>
      </c>
      <c r="H863" s="52">
        <f>IF(COUNTIF(休講・補講一覧表!I$6:I$47,開講日程一覧!P863)&gt;0,_xlfn.XLOOKUP(開講日程一覧!P863,休講・補講一覧表!I$6:I$47,休講・補講一覧表!G$6:G$47),G863)</f>
        <v>45671</v>
      </c>
      <c r="I863" s="3" t="str">
        <f t="shared" si="30"/>
        <v>火</v>
      </c>
      <c r="J863" s="3" t="str">
        <f>IF(COUNTIF(休講・補講一覧表!I$6:I$47,開講日程一覧!P863)&gt;0,TEXT(G863,"m/d")&amp;"の補講","")</f>
        <v/>
      </c>
      <c r="K863" s="6" t="s">
        <v>542</v>
      </c>
      <c r="L863" s="7">
        <v>6.9444444444444441E-3</v>
      </c>
      <c r="M863" s="7">
        <v>0.125</v>
      </c>
      <c r="P863" s="33" t="str">
        <f t="shared" si="31"/>
        <v>事業構想研究（2年次）_仙台③（田中ゼミ）_後期8</v>
      </c>
      <c r="Q863" s="6" t="str">
        <f>IF(_xlfn.XLOOKUP(D863,履修科目一覧!G$6:G$225,履修科目一覧!E$6:E$225)=0,"",_xlfn.XLOOKUP(D863,履修科目一覧!G$6:G$225,履修科目一覧!E$6:E$225))</f>
        <v/>
      </c>
      <c r="R863" cm="1">
        <f t="array" ref="R863">_xlfn.SWITCH(B863,"集中(導入)",1,"前期",2,"集中(夏期)",3,"後期",4,"集中(春期)",5,"通年",6)</f>
        <v>4</v>
      </c>
      <c r="S863" t="s">
        <v>49</v>
      </c>
      <c r="U863">
        <v>1</v>
      </c>
    </row>
    <row r="864" spans="2:21" x14ac:dyDescent="0.85">
      <c r="B864" s="22" t="s">
        <v>545</v>
      </c>
      <c r="C864" s="6" t="s">
        <v>546</v>
      </c>
      <c r="D864" s="6" t="s">
        <v>426</v>
      </c>
      <c r="E864" s="6" t="s">
        <v>576</v>
      </c>
      <c r="F864" s="6">
        <v>1</v>
      </c>
      <c r="G864" s="52">
        <v>45409</v>
      </c>
      <c r="H864" s="52">
        <f>IF(COUNTIF(休講・補講一覧表!I$6:I$47,開講日程一覧!P864)&gt;0,_xlfn.XLOOKUP(開講日程一覧!P864,休講・補講一覧表!I$6:I$47,休講・補講一覧表!G$6:G$47),G864)</f>
        <v>45409</v>
      </c>
      <c r="I864" s="3" t="str">
        <f t="shared" si="30"/>
        <v>土</v>
      </c>
      <c r="J864" s="3" t="str">
        <f>IF(COUNTIF(休講・補講一覧表!I$6:I$47,開講日程一覧!P864)&gt;0,TEXT(G864,"m/d")&amp;"の補講","")</f>
        <v/>
      </c>
      <c r="K864" s="6" t="s">
        <v>548</v>
      </c>
      <c r="L864" s="7">
        <v>0</v>
      </c>
      <c r="M864" s="7">
        <v>6.25E-2</v>
      </c>
      <c r="P864" s="33" t="str">
        <f t="shared" si="31"/>
        <v>事業構想研究（2年次）_仙台④（小松ゼミ）_前期1</v>
      </c>
      <c r="Q864" s="6" t="str">
        <f>IF(_xlfn.XLOOKUP(D864,履修科目一覧!G$6:G$225,履修科目一覧!E$6:E$225)=0,"",_xlfn.XLOOKUP(D864,履修科目一覧!G$6:G$225,履修科目一覧!E$6:E$225))</f>
        <v/>
      </c>
      <c r="R864" cm="1">
        <f t="array" ref="R864">_xlfn.SWITCH(B864,"集中(導入)",1,"前期",2,"集中(夏期)",3,"後期",4,"集中(春期)",5,"通年",6)</f>
        <v>2</v>
      </c>
      <c r="S864" t="s">
        <v>49</v>
      </c>
      <c r="U864">
        <v>1</v>
      </c>
    </row>
    <row r="865" spans="2:21" x14ac:dyDescent="0.85">
      <c r="B865" s="22" t="s">
        <v>545</v>
      </c>
      <c r="C865" s="6" t="s">
        <v>546</v>
      </c>
      <c r="D865" s="6" t="s">
        <v>426</v>
      </c>
      <c r="E865" s="6" t="s">
        <v>576</v>
      </c>
      <c r="F865" s="6">
        <v>2</v>
      </c>
      <c r="G865" s="52">
        <v>45430</v>
      </c>
      <c r="H865" s="52">
        <f>IF(COUNTIF(休講・補講一覧表!I$6:I$47,開講日程一覧!P865)&gt;0,_xlfn.XLOOKUP(開講日程一覧!P865,休講・補講一覧表!I$6:I$47,休講・補講一覧表!G$6:G$47),G865)</f>
        <v>45430</v>
      </c>
      <c r="I865" s="3" t="str">
        <f t="shared" si="30"/>
        <v>土</v>
      </c>
      <c r="J865" s="3" t="str">
        <f>IF(COUNTIF(休講・補講一覧表!I$6:I$47,開講日程一覧!P865)&gt;0,TEXT(G865,"m/d")&amp;"の補講","")</f>
        <v/>
      </c>
      <c r="K865" s="6" t="s">
        <v>549</v>
      </c>
      <c r="L865" s="7">
        <v>4.1666666666666664E-2</v>
      </c>
      <c r="M865" s="7">
        <v>0.125</v>
      </c>
      <c r="P865" s="33" t="str">
        <f t="shared" si="31"/>
        <v>事業構想研究（2年次）_仙台④（小松ゼミ）_前期2</v>
      </c>
      <c r="Q865" s="6" t="str">
        <f>IF(_xlfn.XLOOKUP(D865,履修科目一覧!G$6:G$225,履修科目一覧!E$6:E$225)=0,"",_xlfn.XLOOKUP(D865,履修科目一覧!G$6:G$225,履修科目一覧!E$6:E$225))</f>
        <v/>
      </c>
      <c r="R865" cm="1">
        <f t="array" ref="R865">_xlfn.SWITCH(B865,"集中(導入)",1,"前期",2,"集中(夏期)",3,"後期",4,"集中(春期)",5,"通年",6)</f>
        <v>2</v>
      </c>
      <c r="S865" t="s">
        <v>49</v>
      </c>
      <c r="U865">
        <v>1</v>
      </c>
    </row>
    <row r="866" spans="2:21" x14ac:dyDescent="0.85">
      <c r="B866" s="22" t="s">
        <v>545</v>
      </c>
      <c r="C866" s="6" t="s">
        <v>546</v>
      </c>
      <c r="D866" s="6" t="s">
        <v>426</v>
      </c>
      <c r="E866" s="6" t="s">
        <v>576</v>
      </c>
      <c r="F866" s="6">
        <v>3</v>
      </c>
      <c r="G866" s="52">
        <v>45444</v>
      </c>
      <c r="H866" s="52">
        <f>IF(COUNTIF(休講・補講一覧表!I$6:I$47,開講日程一覧!P866)&gt;0,_xlfn.XLOOKUP(開講日程一覧!P866,休講・補講一覧表!I$6:I$47,休講・補講一覧表!G$6:G$47),G866)</f>
        <v>45444</v>
      </c>
      <c r="I866" s="3" t="str">
        <f t="shared" si="30"/>
        <v>土</v>
      </c>
      <c r="J866" s="3" t="str">
        <f>IF(COUNTIF(休講・補講一覧表!I$6:I$47,開講日程一覧!P866)&gt;0,TEXT(G866,"m/d")&amp;"の補講","")</f>
        <v/>
      </c>
      <c r="K866" s="6" t="s">
        <v>549</v>
      </c>
      <c r="L866" s="7">
        <v>4.1666666666666664E-2</v>
      </c>
      <c r="M866" s="7">
        <v>0.125</v>
      </c>
      <c r="P866" s="33" t="str">
        <f t="shared" si="31"/>
        <v>事業構想研究（2年次）_仙台④（小松ゼミ）_前期3</v>
      </c>
      <c r="Q866" s="6" t="str">
        <f>IF(_xlfn.XLOOKUP(D866,履修科目一覧!G$6:G$225,履修科目一覧!E$6:E$225)=0,"",_xlfn.XLOOKUP(D866,履修科目一覧!G$6:G$225,履修科目一覧!E$6:E$225))</f>
        <v/>
      </c>
      <c r="R866" cm="1">
        <f t="array" ref="R866">_xlfn.SWITCH(B866,"集中(導入)",1,"前期",2,"集中(夏期)",3,"後期",4,"集中(春期)",5,"通年",6)</f>
        <v>2</v>
      </c>
      <c r="S866" t="s">
        <v>49</v>
      </c>
      <c r="U866">
        <v>1</v>
      </c>
    </row>
    <row r="867" spans="2:21" x14ac:dyDescent="0.85">
      <c r="B867" s="22" t="s">
        <v>545</v>
      </c>
      <c r="C867" s="6" t="s">
        <v>546</v>
      </c>
      <c r="D867" s="6" t="s">
        <v>426</v>
      </c>
      <c r="E867" s="6" t="s">
        <v>576</v>
      </c>
      <c r="F867" s="6">
        <v>4</v>
      </c>
      <c r="G867" s="52">
        <v>45458</v>
      </c>
      <c r="H867" s="52">
        <f>IF(COUNTIF(休講・補講一覧表!I$6:I$47,開講日程一覧!P867)&gt;0,_xlfn.XLOOKUP(開講日程一覧!P867,休講・補講一覧表!I$6:I$47,休講・補講一覧表!G$6:G$47),G867)</f>
        <v>45458</v>
      </c>
      <c r="I867" s="3" t="str">
        <f t="shared" si="30"/>
        <v>土</v>
      </c>
      <c r="J867" s="3" t="str">
        <f>IF(COUNTIF(休講・補講一覧表!I$6:I$47,開講日程一覧!P867)&gt;0,TEXT(G867,"m/d")&amp;"の補講","")</f>
        <v/>
      </c>
      <c r="K867" s="6" t="s">
        <v>549</v>
      </c>
      <c r="L867" s="7">
        <v>4.1666666666666664E-2</v>
      </c>
      <c r="M867" s="7">
        <v>0.125</v>
      </c>
      <c r="P867" s="33" t="str">
        <f t="shared" si="31"/>
        <v>事業構想研究（2年次）_仙台④（小松ゼミ）_前期4</v>
      </c>
      <c r="Q867" s="6" t="str">
        <f>IF(_xlfn.XLOOKUP(D867,履修科目一覧!G$6:G$225,履修科目一覧!E$6:E$225)=0,"",_xlfn.XLOOKUP(D867,履修科目一覧!G$6:G$225,履修科目一覧!E$6:E$225))</f>
        <v/>
      </c>
      <c r="R867" cm="1">
        <f t="array" ref="R867">_xlfn.SWITCH(B867,"集中(導入)",1,"前期",2,"集中(夏期)",3,"後期",4,"集中(春期)",5,"通年",6)</f>
        <v>2</v>
      </c>
      <c r="S867" t="s">
        <v>49</v>
      </c>
      <c r="U867">
        <v>1</v>
      </c>
    </row>
    <row r="868" spans="2:21" x14ac:dyDescent="0.85">
      <c r="B868" s="22" t="s">
        <v>545</v>
      </c>
      <c r="C868" s="6" t="s">
        <v>546</v>
      </c>
      <c r="D868" s="6" t="s">
        <v>426</v>
      </c>
      <c r="E868" s="6" t="s">
        <v>576</v>
      </c>
      <c r="F868" s="6">
        <v>5</v>
      </c>
      <c r="G868" s="52">
        <v>45472</v>
      </c>
      <c r="H868" s="52">
        <f>IF(COUNTIF(休講・補講一覧表!I$6:I$47,開講日程一覧!P868)&gt;0,_xlfn.XLOOKUP(開講日程一覧!P868,休講・補講一覧表!I$6:I$47,休講・補講一覧表!G$6:G$47),G868)</f>
        <v>45472</v>
      </c>
      <c r="I868" s="3" t="str">
        <f t="shared" si="30"/>
        <v>土</v>
      </c>
      <c r="J868" s="3" t="str">
        <f>IF(COUNTIF(休講・補講一覧表!I$6:I$47,開講日程一覧!P868)&gt;0,TEXT(G868,"m/d")&amp;"の補講","")</f>
        <v/>
      </c>
      <c r="K868" s="6" t="s">
        <v>549</v>
      </c>
      <c r="L868" s="7">
        <v>4.1666666666666664E-2</v>
      </c>
      <c r="M868" s="7">
        <v>0.125</v>
      </c>
      <c r="P868" s="33" t="str">
        <f t="shared" si="31"/>
        <v>事業構想研究（2年次）_仙台④（小松ゼミ）_前期5</v>
      </c>
      <c r="Q868" s="6" t="str">
        <f>IF(_xlfn.XLOOKUP(D868,履修科目一覧!G$6:G$225,履修科目一覧!E$6:E$225)=0,"",_xlfn.XLOOKUP(D868,履修科目一覧!G$6:G$225,履修科目一覧!E$6:E$225))</f>
        <v/>
      </c>
      <c r="R868" cm="1">
        <f t="array" ref="R868">_xlfn.SWITCH(B868,"集中(導入)",1,"前期",2,"集中(夏期)",3,"後期",4,"集中(春期)",5,"通年",6)</f>
        <v>2</v>
      </c>
      <c r="S868" t="s">
        <v>49</v>
      </c>
      <c r="U868">
        <v>1</v>
      </c>
    </row>
    <row r="869" spans="2:21" x14ac:dyDescent="0.85">
      <c r="B869" s="22" t="s">
        <v>545</v>
      </c>
      <c r="C869" s="6" t="s">
        <v>546</v>
      </c>
      <c r="D869" s="6" t="s">
        <v>426</v>
      </c>
      <c r="E869" s="6" t="s">
        <v>576</v>
      </c>
      <c r="F869" s="6">
        <v>6</v>
      </c>
      <c r="G869" s="52">
        <v>45486</v>
      </c>
      <c r="H869" s="52">
        <f>IF(COUNTIF(休講・補講一覧表!I$6:I$47,開講日程一覧!P869)&gt;0,_xlfn.XLOOKUP(開講日程一覧!P869,休講・補講一覧表!I$6:I$47,休講・補講一覧表!G$6:G$47),G869)</f>
        <v>45528</v>
      </c>
      <c r="I869" s="3" t="str">
        <f t="shared" si="30"/>
        <v>土</v>
      </c>
      <c r="J869" s="3" t="str">
        <f>IF(COUNTIF(休講・補講一覧表!I$6:I$47,開講日程一覧!P869)&gt;0,TEXT(G869,"m/d")&amp;"の補講","")</f>
        <v>7/13の補講</v>
      </c>
      <c r="K869" s="6" t="s">
        <v>549</v>
      </c>
      <c r="L869" s="7">
        <v>4.1666666666666664E-2</v>
      </c>
      <c r="M869" s="7">
        <v>0.125</v>
      </c>
      <c r="P869" s="33" t="str">
        <f t="shared" si="31"/>
        <v>事業構想研究（2年次）_仙台④（小松ゼミ）_前期6</v>
      </c>
      <c r="Q869" s="6" t="str">
        <f>IF(_xlfn.XLOOKUP(D869,履修科目一覧!G$6:G$225,履修科目一覧!E$6:E$225)=0,"",_xlfn.XLOOKUP(D869,履修科目一覧!G$6:G$225,履修科目一覧!E$6:E$225))</f>
        <v/>
      </c>
      <c r="R869" cm="1">
        <f t="array" ref="R869">_xlfn.SWITCH(B869,"集中(導入)",1,"前期",2,"集中(夏期)",3,"後期",4,"集中(春期)",5,"通年",6)</f>
        <v>2</v>
      </c>
      <c r="S869" t="s">
        <v>49</v>
      </c>
      <c r="U869">
        <v>1</v>
      </c>
    </row>
    <row r="870" spans="2:21" x14ac:dyDescent="0.85">
      <c r="B870" s="22" t="s">
        <v>545</v>
      </c>
      <c r="C870" s="6" t="s">
        <v>546</v>
      </c>
      <c r="D870" s="6" t="s">
        <v>426</v>
      </c>
      <c r="E870" s="6" t="s">
        <v>576</v>
      </c>
      <c r="F870" s="6">
        <v>7</v>
      </c>
      <c r="G870" s="52">
        <v>45500</v>
      </c>
      <c r="H870" s="52">
        <f>IF(COUNTIF(休講・補講一覧表!I$6:I$47,開講日程一覧!P870)&gt;0,_xlfn.XLOOKUP(開講日程一覧!P870,休講・補講一覧表!I$6:I$47,休講・補講一覧表!G$6:G$47),G870)</f>
        <v>45500</v>
      </c>
      <c r="I870" s="3" t="str">
        <f t="shared" si="30"/>
        <v>土</v>
      </c>
      <c r="J870" s="3" t="str">
        <f>IF(COUNTIF(休講・補講一覧表!I$6:I$47,開講日程一覧!P870)&gt;0,TEXT(G870,"m/d")&amp;"の補講","")</f>
        <v/>
      </c>
      <c r="K870" s="6" t="s">
        <v>549</v>
      </c>
      <c r="L870" s="7">
        <v>4.1666666666666664E-2</v>
      </c>
      <c r="M870" s="7">
        <v>0.125</v>
      </c>
      <c r="P870" s="33" t="str">
        <f t="shared" si="31"/>
        <v>事業構想研究（2年次）_仙台④（小松ゼミ）_前期7</v>
      </c>
      <c r="Q870" s="6" t="str">
        <f>IF(_xlfn.XLOOKUP(D870,履修科目一覧!G$6:G$225,履修科目一覧!E$6:E$225)=0,"",_xlfn.XLOOKUP(D870,履修科目一覧!G$6:G$225,履修科目一覧!E$6:E$225))</f>
        <v/>
      </c>
      <c r="R870" cm="1">
        <f t="array" ref="R870">_xlfn.SWITCH(B870,"集中(導入)",1,"前期",2,"集中(夏期)",3,"後期",4,"集中(春期)",5,"通年",6)</f>
        <v>2</v>
      </c>
      <c r="S870" t="s">
        <v>49</v>
      </c>
      <c r="U870">
        <v>1</v>
      </c>
    </row>
    <row r="871" spans="2:21" x14ac:dyDescent="0.85">
      <c r="B871" s="22" t="s">
        <v>545</v>
      </c>
      <c r="C871" s="6" t="s">
        <v>546</v>
      </c>
      <c r="D871" s="6" t="s">
        <v>426</v>
      </c>
      <c r="E871" s="6" t="s">
        <v>576</v>
      </c>
      <c r="F871" s="6">
        <v>8</v>
      </c>
      <c r="G871" s="52">
        <v>45514</v>
      </c>
      <c r="H871" s="52">
        <f>IF(COUNTIF(休講・補講一覧表!I$6:I$47,開講日程一覧!P871)&gt;0,_xlfn.XLOOKUP(開講日程一覧!P871,休講・補講一覧表!I$6:I$47,休講・補講一覧表!G$6:G$47),G871)</f>
        <v>45514</v>
      </c>
      <c r="I871" s="3" t="str">
        <f t="shared" si="30"/>
        <v>土</v>
      </c>
      <c r="J871" s="3" t="str">
        <f>IF(COUNTIF(休講・補講一覧表!I$6:I$47,開講日程一覧!P871)&gt;0,TEXT(G871,"m/d")&amp;"の補講","")</f>
        <v/>
      </c>
      <c r="K871" s="6" t="s">
        <v>549</v>
      </c>
      <c r="L871" s="7">
        <v>4.1666666666666664E-2</v>
      </c>
      <c r="M871" s="7">
        <v>0.125</v>
      </c>
      <c r="P871" s="33" t="str">
        <f t="shared" si="31"/>
        <v>事業構想研究（2年次）_仙台④（小松ゼミ）_前期8</v>
      </c>
      <c r="Q871" s="6" t="str">
        <f>IF(_xlfn.XLOOKUP(D871,履修科目一覧!G$6:G$225,履修科目一覧!E$6:E$225)=0,"",_xlfn.XLOOKUP(D871,履修科目一覧!G$6:G$225,履修科目一覧!E$6:E$225))</f>
        <v/>
      </c>
      <c r="R871" cm="1">
        <f t="array" ref="R871">_xlfn.SWITCH(B871,"集中(導入)",1,"前期",2,"集中(夏期)",3,"後期",4,"集中(春期)",5,"通年",6)</f>
        <v>2</v>
      </c>
      <c r="S871" t="s">
        <v>49</v>
      </c>
      <c r="U871">
        <v>1</v>
      </c>
    </row>
    <row r="872" spans="2:21" x14ac:dyDescent="0.85">
      <c r="B872" s="22" t="s">
        <v>550</v>
      </c>
      <c r="C872" s="6" t="s">
        <v>546</v>
      </c>
      <c r="D872" s="6" t="s">
        <v>434</v>
      </c>
      <c r="E872" s="6" t="s">
        <v>576</v>
      </c>
      <c r="F872" s="6">
        <v>1</v>
      </c>
      <c r="G872" s="52">
        <v>45563</v>
      </c>
      <c r="H872" s="52">
        <f>IF(COUNTIF(休講・補講一覧表!I$6:I$47,開講日程一覧!P872)&gt;0,_xlfn.XLOOKUP(開講日程一覧!P872,休講・補講一覧表!I$6:I$47,休講・補講一覧表!G$6:G$47),G872)</f>
        <v>45563</v>
      </c>
      <c r="I872" s="3" t="str">
        <f t="shared" si="30"/>
        <v>土</v>
      </c>
      <c r="J872" s="3" t="str">
        <f>IF(COUNTIF(休講・補講一覧表!I$6:I$47,開講日程一覧!P872)&gt;0,TEXT(G872,"m/d")&amp;"の補講","")</f>
        <v/>
      </c>
      <c r="K872" s="6" t="s">
        <v>548</v>
      </c>
      <c r="L872" s="7">
        <v>0</v>
      </c>
      <c r="M872" s="7">
        <v>6.25E-2</v>
      </c>
      <c r="P872" s="33" t="str">
        <f t="shared" si="31"/>
        <v>事業構想研究（2年次）_仙台④（小松ゼミ）_後期1</v>
      </c>
      <c r="Q872" s="6" t="str">
        <f>IF(_xlfn.XLOOKUP(D872,履修科目一覧!G$6:G$225,履修科目一覧!E$6:E$225)=0,"",_xlfn.XLOOKUP(D872,履修科目一覧!G$6:G$225,履修科目一覧!E$6:E$225))</f>
        <v/>
      </c>
      <c r="R872" cm="1">
        <f t="array" ref="R872">_xlfn.SWITCH(B872,"集中(導入)",1,"前期",2,"集中(夏期)",3,"後期",4,"集中(春期)",5,"通年",6)</f>
        <v>4</v>
      </c>
      <c r="S872" t="s">
        <v>49</v>
      </c>
      <c r="U872">
        <v>1</v>
      </c>
    </row>
    <row r="873" spans="2:21" x14ac:dyDescent="0.85">
      <c r="B873" s="22" t="s">
        <v>550</v>
      </c>
      <c r="C873" s="6" t="s">
        <v>546</v>
      </c>
      <c r="D873" s="6" t="s">
        <v>434</v>
      </c>
      <c r="E873" s="6" t="s">
        <v>576</v>
      </c>
      <c r="F873" s="6">
        <v>2</v>
      </c>
      <c r="G873" s="52">
        <v>45570</v>
      </c>
      <c r="H873" s="52">
        <f>IF(COUNTIF(休講・補講一覧表!I$6:I$47,開講日程一覧!P873)&gt;0,_xlfn.XLOOKUP(開講日程一覧!P873,休講・補講一覧表!I$6:I$47,休講・補講一覧表!G$6:G$47),G873)</f>
        <v>45570</v>
      </c>
      <c r="I873" s="3" t="str">
        <f t="shared" si="30"/>
        <v>土</v>
      </c>
      <c r="J873" s="3" t="str">
        <f>IF(COUNTIF(休講・補講一覧表!I$6:I$47,開講日程一覧!P873)&gt;0,TEXT(G873,"m/d")&amp;"の補講","")</f>
        <v/>
      </c>
      <c r="K873" s="6" t="s">
        <v>549</v>
      </c>
      <c r="L873" s="7">
        <v>4.1666666666666664E-2</v>
      </c>
      <c r="M873" s="7">
        <v>0.125</v>
      </c>
      <c r="P873" s="33" t="str">
        <f t="shared" si="31"/>
        <v>事業構想研究（2年次）_仙台④（小松ゼミ）_後期2</v>
      </c>
      <c r="Q873" s="6" t="str">
        <f>IF(_xlfn.XLOOKUP(D873,履修科目一覧!G$6:G$225,履修科目一覧!E$6:E$225)=0,"",_xlfn.XLOOKUP(D873,履修科目一覧!G$6:G$225,履修科目一覧!E$6:E$225))</f>
        <v/>
      </c>
      <c r="R873" cm="1">
        <f t="array" ref="R873">_xlfn.SWITCH(B873,"集中(導入)",1,"前期",2,"集中(夏期)",3,"後期",4,"集中(春期)",5,"通年",6)</f>
        <v>4</v>
      </c>
      <c r="S873" t="s">
        <v>49</v>
      </c>
      <c r="U873">
        <v>1</v>
      </c>
    </row>
    <row r="874" spans="2:21" x14ac:dyDescent="0.85">
      <c r="B874" s="22" t="s">
        <v>550</v>
      </c>
      <c r="C874" s="6" t="s">
        <v>546</v>
      </c>
      <c r="D874" s="6" t="s">
        <v>434</v>
      </c>
      <c r="E874" s="6" t="s">
        <v>576</v>
      </c>
      <c r="F874" s="6">
        <v>3</v>
      </c>
      <c r="G874" s="52">
        <v>45584</v>
      </c>
      <c r="H874" s="52">
        <f>IF(COUNTIF(休講・補講一覧表!I$6:I$47,開講日程一覧!P874)&gt;0,_xlfn.XLOOKUP(開講日程一覧!P874,休講・補講一覧表!I$6:I$47,休講・補講一覧表!G$6:G$47),G874)</f>
        <v>45584</v>
      </c>
      <c r="I874" s="3" t="str">
        <f t="shared" si="30"/>
        <v>土</v>
      </c>
      <c r="J874" s="3" t="str">
        <f>IF(COUNTIF(休講・補講一覧表!I$6:I$47,開講日程一覧!P874)&gt;0,TEXT(G874,"m/d")&amp;"の補講","")</f>
        <v/>
      </c>
      <c r="K874" s="6" t="s">
        <v>549</v>
      </c>
      <c r="L874" s="7">
        <v>4.1666666666666664E-2</v>
      </c>
      <c r="M874" s="7">
        <v>0.125</v>
      </c>
      <c r="P874" s="33" t="str">
        <f t="shared" si="31"/>
        <v>事業構想研究（2年次）_仙台④（小松ゼミ）_後期3</v>
      </c>
      <c r="Q874" s="6" t="str">
        <f>IF(_xlfn.XLOOKUP(D874,履修科目一覧!G$6:G$225,履修科目一覧!E$6:E$225)=0,"",_xlfn.XLOOKUP(D874,履修科目一覧!G$6:G$225,履修科目一覧!E$6:E$225))</f>
        <v/>
      </c>
      <c r="R874" cm="1">
        <f t="array" ref="R874">_xlfn.SWITCH(B874,"集中(導入)",1,"前期",2,"集中(夏期)",3,"後期",4,"集中(春期)",5,"通年",6)</f>
        <v>4</v>
      </c>
      <c r="S874" t="s">
        <v>49</v>
      </c>
      <c r="U874">
        <v>1</v>
      </c>
    </row>
    <row r="875" spans="2:21" x14ac:dyDescent="0.85">
      <c r="B875" s="22" t="s">
        <v>550</v>
      </c>
      <c r="C875" s="6" t="s">
        <v>546</v>
      </c>
      <c r="D875" s="6" t="s">
        <v>434</v>
      </c>
      <c r="E875" s="6" t="s">
        <v>576</v>
      </c>
      <c r="F875" s="6">
        <v>4</v>
      </c>
      <c r="G875" s="52">
        <v>45612</v>
      </c>
      <c r="H875" s="52">
        <f>IF(COUNTIF(休講・補講一覧表!I$6:I$47,開講日程一覧!P875)&gt;0,_xlfn.XLOOKUP(開講日程一覧!P875,休講・補講一覧表!I$6:I$47,休講・補講一覧表!G$6:G$47),G875)</f>
        <v>45612</v>
      </c>
      <c r="I875" s="3" t="str">
        <f t="shared" si="30"/>
        <v>土</v>
      </c>
      <c r="J875" s="3" t="str">
        <f>IF(COUNTIF(休講・補講一覧表!I$6:I$47,開講日程一覧!P875)&gt;0,TEXT(G875,"m/d")&amp;"の補講","")</f>
        <v/>
      </c>
      <c r="K875" s="6" t="s">
        <v>549</v>
      </c>
      <c r="L875" s="7">
        <v>4.1666666666666664E-2</v>
      </c>
      <c r="M875" s="7">
        <v>0.125</v>
      </c>
      <c r="P875" s="33" t="str">
        <f t="shared" si="31"/>
        <v>事業構想研究（2年次）_仙台④（小松ゼミ）_後期4</v>
      </c>
      <c r="Q875" s="6" t="str">
        <f>IF(_xlfn.XLOOKUP(D875,履修科目一覧!G$6:G$225,履修科目一覧!E$6:E$225)=0,"",_xlfn.XLOOKUP(D875,履修科目一覧!G$6:G$225,履修科目一覧!E$6:E$225))</f>
        <v/>
      </c>
      <c r="R875" cm="1">
        <f t="array" ref="R875">_xlfn.SWITCH(B875,"集中(導入)",1,"前期",2,"集中(夏期)",3,"後期",4,"集中(春期)",5,"通年",6)</f>
        <v>4</v>
      </c>
      <c r="S875" t="s">
        <v>49</v>
      </c>
      <c r="U875">
        <v>1</v>
      </c>
    </row>
    <row r="876" spans="2:21" x14ac:dyDescent="0.85">
      <c r="B876" s="22" t="s">
        <v>550</v>
      </c>
      <c r="C876" s="6" t="s">
        <v>546</v>
      </c>
      <c r="D876" s="6" t="s">
        <v>434</v>
      </c>
      <c r="E876" s="6" t="s">
        <v>576</v>
      </c>
      <c r="F876" s="6">
        <v>5</v>
      </c>
      <c r="G876" s="52">
        <v>45626</v>
      </c>
      <c r="H876" s="52">
        <f>IF(COUNTIF(休講・補講一覧表!I$6:I$47,開講日程一覧!P876)&gt;0,_xlfn.XLOOKUP(開講日程一覧!P876,休講・補講一覧表!I$6:I$47,休講・補講一覧表!G$6:G$47),G876)</f>
        <v>45626</v>
      </c>
      <c r="I876" s="3" t="str">
        <f t="shared" si="30"/>
        <v>土</v>
      </c>
      <c r="J876" s="3" t="str">
        <f>IF(COUNTIF(休講・補講一覧表!I$6:I$47,開講日程一覧!P876)&gt;0,TEXT(G876,"m/d")&amp;"の補講","")</f>
        <v/>
      </c>
      <c r="K876" s="6" t="s">
        <v>549</v>
      </c>
      <c r="L876" s="7">
        <v>4.1666666666666664E-2</v>
      </c>
      <c r="M876" s="7">
        <v>0.125</v>
      </c>
      <c r="P876" s="33" t="str">
        <f t="shared" si="31"/>
        <v>事業構想研究（2年次）_仙台④（小松ゼミ）_後期5</v>
      </c>
      <c r="Q876" s="6" t="str">
        <f>IF(_xlfn.XLOOKUP(D876,履修科目一覧!G$6:G$225,履修科目一覧!E$6:E$225)=0,"",_xlfn.XLOOKUP(D876,履修科目一覧!G$6:G$225,履修科目一覧!E$6:E$225))</f>
        <v/>
      </c>
      <c r="R876" cm="1">
        <f t="array" ref="R876">_xlfn.SWITCH(B876,"集中(導入)",1,"前期",2,"集中(夏期)",3,"後期",4,"集中(春期)",5,"通年",6)</f>
        <v>4</v>
      </c>
      <c r="S876" t="s">
        <v>49</v>
      </c>
      <c r="U876">
        <v>1</v>
      </c>
    </row>
    <row r="877" spans="2:21" x14ac:dyDescent="0.85">
      <c r="B877" s="22" t="s">
        <v>550</v>
      </c>
      <c r="C877" s="6" t="s">
        <v>546</v>
      </c>
      <c r="D877" s="6" t="s">
        <v>434</v>
      </c>
      <c r="E877" s="6" t="s">
        <v>576</v>
      </c>
      <c r="F877" s="6">
        <v>6</v>
      </c>
      <c r="G877" s="52">
        <v>45640</v>
      </c>
      <c r="H877" s="52">
        <f>IF(COUNTIF(休講・補講一覧表!I$6:I$47,開講日程一覧!P877)&gt;0,_xlfn.XLOOKUP(開講日程一覧!P877,休講・補講一覧表!I$6:I$47,休講・補講一覧表!G$6:G$47),G877)</f>
        <v>45640</v>
      </c>
      <c r="I877" s="3" t="str">
        <f t="shared" si="30"/>
        <v>土</v>
      </c>
      <c r="J877" s="3" t="str">
        <f>IF(COUNTIF(休講・補講一覧表!I$6:I$47,開講日程一覧!P877)&gt;0,TEXT(G877,"m/d")&amp;"の補講","")</f>
        <v/>
      </c>
      <c r="K877" s="6" t="s">
        <v>549</v>
      </c>
      <c r="L877" s="7">
        <v>4.1666666666666664E-2</v>
      </c>
      <c r="M877" s="7">
        <v>0.125</v>
      </c>
      <c r="P877" s="33" t="str">
        <f t="shared" si="31"/>
        <v>事業構想研究（2年次）_仙台④（小松ゼミ）_後期6</v>
      </c>
      <c r="Q877" s="6" t="str">
        <f>IF(_xlfn.XLOOKUP(D877,履修科目一覧!G$6:G$225,履修科目一覧!E$6:E$225)=0,"",_xlfn.XLOOKUP(D877,履修科目一覧!G$6:G$225,履修科目一覧!E$6:E$225))</f>
        <v/>
      </c>
      <c r="R877" cm="1">
        <f t="array" ref="R877">_xlfn.SWITCH(B877,"集中(導入)",1,"前期",2,"集中(夏期)",3,"後期",4,"集中(春期)",5,"通年",6)</f>
        <v>4</v>
      </c>
      <c r="S877" t="s">
        <v>49</v>
      </c>
      <c r="U877">
        <v>1</v>
      </c>
    </row>
    <row r="878" spans="2:21" x14ac:dyDescent="0.85">
      <c r="B878" s="22" t="s">
        <v>550</v>
      </c>
      <c r="C878" s="6" t="s">
        <v>546</v>
      </c>
      <c r="D878" s="6" t="s">
        <v>434</v>
      </c>
      <c r="E878" s="6" t="s">
        <v>576</v>
      </c>
      <c r="F878" s="6">
        <v>7</v>
      </c>
      <c r="G878" s="52">
        <v>45675</v>
      </c>
      <c r="H878" s="52">
        <f>IF(COUNTIF(休講・補講一覧表!I$6:I$47,開講日程一覧!P878)&gt;0,_xlfn.XLOOKUP(開講日程一覧!P878,休講・補講一覧表!I$6:I$47,休講・補講一覧表!G$6:G$47),G878)</f>
        <v>45675</v>
      </c>
      <c r="I878" s="3" t="str">
        <f t="shared" si="30"/>
        <v>土</v>
      </c>
      <c r="J878" s="3" t="str">
        <f>IF(COUNTIF(休講・補講一覧表!I$6:I$47,開講日程一覧!P878)&gt;0,TEXT(G878,"m/d")&amp;"の補講","")</f>
        <v/>
      </c>
      <c r="K878" s="6" t="s">
        <v>549</v>
      </c>
      <c r="L878" s="7">
        <v>4.1666666666666664E-2</v>
      </c>
      <c r="M878" s="7">
        <v>0.125</v>
      </c>
      <c r="P878" s="33" t="str">
        <f t="shared" si="31"/>
        <v>事業構想研究（2年次）_仙台④（小松ゼミ）_後期7</v>
      </c>
      <c r="Q878" s="6" t="str">
        <f>IF(_xlfn.XLOOKUP(D878,履修科目一覧!G$6:G$225,履修科目一覧!E$6:E$225)=0,"",_xlfn.XLOOKUP(D878,履修科目一覧!G$6:G$225,履修科目一覧!E$6:E$225))</f>
        <v/>
      </c>
      <c r="R878" cm="1">
        <f t="array" ref="R878">_xlfn.SWITCH(B878,"集中(導入)",1,"前期",2,"集中(夏期)",3,"後期",4,"集中(春期)",5,"通年",6)</f>
        <v>4</v>
      </c>
      <c r="S878" t="s">
        <v>49</v>
      </c>
      <c r="U878">
        <v>1</v>
      </c>
    </row>
    <row r="879" spans="2:21" x14ac:dyDescent="0.85">
      <c r="B879" s="22" t="s">
        <v>550</v>
      </c>
      <c r="C879" s="6" t="s">
        <v>546</v>
      </c>
      <c r="D879" s="6" t="s">
        <v>434</v>
      </c>
      <c r="E879" s="6" t="s">
        <v>576</v>
      </c>
      <c r="F879" s="6">
        <v>8</v>
      </c>
      <c r="G879" s="52">
        <v>45689</v>
      </c>
      <c r="H879" s="52">
        <f>IF(COUNTIF(休講・補講一覧表!I$6:I$47,開講日程一覧!P879)&gt;0,_xlfn.XLOOKUP(開講日程一覧!P879,休講・補講一覧表!I$6:I$47,休講・補講一覧表!G$6:G$47),G879)</f>
        <v>45689</v>
      </c>
      <c r="I879" s="3" t="str">
        <f t="shared" si="30"/>
        <v>土</v>
      </c>
      <c r="J879" s="3" t="str">
        <f>IF(COUNTIF(休講・補講一覧表!I$6:I$47,開講日程一覧!P879)&gt;0,TEXT(G879,"m/d")&amp;"の補講","")</f>
        <v/>
      </c>
      <c r="K879" s="6" t="s">
        <v>549</v>
      </c>
      <c r="L879" s="7">
        <v>4.1666666666666664E-2</v>
      </c>
      <c r="M879" s="7">
        <v>0.125</v>
      </c>
      <c r="P879" s="33" t="str">
        <f t="shared" si="31"/>
        <v>事業構想研究（2年次）_仙台④（小松ゼミ）_後期8</v>
      </c>
      <c r="Q879" s="6" t="str">
        <f>IF(_xlfn.XLOOKUP(D879,履修科目一覧!G$6:G$225,履修科目一覧!E$6:E$225)=0,"",_xlfn.XLOOKUP(D879,履修科目一覧!G$6:G$225,履修科目一覧!E$6:E$225))</f>
        <v/>
      </c>
      <c r="R879" cm="1">
        <f t="array" ref="R879">_xlfn.SWITCH(B879,"集中(導入)",1,"前期",2,"集中(夏期)",3,"後期",4,"集中(春期)",5,"通年",6)</f>
        <v>4</v>
      </c>
      <c r="S879" t="s">
        <v>49</v>
      </c>
      <c r="U879">
        <v>1</v>
      </c>
    </row>
    <row r="880" spans="2:21" x14ac:dyDescent="0.85">
      <c r="B880" s="22" t="s">
        <v>545</v>
      </c>
      <c r="C880" s="6" t="s">
        <v>561</v>
      </c>
      <c r="D880" s="6" t="s">
        <v>442</v>
      </c>
      <c r="E880" s="6" t="s">
        <v>576</v>
      </c>
      <c r="F880" s="6">
        <v>1</v>
      </c>
      <c r="G880" s="52">
        <v>45409</v>
      </c>
      <c r="H880" s="52">
        <f>IF(COUNTIF(休講・補講一覧表!I$6:I$47,開講日程一覧!P880)&gt;0,_xlfn.XLOOKUP(開講日程一覧!P880,休講・補講一覧表!I$6:I$47,休講・補講一覧表!G$6:G$47),G880)</f>
        <v>45409</v>
      </c>
      <c r="I880" s="3" t="str">
        <f t="shared" si="30"/>
        <v>土</v>
      </c>
      <c r="J880" s="3" t="str">
        <f>IF(COUNTIF(休講・補講一覧表!I$6:I$47,開講日程一覧!P880)&gt;0,TEXT(G880,"m/d")&amp;"の補講","")</f>
        <v/>
      </c>
      <c r="K880" s="6" t="s">
        <v>562</v>
      </c>
      <c r="L880" s="7">
        <v>0</v>
      </c>
      <c r="M880" s="7">
        <v>6.25E-2</v>
      </c>
      <c r="P880" s="33" t="str">
        <f t="shared" si="31"/>
        <v>事業構想研究（2年次）_仙台⑤（日比ゼミ）_前期1</v>
      </c>
      <c r="Q880" s="6" t="str">
        <f>IF(_xlfn.XLOOKUP(D880,履修科目一覧!G$6:G$225,履修科目一覧!E$6:E$225)=0,"",_xlfn.XLOOKUP(D880,履修科目一覧!G$6:G$225,履修科目一覧!E$6:E$225))</f>
        <v/>
      </c>
      <c r="R880" cm="1">
        <f t="array" ref="R880">_xlfn.SWITCH(B880,"集中(導入)",1,"前期",2,"集中(夏期)",3,"後期",4,"集中(春期)",5,"通年",6)</f>
        <v>2</v>
      </c>
      <c r="S880" t="s">
        <v>49</v>
      </c>
      <c r="U880">
        <v>1</v>
      </c>
    </row>
    <row r="881" spans="2:21" x14ac:dyDescent="0.85">
      <c r="B881" s="22" t="s">
        <v>545</v>
      </c>
      <c r="C881" s="6" t="s">
        <v>561</v>
      </c>
      <c r="D881" s="6" t="s">
        <v>442</v>
      </c>
      <c r="E881" s="6" t="s">
        <v>576</v>
      </c>
      <c r="F881" s="6">
        <v>2</v>
      </c>
      <c r="G881" s="52">
        <v>45423</v>
      </c>
      <c r="H881" s="52">
        <f>IF(COUNTIF(休講・補講一覧表!I$6:I$47,開講日程一覧!P881)&gt;0,_xlfn.XLOOKUP(開講日程一覧!P881,休講・補講一覧表!I$6:I$47,休講・補講一覧表!G$6:G$47),G881)</f>
        <v>45423</v>
      </c>
      <c r="I881" s="3" t="str">
        <f t="shared" si="30"/>
        <v>土</v>
      </c>
      <c r="J881" s="3" t="str">
        <f>IF(COUNTIF(休講・補講一覧表!I$6:I$47,開講日程一覧!P881)&gt;0,TEXT(G881,"m/d")&amp;"の補講","")</f>
        <v/>
      </c>
      <c r="K881" s="6" t="s">
        <v>563</v>
      </c>
      <c r="L881" s="7">
        <v>6.9444444444444441E-3</v>
      </c>
      <c r="M881" s="7">
        <v>0.125</v>
      </c>
      <c r="P881" s="33" t="str">
        <f t="shared" si="31"/>
        <v>事業構想研究（2年次）_仙台⑤（日比ゼミ）_前期2</v>
      </c>
      <c r="Q881" s="6" t="str">
        <f>IF(_xlfn.XLOOKUP(D881,履修科目一覧!G$6:G$225,履修科目一覧!E$6:E$225)=0,"",_xlfn.XLOOKUP(D881,履修科目一覧!G$6:G$225,履修科目一覧!E$6:E$225))</f>
        <v/>
      </c>
      <c r="R881" cm="1">
        <f t="array" ref="R881">_xlfn.SWITCH(B881,"集中(導入)",1,"前期",2,"集中(夏期)",3,"後期",4,"集中(春期)",5,"通年",6)</f>
        <v>2</v>
      </c>
      <c r="S881" t="s">
        <v>49</v>
      </c>
      <c r="U881">
        <v>1</v>
      </c>
    </row>
    <row r="882" spans="2:21" x14ac:dyDescent="0.85">
      <c r="B882" s="22" t="s">
        <v>545</v>
      </c>
      <c r="C882" s="6" t="s">
        <v>561</v>
      </c>
      <c r="D882" s="6" t="s">
        <v>442</v>
      </c>
      <c r="E882" s="6" t="s">
        <v>576</v>
      </c>
      <c r="F882" s="6">
        <v>3</v>
      </c>
      <c r="G882" s="52">
        <v>45437</v>
      </c>
      <c r="H882" s="52">
        <f>IF(COUNTIF(休講・補講一覧表!I$6:I$47,開講日程一覧!P882)&gt;0,_xlfn.XLOOKUP(開講日程一覧!P882,休講・補講一覧表!I$6:I$47,休講・補講一覧表!G$6:G$47),G882)</f>
        <v>45437</v>
      </c>
      <c r="I882" s="3" t="str">
        <f t="shared" si="30"/>
        <v>土</v>
      </c>
      <c r="J882" s="3" t="str">
        <f>IF(COUNTIF(休講・補講一覧表!I$6:I$47,開講日程一覧!P882)&gt;0,TEXT(G882,"m/d")&amp;"の補講","")</f>
        <v/>
      </c>
      <c r="K882" s="6" t="s">
        <v>563</v>
      </c>
      <c r="L882" s="7">
        <v>6.9444444444444441E-3</v>
      </c>
      <c r="M882" s="7">
        <v>0.125</v>
      </c>
      <c r="P882" s="33" t="str">
        <f t="shared" si="31"/>
        <v>事業構想研究（2年次）_仙台⑤（日比ゼミ）_前期3</v>
      </c>
      <c r="Q882" s="6" t="str">
        <f>IF(_xlfn.XLOOKUP(D882,履修科目一覧!G$6:G$225,履修科目一覧!E$6:E$225)=0,"",_xlfn.XLOOKUP(D882,履修科目一覧!G$6:G$225,履修科目一覧!E$6:E$225))</f>
        <v/>
      </c>
      <c r="R882" cm="1">
        <f t="array" ref="R882">_xlfn.SWITCH(B882,"集中(導入)",1,"前期",2,"集中(夏期)",3,"後期",4,"集中(春期)",5,"通年",6)</f>
        <v>2</v>
      </c>
      <c r="S882" t="s">
        <v>49</v>
      </c>
      <c r="U882">
        <v>1</v>
      </c>
    </row>
    <row r="883" spans="2:21" x14ac:dyDescent="0.85">
      <c r="B883" s="22" t="s">
        <v>545</v>
      </c>
      <c r="C883" s="6" t="s">
        <v>561</v>
      </c>
      <c r="D883" s="6" t="s">
        <v>442</v>
      </c>
      <c r="E883" s="6" t="s">
        <v>576</v>
      </c>
      <c r="F883" s="6">
        <v>4</v>
      </c>
      <c r="G883" s="52">
        <v>45451</v>
      </c>
      <c r="H883" s="52">
        <f>IF(COUNTIF(休講・補講一覧表!I$6:I$47,開講日程一覧!P883)&gt;0,_xlfn.XLOOKUP(開講日程一覧!P883,休講・補講一覧表!I$6:I$47,休講・補講一覧表!G$6:G$47),G883)</f>
        <v>45451</v>
      </c>
      <c r="I883" s="3" t="str">
        <f t="shared" si="30"/>
        <v>土</v>
      </c>
      <c r="J883" s="3" t="str">
        <f>IF(COUNTIF(休講・補講一覧表!I$6:I$47,開講日程一覧!P883)&gt;0,TEXT(G883,"m/d")&amp;"の補講","")</f>
        <v/>
      </c>
      <c r="K883" s="6" t="s">
        <v>563</v>
      </c>
      <c r="L883" s="7">
        <v>6.9444444444444441E-3</v>
      </c>
      <c r="M883" s="7">
        <v>0.125</v>
      </c>
      <c r="P883" s="33" t="str">
        <f t="shared" si="31"/>
        <v>事業構想研究（2年次）_仙台⑤（日比ゼミ）_前期4</v>
      </c>
      <c r="Q883" s="6" t="str">
        <f>IF(_xlfn.XLOOKUP(D883,履修科目一覧!G$6:G$225,履修科目一覧!E$6:E$225)=0,"",_xlfn.XLOOKUP(D883,履修科目一覧!G$6:G$225,履修科目一覧!E$6:E$225))</f>
        <v/>
      </c>
      <c r="R883" cm="1">
        <f t="array" ref="R883">_xlfn.SWITCH(B883,"集中(導入)",1,"前期",2,"集中(夏期)",3,"後期",4,"集中(春期)",5,"通年",6)</f>
        <v>2</v>
      </c>
      <c r="S883" t="s">
        <v>49</v>
      </c>
      <c r="U883">
        <v>1</v>
      </c>
    </row>
    <row r="884" spans="2:21" x14ac:dyDescent="0.85">
      <c r="B884" s="22" t="s">
        <v>545</v>
      </c>
      <c r="C884" s="6" t="s">
        <v>561</v>
      </c>
      <c r="D884" s="6" t="s">
        <v>442</v>
      </c>
      <c r="E884" s="6" t="s">
        <v>576</v>
      </c>
      <c r="F884" s="6">
        <v>5</v>
      </c>
      <c r="G884" s="52">
        <v>45465</v>
      </c>
      <c r="H884" s="52">
        <f>IF(COUNTIF(休講・補講一覧表!I$6:I$47,開講日程一覧!P884)&gt;0,_xlfn.XLOOKUP(開講日程一覧!P884,休講・補講一覧表!I$6:I$47,休講・補講一覧表!G$6:G$47),G884)</f>
        <v>45465</v>
      </c>
      <c r="I884" s="3" t="str">
        <f t="shared" si="30"/>
        <v>土</v>
      </c>
      <c r="J884" s="3" t="str">
        <f>IF(COUNTIF(休講・補講一覧表!I$6:I$47,開講日程一覧!P884)&gt;0,TEXT(G884,"m/d")&amp;"の補講","")</f>
        <v/>
      </c>
      <c r="K884" s="6" t="s">
        <v>563</v>
      </c>
      <c r="L884" s="7">
        <v>6.9444444444444441E-3</v>
      </c>
      <c r="M884" s="7">
        <v>0.125</v>
      </c>
      <c r="P884" s="33" t="str">
        <f t="shared" si="31"/>
        <v>事業構想研究（2年次）_仙台⑤（日比ゼミ）_前期5</v>
      </c>
      <c r="Q884" s="6" t="str">
        <f>IF(_xlfn.XLOOKUP(D884,履修科目一覧!G$6:G$225,履修科目一覧!E$6:E$225)=0,"",_xlfn.XLOOKUP(D884,履修科目一覧!G$6:G$225,履修科目一覧!E$6:E$225))</f>
        <v/>
      </c>
      <c r="R884" cm="1">
        <f t="array" ref="R884">_xlfn.SWITCH(B884,"集中(導入)",1,"前期",2,"集中(夏期)",3,"後期",4,"集中(春期)",5,"通年",6)</f>
        <v>2</v>
      </c>
      <c r="S884" t="s">
        <v>49</v>
      </c>
      <c r="U884">
        <v>1</v>
      </c>
    </row>
    <row r="885" spans="2:21" x14ac:dyDescent="0.85">
      <c r="B885" s="22" t="s">
        <v>545</v>
      </c>
      <c r="C885" s="6" t="s">
        <v>561</v>
      </c>
      <c r="D885" s="6" t="s">
        <v>442</v>
      </c>
      <c r="E885" s="6" t="s">
        <v>576</v>
      </c>
      <c r="F885" s="6">
        <v>6</v>
      </c>
      <c r="G885" s="52">
        <v>45479</v>
      </c>
      <c r="H885" s="52">
        <f>IF(COUNTIF(休講・補講一覧表!I$6:I$47,開講日程一覧!P885)&gt;0,_xlfn.XLOOKUP(開講日程一覧!P885,休講・補講一覧表!I$6:I$47,休講・補講一覧表!G$6:G$47),G885)</f>
        <v>45479</v>
      </c>
      <c r="I885" s="3" t="str">
        <f t="shared" si="30"/>
        <v>土</v>
      </c>
      <c r="J885" s="3" t="str">
        <f>IF(COUNTIF(休講・補講一覧表!I$6:I$47,開講日程一覧!P885)&gt;0,TEXT(G885,"m/d")&amp;"の補講","")</f>
        <v/>
      </c>
      <c r="K885" s="6" t="s">
        <v>563</v>
      </c>
      <c r="L885" s="7">
        <v>6.9444444444444441E-3</v>
      </c>
      <c r="M885" s="7">
        <v>0.125</v>
      </c>
      <c r="P885" s="33" t="str">
        <f t="shared" si="31"/>
        <v>事業構想研究（2年次）_仙台⑤（日比ゼミ）_前期6</v>
      </c>
      <c r="Q885" s="6" t="str">
        <f>IF(_xlfn.XLOOKUP(D885,履修科目一覧!G$6:G$225,履修科目一覧!E$6:E$225)=0,"",_xlfn.XLOOKUP(D885,履修科目一覧!G$6:G$225,履修科目一覧!E$6:E$225))</f>
        <v/>
      </c>
      <c r="R885" cm="1">
        <f t="array" ref="R885">_xlfn.SWITCH(B885,"集中(導入)",1,"前期",2,"集中(夏期)",3,"後期",4,"集中(春期)",5,"通年",6)</f>
        <v>2</v>
      </c>
      <c r="S885" t="s">
        <v>49</v>
      </c>
      <c r="U885">
        <v>1</v>
      </c>
    </row>
    <row r="886" spans="2:21" x14ac:dyDescent="0.85">
      <c r="B886" s="22" t="s">
        <v>545</v>
      </c>
      <c r="C886" s="6" t="s">
        <v>561</v>
      </c>
      <c r="D886" s="6" t="s">
        <v>442</v>
      </c>
      <c r="E886" s="6" t="s">
        <v>576</v>
      </c>
      <c r="F886" s="6">
        <v>7</v>
      </c>
      <c r="G886" s="52">
        <v>45493</v>
      </c>
      <c r="H886" s="52">
        <f>IF(COUNTIF(休講・補講一覧表!I$6:I$47,開講日程一覧!P886)&gt;0,_xlfn.XLOOKUP(開講日程一覧!P886,休講・補講一覧表!I$6:I$47,休講・補講一覧表!G$6:G$47),G886)</f>
        <v>45493</v>
      </c>
      <c r="I886" s="3" t="str">
        <f t="shared" si="30"/>
        <v>土</v>
      </c>
      <c r="J886" s="3" t="str">
        <f>IF(COUNTIF(休講・補講一覧表!I$6:I$47,開講日程一覧!P886)&gt;0,TEXT(G886,"m/d")&amp;"の補講","")</f>
        <v/>
      </c>
      <c r="K886" s="6" t="s">
        <v>563</v>
      </c>
      <c r="L886" s="7">
        <v>6.9444444444444441E-3</v>
      </c>
      <c r="M886" s="7">
        <v>0.125</v>
      </c>
      <c r="P886" s="33" t="str">
        <f t="shared" si="31"/>
        <v>事業構想研究（2年次）_仙台⑤（日比ゼミ）_前期7</v>
      </c>
      <c r="Q886" s="6" t="str">
        <f>IF(_xlfn.XLOOKUP(D886,履修科目一覧!G$6:G$225,履修科目一覧!E$6:E$225)=0,"",_xlfn.XLOOKUP(D886,履修科目一覧!G$6:G$225,履修科目一覧!E$6:E$225))</f>
        <v/>
      </c>
      <c r="R886" cm="1">
        <f t="array" ref="R886">_xlfn.SWITCH(B886,"集中(導入)",1,"前期",2,"集中(夏期)",3,"後期",4,"集中(春期)",5,"通年",6)</f>
        <v>2</v>
      </c>
      <c r="S886" t="s">
        <v>49</v>
      </c>
      <c r="U886">
        <v>1</v>
      </c>
    </row>
    <row r="887" spans="2:21" x14ac:dyDescent="0.85">
      <c r="B887" s="22" t="s">
        <v>545</v>
      </c>
      <c r="C887" s="6" t="s">
        <v>561</v>
      </c>
      <c r="D887" s="6" t="s">
        <v>442</v>
      </c>
      <c r="E887" s="6" t="s">
        <v>576</v>
      </c>
      <c r="F887" s="6">
        <v>8</v>
      </c>
      <c r="G887" s="52">
        <v>45507</v>
      </c>
      <c r="H887" s="52">
        <f>IF(COUNTIF(休講・補講一覧表!I$6:I$47,開講日程一覧!P887)&gt;0,_xlfn.XLOOKUP(開講日程一覧!P887,休講・補講一覧表!I$6:I$47,休講・補講一覧表!G$6:G$47),G887)</f>
        <v>45507</v>
      </c>
      <c r="I887" s="3" t="str">
        <f t="shared" si="30"/>
        <v>土</v>
      </c>
      <c r="J887" s="3" t="str">
        <f>IF(COUNTIF(休講・補講一覧表!I$6:I$47,開講日程一覧!P887)&gt;0,TEXT(G887,"m/d")&amp;"の補講","")</f>
        <v/>
      </c>
      <c r="K887" s="6" t="s">
        <v>563</v>
      </c>
      <c r="L887" s="7">
        <v>6.9444444444444441E-3</v>
      </c>
      <c r="M887" s="7">
        <v>0.125</v>
      </c>
      <c r="P887" s="33" t="str">
        <f t="shared" si="31"/>
        <v>事業構想研究（2年次）_仙台⑤（日比ゼミ）_前期8</v>
      </c>
      <c r="Q887" s="6" t="str">
        <f>IF(_xlfn.XLOOKUP(D887,履修科目一覧!G$6:G$225,履修科目一覧!E$6:E$225)=0,"",_xlfn.XLOOKUP(D887,履修科目一覧!G$6:G$225,履修科目一覧!E$6:E$225))</f>
        <v/>
      </c>
      <c r="R887" cm="1">
        <f t="array" ref="R887">_xlfn.SWITCH(B887,"集中(導入)",1,"前期",2,"集中(夏期)",3,"後期",4,"集中(春期)",5,"通年",6)</f>
        <v>2</v>
      </c>
      <c r="S887" t="s">
        <v>49</v>
      </c>
      <c r="U887">
        <v>1</v>
      </c>
    </row>
    <row r="888" spans="2:21" x14ac:dyDescent="0.85">
      <c r="B888" s="22" t="s">
        <v>550</v>
      </c>
      <c r="C888" s="6" t="s">
        <v>561</v>
      </c>
      <c r="D888" s="6" t="s">
        <v>452</v>
      </c>
      <c r="E888" s="6" t="s">
        <v>576</v>
      </c>
      <c r="F888" s="6">
        <v>1</v>
      </c>
      <c r="G888" s="52">
        <v>45563</v>
      </c>
      <c r="H888" s="52">
        <f>IF(COUNTIF(休講・補講一覧表!I$6:I$47,開講日程一覧!P888)&gt;0,_xlfn.XLOOKUP(開講日程一覧!P888,休講・補講一覧表!I$6:I$47,休講・補講一覧表!G$6:G$47),G888)</f>
        <v>45563</v>
      </c>
      <c r="I888" s="3" t="str">
        <f t="shared" si="30"/>
        <v>土</v>
      </c>
      <c r="J888" s="3" t="str">
        <f>IF(COUNTIF(休講・補講一覧表!I$6:I$47,開講日程一覧!P888)&gt;0,TEXT(G888,"m/d")&amp;"の補講","")</f>
        <v/>
      </c>
      <c r="K888" s="6" t="s">
        <v>562</v>
      </c>
      <c r="L888" s="7">
        <v>0</v>
      </c>
      <c r="M888" s="7">
        <v>6.25E-2</v>
      </c>
      <c r="P888" s="33" t="str">
        <f t="shared" si="31"/>
        <v>事業構想研究（2年次）_仙台⑤（日比ゼミ）_後期1</v>
      </c>
      <c r="Q888" s="6" t="str">
        <f>IF(_xlfn.XLOOKUP(D888,履修科目一覧!G$6:G$225,履修科目一覧!E$6:E$225)=0,"",_xlfn.XLOOKUP(D888,履修科目一覧!G$6:G$225,履修科目一覧!E$6:E$225))</f>
        <v/>
      </c>
      <c r="R888" cm="1">
        <f t="array" ref="R888">_xlfn.SWITCH(B888,"集中(導入)",1,"前期",2,"集中(夏期)",3,"後期",4,"集中(春期)",5,"通年",6)</f>
        <v>4</v>
      </c>
      <c r="S888" t="s">
        <v>49</v>
      </c>
      <c r="U888">
        <v>1</v>
      </c>
    </row>
    <row r="889" spans="2:21" x14ac:dyDescent="0.85">
      <c r="B889" s="22" t="s">
        <v>550</v>
      </c>
      <c r="C889" s="6" t="s">
        <v>561</v>
      </c>
      <c r="D889" s="6" t="s">
        <v>452</v>
      </c>
      <c r="E889" s="6" t="s">
        <v>576</v>
      </c>
      <c r="F889" s="6">
        <v>2</v>
      </c>
      <c r="G889" s="52">
        <v>45577</v>
      </c>
      <c r="H889" s="52">
        <f>IF(COUNTIF(休講・補講一覧表!I$6:I$47,開講日程一覧!P889)&gt;0,_xlfn.XLOOKUP(開講日程一覧!P889,休講・補講一覧表!I$6:I$47,休講・補講一覧表!G$6:G$47),G889)</f>
        <v>45577</v>
      </c>
      <c r="I889" s="3" t="str">
        <f t="shared" si="30"/>
        <v>土</v>
      </c>
      <c r="J889" s="3" t="str">
        <f>IF(COUNTIF(休講・補講一覧表!I$6:I$47,開講日程一覧!P889)&gt;0,TEXT(G889,"m/d")&amp;"の補講","")</f>
        <v/>
      </c>
      <c r="K889" s="6" t="s">
        <v>563</v>
      </c>
      <c r="L889" s="7">
        <v>6.9444444444444441E-3</v>
      </c>
      <c r="M889" s="7">
        <v>0.125</v>
      </c>
      <c r="P889" s="33" t="str">
        <f t="shared" si="31"/>
        <v>事業構想研究（2年次）_仙台⑤（日比ゼミ）_後期2</v>
      </c>
      <c r="Q889" s="6" t="str">
        <f>IF(_xlfn.XLOOKUP(D889,履修科目一覧!G$6:G$225,履修科目一覧!E$6:E$225)=0,"",_xlfn.XLOOKUP(D889,履修科目一覧!G$6:G$225,履修科目一覧!E$6:E$225))</f>
        <v/>
      </c>
      <c r="R889" cm="1">
        <f t="array" ref="R889">_xlfn.SWITCH(B889,"集中(導入)",1,"前期",2,"集中(夏期)",3,"後期",4,"集中(春期)",5,"通年",6)</f>
        <v>4</v>
      </c>
      <c r="S889" t="s">
        <v>49</v>
      </c>
      <c r="U889">
        <v>1</v>
      </c>
    </row>
    <row r="890" spans="2:21" x14ac:dyDescent="0.85">
      <c r="B890" s="22" t="s">
        <v>550</v>
      </c>
      <c r="C890" s="6" t="s">
        <v>561</v>
      </c>
      <c r="D890" s="6" t="s">
        <v>452</v>
      </c>
      <c r="E890" s="6" t="s">
        <v>576</v>
      </c>
      <c r="F890" s="6">
        <v>3</v>
      </c>
      <c r="G890" s="52">
        <v>45591</v>
      </c>
      <c r="H890" s="52">
        <f>IF(COUNTIF(休講・補講一覧表!I$6:I$47,開講日程一覧!P890)&gt;0,_xlfn.XLOOKUP(開講日程一覧!P890,休講・補講一覧表!I$6:I$47,休講・補講一覧表!G$6:G$47),G890)</f>
        <v>45591</v>
      </c>
      <c r="I890" s="3" t="str">
        <f t="shared" si="30"/>
        <v>土</v>
      </c>
      <c r="J890" s="3" t="str">
        <f>IF(COUNTIF(休講・補講一覧表!I$6:I$47,開講日程一覧!P890)&gt;0,TEXT(G890,"m/d")&amp;"の補講","")</f>
        <v/>
      </c>
      <c r="K890" s="6" t="s">
        <v>563</v>
      </c>
      <c r="L890" s="7">
        <v>6.9444444444444441E-3</v>
      </c>
      <c r="M890" s="7">
        <v>0.125</v>
      </c>
      <c r="P890" s="33" t="str">
        <f t="shared" si="31"/>
        <v>事業構想研究（2年次）_仙台⑤（日比ゼミ）_後期3</v>
      </c>
      <c r="Q890" s="6" t="str">
        <f>IF(_xlfn.XLOOKUP(D890,履修科目一覧!G$6:G$225,履修科目一覧!E$6:E$225)=0,"",_xlfn.XLOOKUP(D890,履修科目一覧!G$6:G$225,履修科目一覧!E$6:E$225))</f>
        <v/>
      </c>
      <c r="R890" cm="1">
        <f t="array" ref="R890">_xlfn.SWITCH(B890,"集中(導入)",1,"前期",2,"集中(夏期)",3,"後期",4,"集中(春期)",5,"通年",6)</f>
        <v>4</v>
      </c>
      <c r="S890" t="s">
        <v>49</v>
      </c>
      <c r="U890">
        <v>1</v>
      </c>
    </row>
    <row r="891" spans="2:21" x14ac:dyDescent="0.85">
      <c r="B891" s="22" t="s">
        <v>550</v>
      </c>
      <c r="C891" s="6" t="s">
        <v>561</v>
      </c>
      <c r="D891" s="6" t="s">
        <v>452</v>
      </c>
      <c r="E891" s="6" t="s">
        <v>576</v>
      </c>
      <c r="F891" s="6">
        <v>4</v>
      </c>
      <c r="G891" s="52">
        <v>45605</v>
      </c>
      <c r="H891" s="52">
        <f>IF(COUNTIF(休講・補講一覧表!I$6:I$47,開講日程一覧!P891)&gt;0,_xlfn.XLOOKUP(開講日程一覧!P891,休講・補講一覧表!I$6:I$47,休講・補講一覧表!G$6:G$47),G891)</f>
        <v>45605</v>
      </c>
      <c r="I891" s="3" t="str">
        <f t="shared" si="30"/>
        <v>土</v>
      </c>
      <c r="J891" s="3" t="str">
        <f>IF(COUNTIF(休講・補講一覧表!I$6:I$47,開講日程一覧!P891)&gt;0,TEXT(G891,"m/d")&amp;"の補講","")</f>
        <v/>
      </c>
      <c r="K891" s="6" t="s">
        <v>563</v>
      </c>
      <c r="L891" s="7">
        <v>6.9444444444444441E-3</v>
      </c>
      <c r="M891" s="7">
        <v>0.125</v>
      </c>
      <c r="P891" s="33" t="str">
        <f t="shared" si="31"/>
        <v>事業構想研究（2年次）_仙台⑤（日比ゼミ）_後期4</v>
      </c>
      <c r="Q891" s="6" t="str">
        <f>IF(_xlfn.XLOOKUP(D891,履修科目一覧!G$6:G$225,履修科目一覧!E$6:E$225)=0,"",_xlfn.XLOOKUP(D891,履修科目一覧!G$6:G$225,履修科目一覧!E$6:E$225))</f>
        <v/>
      </c>
      <c r="R891" cm="1">
        <f t="array" ref="R891">_xlfn.SWITCH(B891,"集中(導入)",1,"前期",2,"集中(夏期)",3,"後期",4,"集中(春期)",5,"通年",6)</f>
        <v>4</v>
      </c>
      <c r="S891" t="s">
        <v>49</v>
      </c>
      <c r="U891">
        <v>1</v>
      </c>
    </row>
    <row r="892" spans="2:21" x14ac:dyDescent="0.85">
      <c r="B892" s="22" t="s">
        <v>550</v>
      </c>
      <c r="C892" s="6" t="s">
        <v>561</v>
      </c>
      <c r="D892" s="6" t="s">
        <v>452</v>
      </c>
      <c r="E892" s="6" t="s">
        <v>576</v>
      </c>
      <c r="F892" s="6">
        <v>5</v>
      </c>
      <c r="G892" s="52">
        <v>45633</v>
      </c>
      <c r="H892" s="52">
        <f>IF(COUNTIF(休講・補講一覧表!I$6:I$47,開講日程一覧!P892)&gt;0,_xlfn.XLOOKUP(開講日程一覧!P892,休講・補講一覧表!I$6:I$47,休講・補講一覧表!G$6:G$47),G892)</f>
        <v>45633</v>
      </c>
      <c r="I892" s="3" t="str">
        <f t="shared" si="30"/>
        <v>土</v>
      </c>
      <c r="J892" s="3" t="str">
        <f>IF(COUNTIF(休講・補講一覧表!I$6:I$47,開講日程一覧!P892)&gt;0,TEXT(G892,"m/d")&amp;"の補講","")</f>
        <v/>
      </c>
      <c r="K892" s="6" t="s">
        <v>563</v>
      </c>
      <c r="L892" s="7">
        <v>6.9444444444444441E-3</v>
      </c>
      <c r="M892" s="7">
        <v>0.125</v>
      </c>
      <c r="P892" s="33" t="str">
        <f t="shared" si="31"/>
        <v>事業構想研究（2年次）_仙台⑤（日比ゼミ）_後期5</v>
      </c>
      <c r="Q892" s="6" t="str">
        <f>IF(_xlfn.XLOOKUP(D892,履修科目一覧!G$6:G$225,履修科目一覧!E$6:E$225)=0,"",_xlfn.XLOOKUP(D892,履修科目一覧!G$6:G$225,履修科目一覧!E$6:E$225))</f>
        <v/>
      </c>
      <c r="R892" cm="1">
        <f t="array" ref="R892">_xlfn.SWITCH(B892,"集中(導入)",1,"前期",2,"集中(夏期)",3,"後期",4,"集中(春期)",5,"通年",6)</f>
        <v>4</v>
      </c>
      <c r="S892" t="s">
        <v>49</v>
      </c>
      <c r="U892">
        <v>1</v>
      </c>
    </row>
    <row r="893" spans="2:21" x14ac:dyDescent="0.85">
      <c r="B893" s="22" t="s">
        <v>550</v>
      </c>
      <c r="C893" s="6" t="s">
        <v>561</v>
      </c>
      <c r="D893" s="6" t="s">
        <v>452</v>
      </c>
      <c r="E893" s="6" t="s">
        <v>576</v>
      </c>
      <c r="F893" s="6">
        <v>6</v>
      </c>
      <c r="G893" s="52">
        <v>45647</v>
      </c>
      <c r="H893" s="52">
        <f>IF(COUNTIF(休講・補講一覧表!I$6:I$47,開講日程一覧!P893)&gt;0,_xlfn.XLOOKUP(開講日程一覧!P893,休講・補講一覧表!I$6:I$47,休講・補講一覧表!G$6:G$47),G893)</f>
        <v>45647</v>
      </c>
      <c r="I893" s="3" t="str">
        <f t="shared" si="30"/>
        <v>土</v>
      </c>
      <c r="J893" s="3" t="str">
        <f>IF(COUNTIF(休講・補講一覧表!I$6:I$47,開講日程一覧!P893)&gt;0,TEXT(G893,"m/d")&amp;"の補講","")</f>
        <v/>
      </c>
      <c r="K893" s="6" t="s">
        <v>563</v>
      </c>
      <c r="L893" s="7">
        <v>6.9444444444444441E-3</v>
      </c>
      <c r="M893" s="7">
        <v>0.125</v>
      </c>
      <c r="P893" s="33" t="str">
        <f t="shared" si="31"/>
        <v>事業構想研究（2年次）_仙台⑤（日比ゼミ）_後期6</v>
      </c>
      <c r="Q893" s="6" t="str">
        <f>IF(_xlfn.XLOOKUP(D893,履修科目一覧!G$6:G$225,履修科目一覧!E$6:E$225)=0,"",_xlfn.XLOOKUP(D893,履修科目一覧!G$6:G$225,履修科目一覧!E$6:E$225))</f>
        <v/>
      </c>
      <c r="R893" cm="1">
        <f t="array" ref="R893">_xlfn.SWITCH(B893,"集中(導入)",1,"前期",2,"集中(夏期)",3,"後期",4,"集中(春期)",5,"通年",6)</f>
        <v>4</v>
      </c>
      <c r="S893" t="s">
        <v>49</v>
      </c>
      <c r="U893">
        <v>1</v>
      </c>
    </row>
    <row r="894" spans="2:21" x14ac:dyDescent="0.85">
      <c r="B894" s="22" t="s">
        <v>550</v>
      </c>
      <c r="C894" s="6" t="s">
        <v>561</v>
      </c>
      <c r="D894" s="6" t="s">
        <v>452</v>
      </c>
      <c r="E894" s="6" t="s">
        <v>576</v>
      </c>
      <c r="F894" s="6">
        <v>7</v>
      </c>
      <c r="G894" s="52">
        <v>45668</v>
      </c>
      <c r="H894" s="52">
        <f>IF(COUNTIF(休講・補講一覧表!I$6:I$47,開講日程一覧!P894)&gt;0,_xlfn.XLOOKUP(開講日程一覧!P894,休講・補講一覧表!I$6:I$47,休講・補講一覧表!G$6:G$47),G894)</f>
        <v>45668</v>
      </c>
      <c r="I894" s="3" t="str">
        <f t="shared" si="30"/>
        <v>土</v>
      </c>
      <c r="J894" s="3" t="str">
        <f>IF(COUNTIF(休講・補講一覧表!I$6:I$47,開講日程一覧!P894)&gt;0,TEXT(G894,"m/d")&amp;"の補講","")</f>
        <v/>
      </c>
      <c r="K894" s="6" t="s">
        <v>563</v>
      </c>
      <c r="L894" s="7">
        <v>6.9444444444444441E-3</v>
      </c>
      <c r="M894" s="7">
        <v>0.125</v>
      </c>
      <c r="P894" s="33" t="str">
        <f t="shared" si="31"/>
        <v>事業構想研究（2年次）_仙台⑤（日比ゼミ）_後期7</v>
      </c>
      <c r="Q894" s="6" t="str">
        <f>IF(_xlfn.XLOOKUP(D894,履修科目一覧!G$6:G$225,履修科目一覧!E$6:E$225)=0,"",_xlfn.XLOOKUP(D894,履修科目一覧!G$6:G$225,履修科目一覧!E$6:E$225))</f>
        <v/>
      </c>
      <c r="R894" cm="1">
        <f t="array" ref="R894">_xlfn.SWITCH(B894,"集中(導入)",1,"前期",2,"集中(夏期)",3,"後期",4,"集中(春期)",5,"通年",6)</f>
        <v>4</v>
      </c>
      <c r="S894" t="s">
        <v>49</v>
      </c>
      <c r="U894">
        <v>1</v>
      </c>
    </row>
    <row r="895" spans="2:21" x14ac:dyDescent="0.85">
      <c r="B895" s="22" t="s">
        <v>550</v>
      </c>
      <c r="C895" s="6" t="s">
        <v>561</v>
      </c>
      <c r="D895" s="6" t="s">
        <v>452</v>
      </c>
      <c r="E895" s="6" t="s">
        <v>576</v>
      </c>
      <c r="F895" s="6">
        <v>8</v>
      </c>
      <c r="G895" s="52">
        <v>45682</v>
      </c>
      <c r="H895" s="52">
        <f>IF(COUNTIF(休講・補講一覧表!I$6:I$47,開講日程一覧!P895)&gt;0,_xlfn.XLOOKUP(開講日程一覧!P895,休講・補講一覧表!I$6:I$47,休講・補講一覧表!G$6:G$47),G895)</f>
        <v>45682</v>
      </c>
      <c r="I895" s="3" t="str">
        <f t="shared" si="30"/>
        <v>土</v>
      </c>
      <c r="J895" s="3" t="str">
        <f>IF(COUNTIF(休講・補講一覧表!I$6:I$47,開講日程一覧!P895)&gt;0,TEXT(G895,"m/d")&amp;"の補講","")</f>
        <v/>
      </c>
      <c r="K895" s="6" t="s">
        <v>563</v>
      </c>
      <c r="L895" s="7">
        <v>6.9444444444444441E-3</v>
      </c>
      <c r="M895" s="7">
        <v>0.125</v>
      </c>
      <c r="P895" s="33" t="str">
        <f t="shared" si="31"/>
        <v>事業構想研究（2年次）_仙台⑤（日比ゼミ）_後期8</v>
      </c>
      <c r="Q895" s="6" t="str">
        <f>IF(_xlfn.XLOOKUP(D895,履修科目一覧!G$6:G$225,履修科目一覧!E$6:E$225)=0,"",_xlfn.XLOOKUP(D895,履修科目一覧!G$6:G$225,履修科目一覧!E$6:E$225))</f>
        <v/>
      </c>
      <c r="R895" cm="1">
        <f t="array" ref="R895">_xlfn.SWITCH(B895,"集中(導入)",1,"前期",2,"集中(夏期)",3,"後期",4,"集中(春期)",5,"通年",6)</f>
        <v>4</v>
      </c>
      <c r="S895" t="s">
        <v>49</v>
      </c>
      <c r="U895">
        <v>1</v>
      </c>
    </row>
    <row r="896" spans="2:21" x14ac:dyDescent="0.85">
      <c r="B896" s="22" t="s">
        <v>545</v>
      </c>
      <c r="C896" s="6" t="s">
        <v>568</v>
      </c>
      <c r="D896" s="6" t="s">
        <v>462</v>
      </c>
      <c r="E896" s="6" t="s">
        <v>576</v>
      </c>
      <c r="F896" s="6">
        <v>1</v>
      </c>
      <c r="G896" s="52">
        <v>45409</v>
      </c>
      <c r="H896" s="52">
        <f>IF(COUNTIF(休講・補講一覧表!I$6:I$47,開講日程一覧!P896)&gt;0,_xlfn.XLOOKUP(開講日程一覧!P896,休講・補講一覧表!I$6:I$47,休講・補講一覧表!G$6:G$47),G896)</f>
        <v>45409</v>
      </c>
      <c r="I896" s="3" t="str">
        <f t="shared" si="30"/>
        <v>土</v>
      </c>
      <c r="J896" s="3" t="str">
        <f>IF(COUNTIF(休講・補講一覧表!I$6:I$47,開講日程一覧!P896)&gt;0,TEXT(G896,"m/d")&amp;"の補講","")</f>
        <v/>
      </c>
      <c r="K896" s="6" t="s">
        <v>570</v>
      </c>
      <c r="L896" s="7">
        <v>0</v>
      </c>
      <c r="M896" s="7">
        <v>6.25E-2</v>
      </c>
      <c r="P896" s="33" t="str">
        <f t="shared" si="31"/>
        <v>事業構想研究（2年次）_仙台⑥（太田ゼミ）_前期1</v>
      </c>
      <c r="Q896" s="6" t="str">
        <f>IF(_xlfn.XLOOKUP(D896,履修科目一覧!G$6:G$225,履修科目一覧!E$6:E$225)=0,"",_xlfn.XLOOKUP(D896,履修科目一覧!G$6:G$225,履修科目一覧!E$6:E$225))</f>
        <v/>
      </c>
      <c r="R896" cm="1">
        <f t="array" ref="R896">_xlfn.SWITCH(B896,"集中(導入)",1,"前期",2,"集中(夏期)",3,"後期",4,"集中(春期)",5,"通年",6)</f>
        <v>2</v>
      </c>
      <c r="S896" t="s">
        <v>49</v>
      </c>
      <c r="U896">
        <v>1</v>
      </c>
    </row>
    <row r="897" spans="2:21" x14ac:dyDescent="0.85">
      <c r="B897" s="22" t="s">
        <v>545</v>
      </c>
      <c r="C897" s="6" t="s">
        <v>568</v>
      </c>
      <c r="D897" s="6" t="s">
        <v>462</v>
      </c>
      <c r="E897" s="6" t="s">
        <v>576</v>
      </c>
      <c r="F897" s="6">
        <v>2</v>
      </c>
      <c r="G897" s="52">
        <v>45430</v>
      </c>
      <c r="H897" s="52">
        <f>IF(COUNTIF(休講・補講一覧表!I$6:I$47,開講日程一覧!P897)&gt;0,_xlfn.XLOOKUP(開講日程一覧!P897,休講・補講一覧表!I$6:I$47,休講・補講一覧表!G$6:G$47),G897)</f>
        <v>45430</v>
      </c>
      <c r="I897" s="3" t="str">
        <f t="shared" si="30"/>
        <v>土</v>
      </c>
      <c r="J897" s="3" t="str">
        <f>IF(COUNTIF(休講・補講一覧表!I$6:I$47,開講日程一覧!P897)&gt;0,TEXT(G897,"m/d")&amp;"の補講","")</f>
        <v/>
      </c>
      <c r="K897" s="6" t="s">
        <v>563</v>
      </c>
      <c r="L897" s="7">
        <v>6.9444444444444441E-3</v>
      </c>
      <c r="M897" s="7">
        <v>0.125</v>
      </c>
      <c r="P897" s="33" t="str">
        <f t="shared" si="31"/>
        <v>事業構想研究（2年次）_仙台⑥（太田ゼミ）_前期2</v>
      </c>
      <c r="Q897" s="6" t="str">
        <f>IF(_xlfn.XLOOKUP(D897,履修科目一覧!G$6:G$225,履修科目一覧!E$6:E$225)=0,"",_xlfn.XLOOKUP(D897,履修科目一覧!G$6:G$225,履修科目一覧!E$6:E$225))</f>
        <v/>
      </c>
      <c r="R897" cm="1">
        <f t="array" ref="R897">_xlfn.SWITCH(B897,"集中(導入)",1,"前期",2,"集中(夏期)",3,"後期",4,"集中(春期)",5,"通年",6)</f>
        <v>2</v>
      </c>
      <c r="S897" t="s">
        <v>49</v>
      </c>
      <c r="U897">
        <v>1</v>
      </c>
    </row>
    <row r="898" spans="2:21" x14ac:dyDescent="0.85">
      <c r="B898" s="22" t="s">
        <v>545</v>
      </c>
      <c r="C898" s="6" t="s">
        <v>568</v>
      </c>
      <c r="D898" s="6" t="s">
        <v>462</v>
      </c>
      <c r="E898" s="6" t="s">
        <v>576</v>
      </c>
      <c r="F898" s="6">
        <v>3</v>
      </c>
      <c r="G898" s="52">
        <v>45444</v>
      </c>
      <c r="H898" s="52">
        <f>IF(COUNTIF(休講・補講一覧表!I$6:I$47,開講日程一覧!P898)&gt;0,_xlfn.XLOOKUP(開講日程一覧!P898,休講・補講一覧表!I$6:I$47,休講・補講一覧表!G$6:G$47),G898)</f>
        <v>45444</v>
      </c>
      <c r="I898" s="3" t="str">
        <f t="shared" si="30"/>
        <v>土</v>
      </c>
      <c r="J898" s="3" t="str">
        <f>IF(COUNTIF(休講・補講一覧表!I$6:I$47,開講日程一覧!P898)&gt;0,TEXT(G898,"m/d")&amp;"の補講","")</f>
        <v/>
      </c>
      <c r="K898" s="6" t="s">
        <v>563</v>
      </c>
      <c r="L898" s="7">
        <v>6.9444444444444441E-3</v>
      </c>
      <c r="M898" s="7">
        <v>0.125</v>
      </c>
      <c r="P898" s="33" t="str">
        <f t="shared" si="31"/>
        <v>事業構想研究（2年次）_仙台⑥（太田ゼミ）_前期3</v>
      </c>
      <c r="Q898" s="6" t="str">
        <f>IF(_xlfn.XLOOKUP(D898,履修科目一覧!G$6:G$225,履修科目一覧!E$6:E$225)=0,"",_xlfn.XLOOKUP(D898,履修科目一覧!G$6:G$225,履修科目一覧!E$6:E$225))</f>
        <v/>
      </c>
      <c r="R898" cm="1">
        <f t="array" ref="R898">_xlfn.SWITCH(B898,"集中(導入)",1,"前期",2,"集中(夏期)",3,"後期",4,"集中(春期)",5,"通年",6)</f>
        <v>2</v>
      </c>
      <c r="S898" t="s">
        <v>49</v>
      </c>
      <c r="U898">
        <v>1</v>
      </c>
    </row>
    <row r="899" spans="2:21" x14ac:dyDescent="0.85">
      <c r="B899" s="22" t="s">
        <v>545</v>
      </c>
      <c r="C899" s="6" t="s">
        <v>568</v>
      </c>
      <c r="D899" s="6" t="s">
        <v>462</v>
      </c>
      <c r="E899" s="6" t="s">
        <v>576</v>
      </c>
      <c r="F899" s="6">
        <v>4</v>
      </c>
      <c r="G899" s="52">
        <v>45458</v>
      </c>
      <c r="H899" s="52">
        <f>IF(COUNTIF(休講・補講一覧表!I$6:I$47,開講日程一覧!P899)&gt;0,_xlfn.XLOOKUP(開講日程一覧!P899,休講・補講一覧表!I$6:I$47,休講・補講一覧表!G$6:G$47),G899)</f>
        <v>45458</v>
      </c>
      <c r="I899" s="3" t="str">
        <f t="shared" si="30"/>
        <v>土</v>
      </c>
      <c r="J899" s="3" t="str">
        <f>IF(COUNTIF(休講・補講一覧表!I$6:I$47,開講日程一覧!P899)&gt;0,TEXT(G899,"m/d")&amp;"の補講","")</f>
        <v/>
      </c>
      <c r="K899" s="6" t="s">
        <v>563</v>
      </c>
      <c r="L899" s="7">
        <v>6.9444444444444441E-3</v>
      </c>
      <c r="M899" s="7">
        <v>0.125</v>
      </c>
      <c r="P899" s="33" t="str">
        <f t="shared" si="31"/>
        <v>事業構想研究（2年次）_仙台⑥（太田ゼミ）_前期4</v>
      </c>
      <c r="Q899" s="6" t="str">
        <f>IF(_xlfn.XLOOKUP(D899,履修科目一覧!G$6:G$225,履修科目一覧!E$6:E$225)=0,"",_xlfn.XLOOKUP(D899,履修科目一覧!G$6:G$225,履修科目一覧!E$6:E$225))</f>
        <v/>
      </c>
      <c r="R899" cm="1">
        <f t="array" ref="R899">_xlfn.SWITCH(B899,"集中(導入)",1,"前期",2,"集中(夏期)",3,"後期",4,"集中(春期)",5,"通年",6)</f>
        <v>2</v>
      </c>
      <c r="S899" t="s">
        <v>49</v>
      </c>
      <c r="U899">
        <v>1</v>
      </c>
    </row>
    <row r="900" spans="2:21" x14ac:dyDescent="0.85">
      <c r="B900" s="22" t="s">
        <v>545</v>
      </c>
      <c r="C900" s="6" t="s">
        <v>568</v>
      </c>
      <c r="D900" s="6" t="s">
        <v>462</v>
      </c>
      <c r="E900" s="6" t="s">
        <v>576</v>
      </c>
      <c r="F900" s="6">
        <v>5</v>
      </c>
      <c r="G900" s="52">
        <v>45472</v>
      </c>
      <c r="H900" s="52">
        <f>IF(COUNTIF(休講・補講一覧表!I$6:I$47,開講日程一覧!P900)&gt;0,_xlfn.XLOOKUP(開講日程一覧!P900,休講・補講一覧表!I$6:I$47,休講・補講一覧表!G$6:G$47),G900)</f>
        <v>45472</v>
      </c>
      <c r="I900" s="3" t="str">
        <f t="shared" si="30"/>
        <v>土</v>
      </c>
      <c r="J900" s="3" t="str">
        <f>IF(COUNTIF(休講・補講一覧表!I$6:I$47,開講日程一覧!P900)&gt;0,TEXT(G900,"m/d")&amp;"の補講","")</f>
        <v/>
      </c>
      <c r="K900" s="6" t="s">
        <v>563</v>
      </c>
      <c r="L900" s="7">
        <v>6.9444444444444441E-3</v>
      </c>
      <c r="M900" s="7">
        <v>0.125</v>
      </c>
      <c r="P900" s="33" t="str">
        <f t="shared" si="31"/>
        <v>事業構想研究（2年次）_仙台⑥（太田ゼミ）_前期5</v>
      </c>
      <c r="Q900" s="6" t="str">
        <f>IF(_xlfn.XLOOKUP(D900,履修科目一覧!G$6:G$225,履修科目一覧!E$6:E$225)=0,"",_xlfn.XLOOKUP(D900,履修科目一覧!G$6:G$225,履修科目一覧!E$6:E$225))</f>
        <v/>
      </c>
      <c r="R900" cm="1">
        <f t="array" ref="R900">_xlfn.SWITCH(B900,"集中(導入)",1,"前期",2,"集中(夏期)",3,"後期",4,"集中(春期)",5,"通年",6)</f>
        <v>2</v>
      </c>
      <c r="S900" t="s">
        <v>49</v>
      </c>
      <c r="U900">
        <v>1</v>
      </c>
    </row>
    <row r="901" spans="2:21" x14ac:dyDescent="0.85">
      <c r="B901" s="22" t="s">
        <v>545</v>
      </c>
      <c r="C901" s="6" t="s">
        <v>568</v>
      </c>
      <c r="D901" s="6" t="s">
        <v>462</v>
      </c>
      <c r="E901" s="6" t="s">
        <v>576</v>
      </c>
      <c r="F901" s="6">
        <v>6</v>
      </c>
      <c r="G901" s="52">
        <v>45486</v>
      </c>
      <c r="H901" s="52">
        <f>IF(COUNTIF(休講・補講一覧表!I$6:I$47,開講日程一覧!P901)&gt;0,_xlfn.XLOOKUP(開講日程一覧!P901,休講・補講一覧表!I$6:I$47,休講・補講一覧表!G$6:G$47),G901)</f>
        <v>45486</v>
      </c>
      <c r="I901" s="3" t="str">
        <f t="shared" si="30"/>
        <v>土</v>
      </c>
      <c r="J901" s="3" t="str">
        <f>IF(COUNTIF(休講・補講一覧表!I$6:I$47,開講日程一覧!P901)&gt;0,TEXT(G901,"m/d")&amp;"の補講","")</f>
        <v/>
      </c>
      <c r="K901" s="6" t="s">
        <v>563</v>
      </c>
      <c r="L901" s="7">
        <v>6.9444444444444441E-3</v>
      </c>
      <c r="M901" s="7">
        <v>0.125</v>
      </c>
      <c r="P901" s="33" t="str">
        <f t="shared" si="31"/>
        <v>事業構想研究（2年次）_仙台⑥（太田ゼミ）_前期6</v>
      </c>
      <c r="Q901" s="6" t="str">
        <f>IF(_xlfn.XLOOKUP(D901,履修科目一覧!G$6:G$225,履修科目一覧!E$6:E$225)=0,"",_xlfn.XLOOKUP(D901,履修科目一覧!G$6:G$225,履修科目一覧!E$6:E$225))</f>
        <v/>
      </c>
      <c r="R901" cm="1">
        <f t="array" ref="R901">_xlfn.SWITCH(B901,"集中(導入)",1,"前期",2,"集中(夏期)",3,"後期",4,"集中(春期)",5,"通年",6)</f>
        <v>2</v>
      </c>
      <c r="S901" t="s">
        <v>49</v>
      </c>
      <c r="U901">
        <v>1</v>
      </c>
    </row>
    <row r="902" spans="2:21" x14ac:dyDescent="0.85">
      <c r="B902" s="22" t="s">
        <v>545</v>
      </c>
      <c r="C902" s="6" t="s">
        <v>568</v>
      </c>
      <c r="D902" s="6" t="s">
        <v>462</v>
      </c>
      <c r="E902" s="6" t="s">
        <v>576</v>
      </c>
      <c r="F902" s="6">
        <v>7</v>
      </c>
      <c r="G902" s="52">
        <v>45500</v>
      </c>
      <c r="H902" s="52">
        <f>IF(COUNTIF(休講・補講一覧表!I$6:I$47,開講日程一覧!P902)&gt;0,_xlfn.XLOOKUP(開講日程一覧!P902,休講・補講一覧表!I$6:I$47,休講・補講一覧表!G$6:G$47),G902)</f>
        <v>45500</v>
      </c>
      <c r="I902" s="3" t="str">
        <f t="shared" si="30"/>
        <v>土</v>
      </c>
      <c r="J902" s="3" t="str">
        <f>IF(COUNTIF(休講・補講一覧表!I$6:I$47,開講日程一覧!P902)&gt;0,TEXT(G902,"m/d")&amp;"の補講","")</f>
        <v/>
      </c>
      <c r="K902" s="6" t="s">
        <v>563</v>
      </c>
      <c r="L902" s="7">
        <v>6.9444444444444441E-3</v>
      </c>
      <c r="M902" s="7">
        <v>0.125</v>
      </c>
      <c r="P902" s="33" t="str">
        <f t="shared" si="31"/>
        <v>事業構想研究（2年次）_仙台⑥（太田ゼミ）_前期7</v>
      </c>
      <c r="Q902" s="6" t="str">
        <f>IF(_xlfn.XLOOKUP(D902,履修科目一覧!G$6:G$225,履修科目一覧!E$6:E$225)=0,"",_xlfn.XLOOKUP(D902,履修科目一覧!G$6:G$225,履修科目一覧!E$6:E$225))</f>
        <v/>
      </c>
      <c r="R902" cm="1">
        <f t="array" ref="R902">_xlfn.SWITCH(B902,"集中(導入)",1,"前期",2,"集中(夏期)",3,"後期",4,"集中(春期)",5,"通年",6)</f>
        <v>2</v>
      </c>
      <c r="S902" t="s">
        <v>49</v>
      </c>
      <c r="U902">
        <v>1</v>
      </c>
    </row>
    <row r="903" spans="2:21" x14ac:dyDescent="0.85">
      <c r="B903" s="22" t="s">
        <v>545</v>
      </c>
      <c r="C903" s="6" t="s">
        <v>568</v>
      </c>
      <c r="D903" s="6" t="s">
        <v>462</v>
      </c>
      <c r="E903" s="6" t="s">
        <v>576</v>
      </c>
      <c r="F903" s="6">
        <v>8</v>
      </c>
      <c r="G903" s="52">
        <v>45514</v>
      </c>
      <c r="H903" s="52">
        <f>IF(COUNTIF(休講・補講一覧表!I$6:I$47,開講日程一覧!P903)&gt;0,_xlfn.XLOOKUP(開講日程一覧!P903,休講・補講一覧表!I$6:I$47,休講・補講一覧表!G$6:G$47),G903)</f>
        <v>45514</v>
      </c>
      <c r="I903" s="3" t="str">
        <f t="shared" si="30"/>
        <v>土</v>
      </c>
      <c r="J903" s="3" t="str">
        <f>IF(COUNTIF(休講・補講一覧表!I$6:I$47,開講日程一覧!P903)&gt;0,TEXT(G903,"m/d")&amp;"の補講","")</f>
        <v/>
      </c>
      <c r="K903" s="6" t="s">
        <v>563</v>
      </c>
      <c r="L903" s="7">
        <v>6.9444444444444441E-3</v>
      </c>
      <c r="M903" s="7">
        <v>0.125</v>
      </c>
      <c r="P903" s="33" t="str">
        <f t="shared" si="31"/>
        <v>事業構想研究（2年次）_仙台⑥（太田ゼミ）_前期8</v>
      </c>
      <c r="Q903" s="6" t="str">
        <f>IF(_xlfn.XLOOKUP(D903,履修科目一覧!G$6:G$225,履修科目一覧!E$6:E$225)=0,"",_xlfn.XLOOKUP(D903,履修科目一覧!G$6:G$225,履修科目一覧!E$6:E$225))</f>
        <v/>
      </c>
      <c r="R903" cm="1">
        <f t="array" ref="R903">_xlfn.SWITCH(B903,"集中(導入)",1,"前期",2,"集中(夏期)",3,"後期",4,"集中(春期)",5,"通年",6)</f>
        <v>2</v>
      </c>
      <c r="S903" t="s">
        <v>49</v>
      </c>
      <c r="U903">
        <v>1</v>
      </c>
    </row>
    <row r="904" spans="2:21" x14ac:dyDescent="0.85">
      <c r="B904" s="22" t="s">
        <v>550</v>
      </c>
      <c r="C904" s="6" t="s">
        <v>568</v>
      </c>
      <c r="D904" s="6" t="s">
        <v>472</v>
      </c>
      <c r="E904" s="6" t="s">
        <v>576</v>
      </c>
      <c r="F904" s="6">
        <v>1</v>
      </c>
      <c r="G904" s="52">
        <v>45563</v>
      </c>
      <c r="H904" s="52">
        <f>IF(COUNTIF(休講・補講一覧表!I$6:I$47,開講日程一覧!P904)&gt;0,_xlfn.XLOOKUP(開講日程一覧!P904,休講・補講一覧表!I$6:I$47,休講・補講一覧表!G$6:G$47),G904)</f>
        <v>45563</v>
      </c>
      <c r="I904" s="3" t="str">
        <f t="shared" si="30"/>
        <v>土</v>
      </c>
      <c r="J904" s="3" t="str">
        <f>IF(COUNTIF(休講・補講一覧表!I$6:I$47,開講日程一覧!P904)&gt;0,TEXT(G904,"m/d")&amp;"の補講","")</f>
        <v/>
      </c>
      <c r="K904" s="6" t="s">
        <v>570</v>
      </c>
      <c r="L904" s="7">
        <v>0</v>
      </c>
      <c r="M904" s="7">
        <v>6.25E-2</v>
      </c>
      <c r="P904" s="33" t="str">
        <f t="shared" si="31"/>
        <v>事業構想研究（2年次）_仙台⑥（太田ゼミ）_後期1</v>
      </c>
      <c r="Q904" s="6" t="str">
        <f>IF(_xlfn.XLOOKUP(D904,履修科目一覧!G$6:G$225,履修科目一覧!E$6:E$225)=0,"",_xlfn.XLOOKUP(D904,履修科目一覧!G$6:G$225,履修科目一覧!E$6:E$225))</f>
        <v/>
      </c>
      <c r="R904" cm="1">
        <f t="array" ref="R904">_xlfn.SWITCH(B904,"集中(導入)",1,"前期",2,"集中(夏期)",3,"後期",4,"集中(春期)",5,"通年",6)</f>
        <v>4</v>
      </c>
      <c r="S904" t="s">
        <v>49</v>
      </c>
      <c r="U904">
        <v>1</v>
      </c>
    </row>
    <row r="905" spans="2:21" x14ac:dyDescent="0.85">
      <c r="B905" s="22" t="s">
        <v>550</v>
      </c>
      <c r="C905" s="6" t="s">
        <v>568</v>
      </c>
      <c r="D905" s="6" t="s">
        <v>472</v>
      </c>
      <c r="E905" s="6" t="s">
        <v>576</v>
      </c>
      <c r="F905" s="6">
        <v>2</v>
      </c>
      <c r="G905" s="52">
        <v>45570</v>
      </c>
      <c r="H905" s="52">
        <f>IF(COUNTIF(休講・補講一覧表!I$6:I$47,開講日程一覧!P905)&gt;0,_xlfn.XLOOKUP(開講日程一覧!P905,休講・補講一覧表!I$6:I$47,休講・補講一覧表!G$6:G$47),G905)</f>
        <v>45570</v>
      </c>
      <c r="I905" s="3" t="str">
        <f t="shared" si="30"/>
        <v>土</v>
      </c>
      <c r="J905" s="3" t="str">
        <f>IF(COUNTIF(休講・補講一覧表!I$6:I$47,開講日程一覧!P905)&gt;0,TEXT(G905,"m/d")&amp;"の補講","")</f>
        <v/>
      </c>
      <c r="K905" s="6" t="s">
        <v>563</v>
      </c>
      <c r="L905" s="7">
        <v>6.9444444444444441E-3</v>
      </c>
      <c r="M905" s="7">
        <v>0.125</v>
      </c>
      <c r="P905" s="33" t="str">
        <f t="shared" si="31"/>
        <v>事業構想研究（2年次）_仙台⑥（太田ゼミ）_後期2</v>
      </c>
      <c r="Q905" s="6" t="str">
        <f>IF(_xlfn.XLOOKUP(D905,履修科目一覧!G$6:G$225,履修科目一覧!E$6:E$225)=0,"",_xlfn.XLOOKUP(D905,履修科目一覧!G$6:G$225,履修科目一覧!E$6:E$225))</f>
        <v/>
      </c>
      <c r="R905" cm="1">
        <f t="array" ref="R905">_xlfn.SWITCH(B905,"集中(導入)",1,"前期",2,"集中(夏期)",3,"後期",4,"集中(春期)",5,"通年",6)</f>
        <v>4</v>
      </c>
      <c r="S905" t="s">
        <v>49</v>
      </c>
      <c r="U905">
        <v>1</v>
      </c>
    </row>
    <row r="906" spans="2:21" x14ac:dyDescent="0.85">
      <c r="B906" s="22" t="s">
        <v>550</v>
      </c>
      <c r="C906" s="6" t="s">
        <v>568</v>
      </c>
      <c r="D906" s="6" t="s">
        <v>472</v>
      </c>
      <c r="E906" s="6" t="s">
        <v>576</v>
      </c>
      <c r="F906" s="6">
        <v>3</v>
      </c>
      <c r="G906" s="52">
        <v>45584</v>
      </c>
      <c r="H906" s="52">
        <f>IF(COUNTIF(休講・補講一覧表!I$6:I$47,開講日程一覧!P906)&gt;0,_xlfn.XLOOKUP(開講日程一覧!P906,休講・補講一覧表!I$6:I$47,休講・補講一覧表!G$6:G$47),G906)</f>
        <v>45584</v>
      </c>
      <c r="I906" s="3" t="str">
        <f t="shared" si="30"/>
        <v>土</v>
      </c>
      <c r="J906" s="3" t="str">
        <f>IF(COUNTIF(休講・補講一覧表!I$6:I$47,開講日程一覧!P906)&gt;0,TEXT(G906,"m/d")&amp;"の補講","")</f>
        <v/>
      </c>
      <c r="K906" s="6" t="s">
        <v>563</v>
      </c>
      <c r="L906" s="7">
        <v>6.9444444444444441E-3</v>
      </c>
      <c r="M906" s="7">
        <v>0.125</v>
      </c>
      <c r="P906" s="33" t="str">
        <f t="shared" si="31"/>
        <v>事業構想研究（2年次）_仙台⑥（太田ゼミ）_後期3</v>
      </c>
      <c r="Q906" s="6" t="str">
        <f>IF(_xlfn.XLOOKUP(D906,履修科目一覧!G$6:G$225,履修科目一覧!E$6:E$225)=0,"",_xlfn.XLOOKUP(D906,履修科目一覧!G$6:G$225,履修科目一覧!E$6:E$225))</f>
        <v/>
      </c>
      <c r="R906" cm="1">
        <f t="array" ref="R906">_xlfn.SWITCH(B906,"集中(導入)",1,"前期",2,"集中(夏期)",3,"後期",4,"集中(春期)",5,"通年",6)</f>
        <v>4</v>
      </c>
      <c r="S906" t="s">
        <v>49</v>
      </c>
      <c r="U906">
        <v>1</v>
      </c>
    </row>
    <row r="907" spans="2:21" x14ac:dyDescent="0.85">
      <c r="B907" s="22" t="s">
        <v>550</v>
      </c>
      <c r="C907" s="6" t="s">
        <v>568</v>
      </c>
      <c r="D907" s="6" t="s">
        <v>472</v>
      </c>
      <c r="E907" s="6" t="s">
        <v>576</v>
      </c>
      <c r="F907" s="6">
        <v>4</v>
      </c>
      <c r="G907" s="52">
        <v>45612</v>
      </c>
      <c r="H907" s="52">
        <f>IF(COUNTIF(休講・補講一覧表!I$6:I$47,開講日程一覧!P907)&gt;0,_xlfn.XLOOKUP(開講日程一覧!P907,休講・補講一覧表!I$6:I$47,休講・補講一覧表!G$6:G$47),G907)</f>
        <v>45612</v>
      </c>
      <c r="I907" s="3" t="str">
        <f t="shared" si="30"/>
        <v>土</v>
      </c>
      <c r="J907" s="3" t="str">
        <f>IF(COUNTIF(休講・補講一覧表!I$6:I$47,開講日程一覧!P907)&gt;0,TEXT(G907,"m/d")&amp;"の補講","")</f>
        <v/>
      </c>
      <c r="K907" s="6" t="s">
        <v>563</v>
      </c>
      <c r="L907" s="7">
        <v>6.9444444444444441E-3</v>
      </c>
      <c r="M907" s="7">
        <v>0.125</v>
      </c>
      <c r="P907" s="33" t="str">
        <f t="shared" si="31"/>
        <v>事業構想研究（2年次）_仙台⑥（太田ゼミ）_後期4</v>
      </c>
      <c r="Q907" s="6" t="str">
        <f>IF(_xlfn.XLOOKUP(D907,履修科目一覧!G$6:G$225,履修科目一覧!E$6:E$225)=0,"",_xlfn.XLOOKUP(D907,履修科目一覧!G$6:G$225,履修科目一覧!E$6:E$225))</f>
        <v/>
      </c>
      <c r="R907" cm="1">
        <f t="array" ref="R907">_xlfn.SWITCH(B907,"集中(導入)",1,"前期",2,"集中(夏期)",3,"後期",4,"集中(春期)",5,"通年",6)</f>
        <v>4</v>
      </c>
      <c r="S907" t="s">
        <v>49</v>
      </c>
      <c r="U907">
        <v>1</v>
      </c>
    </row>
    <row r="908" spans="2:21" x14ac:dyDescent="0.85">
      <c r="B908" s="22" t="s">
        <v>550</v>
      </c>
      <c r="C908" s="6" t="s">
        <v>568</v>
      </c>
      <c r="D908" s="6" t="s">
        <v>472</v>
      </c>
      <c r="E908" s="6" t="s">
        <v>576</v>
      </c>
      <c r="F908" s="6">
        <v>5</v>
      </c>
      <c r="G908" s="52">
        <v>45626</v>
      </c>
      <c r="H908" s="52">
        <f>IF(COUNTIF(休講・補講一覧表!I$6:I$47,開講日程一覧!P908)&gt;0,_xlfn.XLOOKUP(開講日程一覧!P908,休講・補講一覧表!I$6:I$47,休講・補講一覧表!G$6:G$47),G908)</f>
        <v>45626</v>
      </c>
      <c r="I908" s="3" t="str">
        <f t="shared" si="30"/>
        <v>土</v>
      </c>
      <c r="J908" s="3" t="str">
        <f>IF(COUNTIF(休講・補講一覧表!I$6:I$47,開講日程一覧!P908)&gt;0,TEXT(G908,"m/d")&amp;"の補講","")</f>
        <v/>
      </c>
      <c r="K908" s="6" t="s">
        <v>563</v>
      </c>
      <c r="L908" s="7">
        <v>6.9444444444444441E-3</v>
      </c>
      <c r="M908" s="7">
        <v>0.125</v>
      </c>
      <c r="P908" s="33" t="str">
        <f t="shared" si="31"/>
        <v>事業構想研究（2年次）_仙台⑥（太田ゼミ）_後期5</v>
      </c>
      <c r="Q908" s="6" t="str">
        <f>IF(_xlfn.XLOOKUP(D908,履修科目一覧!G$6:G$225,履修科目一覧!E$6:E$225)=0,"",_xlfn.XLOOKUP(D908,履修科目一覧!G$6:G$225,履修科目一覧!E$6:E$225))</f>
        <v/>
      </c>
      <c r="R908" cm="1">
        <f t="array" ref="R908">_xlfn.SWITCH(B908,"集中(導入)",1,"前期",2,"集中(夏期)",3,"後期",4,"集中(春期)",5,"通年",6)</f>
        <v>4</v>
      </c>
      <c r="S908" t="s">
        <v>49</v>
      </c>
      <c r="U908">
        <v>1</v>
      </c>
    </row>
    <row r="909" spans="2:21" x14ac:dyDescent="0.85">
      <c r="B909" s="22" t="s">
        <v>550</v>
      </c>
      <c r="C909" s="6" t="s">
        <v>568</v>
      </c>
      <c r="D909" s="6" t="s">
        <v>472</v>
      </c>
      <c r="E909" s="6" t="s">
        <v>576</v>
      </c>
      <c r="F909" s="6">
        <v>6</v>
      </c>
      <c r="G909" s="52">
        <v>45640</v>
      </c>
      <c r="H909" s="52">
        <f>IF(COUNTIF(休講・補講一覧表!I$6:I$47,開講日程一覧!P909)&gt;0,_xlfn.XLOOKUP(開講日程一覧!P909,休講・補講一覧表!I$6:I$47,休講・補講一覧表!G$6:G$47),G909)</f>
        <v>45640</v>
      </c>
      <c r="I909" s="3" t="str">
        <f t="shared" si="30"/>
        <v>土</v>
      </c>
      <c r="J909" s="3" t="str">
        <f>IF(COUNTIF(休講・補講一覧表!I$6:I$47,開講日程一覧!P909)&gt;0,TEXT(G909,"m/d")&amp;"の補講","")</f>
        <v/>
      </c>
      <c r="K909" s="6" t="s">
        <v>563</v>
      </c>
      <c r="L909" s="7">
        <v>6.9444444444444441E-3</v>
      </c>
      <c r="M909" s="7">
        <v>0.125</v>
      </c>
      <c r="P909" s="33" t="str">
        <f t="shared" si="31"/>
        <v>事業構想研究（2年次）_仙台⑥（太田ゼミ）_後期6</v>
      </c>
      <c r="Q909" s="6" t="str">
        <f>IF(_xlfn.XLOOKUP(D909,履修科目一覧!G$6:G$225,履修科目一覧!E$6:E$225)=0,"",_xlfn.XLOOKUP(D909,履修科目一覧!G$6:G$225,履修科目一覧!E$6:E$225))</f>
        <v/>
      </c>
      <c r="R909" cm="1">
        <f t="array" ref="R909">_xlfn.SWITCH(B909,"集中(導入)",1,"前期",2,"集中(夏期)",3,"後期",4,"集中(春期)",5,"通年",6)</f>
        <v>4</v>
      </c>
      <c r="S909" t="s">
        <v>49</v>
      </c>
      <c r="U909">
        <v>1</v>
      </c>
    </row>
    <row r="910" spans="2:21" x14ac:dyDescent="0.85">
      <c r="B910" s="22" t="s">
        <v>550</v>
      </c>
      <c r="C910" s="6" t="s">
        <v>568</v>
      </c>
      <c r="D910" s="6" t="s">
        <v>472</v>
      </c>
      <c r="E910" s="6" t="s">
        <v>576</v>
      </c>
      <c r="F910" s="6">
        <v>7</v>
      </c>
      <c r="G910" s="52">
        <v>45675</v>
      </c>
      <c r="H910" s="52">
        <f>IF(COUNTIF(休講・補講一覧表!I$6:I$47,開講日程一覧!P910)&gt;0,_xlfn.XLOOKUP(開講日程一覧!P910,休講・補講一覧表!I$6:I$47,休講・補講一覧表!G$6:G$47),G910)</f>
        <v>45675</v>
      </c>
      <c r="I910" s="3" t="str">
        <f t="shared" si="30"/>
        <v>土</v>
      </c>
      <c r="J910" s="3" t="str">
        <f>IF(COUNTIF(休講・補講一覧表!I$6:I$47,開講日程一覧!P910)&gt;0,TEXT(G910,"m/d")&amp;"の補講","")</f>
        <v/>
      </c>
      <c r="K910" s="6" t="s">
        <v>563</v>
      </c>
      <c r="L910" s="7">
        <v>6.9444444444444441E-3</v>
      </c>
      <c r="M910" s="7">
        <v>0.125</v>
      </c>
      <c r="P910" s="33" t="str">
        <f t="shared" si="31"/>
        <v>事業構想研究（2年次）_仙台⑥（太田ゼミ）_後期7</v>
      </c>
      <c r="Q910" s="6" t="str">
        <f>IF(_xlfn.XLOOKUP(D910,履修科目一覧!G$6:G$225,履修科目一覧!E$6:E$225)=0,"",_xlfn.XLOOKUP(D910,履修科目一覧!G$6:G$225,履修科目一覧!E$6:E$225))</f>
        <v/>
      </c>
      <c r="R910" cm="1">
        <f t="array" ref="R910">_xlfn.SWITCH(B910,"集中(導入)",1,"前期",2,"集中(夏期)",3,"後期",4,"集中(春期)",5,"通年",6)</f>
        <v>4</v>
      </c>
      <c r="S910" t="s">
        <v>49</v>
      </c>
      <c r="U910">
        <v>1</v>
      </c>
    </row>
    <row r="911" spans="2:21" x14ac:dyDescent="0.85">
      <c r="B911" s="22" t="s">
        <v>550</v>
      </c>
      <c r="C911" s="6" t="s">
        <v>568</v>
      </c>
      <c r="D911" s="6" t="s">
        <v>472</v>
      </c>
      <c r="E911" s="6" t="s">
        <v>576</v>
      </c>
      <c r="F911" s="6">
        <v>8</v>
      </c>
      <c r="G911" s="52">
        <v>45689</v>
      </c>
      <c r="H911" s="52">
        <f>IF(COUNTIF(休講・補講一覧表!I$6:I$47,開講日程一覧!P911)&gt;0,_xlfn.XLOOKUP(開講日程一覧!P911,休講・補講一覧表!I$6:I$47,休講・補講一覧表!G$6:G$47),G911)</f>
        <v>45689</v>
      </c>
      <c r="I911" s="3" t="str">
        <f t="shared" si="30"/>
        <v>土</v>
      </c>
      <c r="J911" s="3" t="str">
        <f>IF(COUNTIF(休講・補講一覧表!I$6:I$47,開講日程一覧!P911)&gt;0,TEXT(G911,"m/d")&amp;"の補講","")</f>
        <v/>
      </c>
      <c r="K911" s="6" t="s">
        <v>563</v>
      </c>
      <c r="L911" s="7">
        <v>6.9444444444444441E-3</v>
      </c>
      <c r="M911" s="7">
        <v>0.125</v>
      </c>
      <c r="P911" s="33" t="str">
        <f t="shared" si="31"/>
        <v>事業構想研究（2年次）_仙台⑥（太田ゼミ）_後期8</v>
      </c>
      <c r="Q911" s="6" t="str">
        <f>IF(_xlfn.XLOOKUP(D911,履修科目一覧!G$6:G$225,履修科目一覧!E$6:E$225)=0,"",_xlfn.XLOOKUP(D911,履修科目一覧!G$6:G$225,履修科目一覧!E$6:E$225))</f>
        <v/>
      </c>
      <c r="R911" cm="1">
        <f t="array" ref="R911">_xlfn.SWITCH(B911,"集中(導入)",1,"前期",2,"集中(夏期)",3,"後期",4,"集中(春期)",5,"通年",6)</f>
        <v>4</v>
      </c>
      <c r="S911" t="s">
        <v>49</v>
      </c>
      <c r="U911">
        <v>1</v>
      </c>
    </row>
    <row r="912" spans="2:21" x14ac:dyDescent="0.85">
      <c r="B912" s="22" t="s">
        <v>545</v>
      </c>
      <c r="C912" s="6" t="s">
        <v>558</v>
      </c>
      <c r="D912" s="6" t="s">
        <v>482</v>
      </c>
      <c r="E912" s="6" t="s">
        <v>576</v>
      </c>
      <c r="F912" s="6">
        <v>1</v>
      </c>
      <c r="G912" s="52">
        <v>45409</v>
      </c>
      <c r="H912" s="52">
        <f>IF(COUNTIF(休講・補講一覧表!I$6:I$47,開講日程一覧!P912)&gt;0,_xlfn.XLOOKUP(開講日程一覧!P912,休講・補講一覧表!I$6:I$47,休講・補講一覧表!G$6:G$47),G912)</f>
        <v>45409</v>
      </c>
      <c r="I912" s="3" t="str">
        <f t="shared" si="30"/>
        <v>土</v>
      </c>
      <c r="J912" s="3" t="str">
        <f>IF(COUNTIF(休講・補講一覧表!I$6:I$47,開講日程一覧!P912)&gt;0,TEXT(G912,"m/d")&amp;"の補講","")</f>
        <v/>
      </c>
      <c r="K912" s="6" t="s">
        <v>559</v>
      </c>
      <c r="L912" s="7">
        <v>0</v>
      </c>
      <c r="M912" s="7">
        <v>6.25E-2</v>
      </c>
      <c r="P912" s="33" t="str">
        <f t="shared" si="31"/>
        <v>事業構想研究（2年次）_仙台⑦（奥村ゼミ）_前期1</v>
      </c>
      <c r="Q912" s="6" t="str">
        <f>IF(_xlfn.XLOOKUP(D912,履修科目一覧!G$6:G$225,履修科目一覧!E$6:E$225)=0,"",_xlfn.XLOOKUP(D912,履修科目一覧!G$6:G$225,履修科目一覧!E$6:E$225))</f>
        <v/>
      </c>
      <c r="R912" cm="1">
        <f t="array" ref="R912">_xlfn.SWITCH(B912,"集中(導入)",1,"前期",2,"集中(夏期)",3,"後期",4,"集中(春期)",5,"通年",6)</f>
        <v>2</v>
      </c>
      <c r="S912" t="s">
        <v>49</v>
      </c>
      <c r="U912">
        <v>1</v>
      </c>
    </row>
    <row r="913" spans="2:21" x14ac:dyDescent="0.85">
      <c r="B913" s="22" t="s">
        <v>545</v>
      </c>
      <c r="C913" s="6" t="s">
        <v>558</v>
      </c>
      <c r="D913" s="6" t="s">
        <v>482</v>
      </c>
      <c r="E913" s="6" t="s">
        <v>576</v>
      </c>
      <c r="F913" s="6">
        <v>2</v>
      </c>
      <c r="G913" s="52">
        <v>45423</v>
      </c>
      <c r="H913" s="52">
        <f>IF(COUNTIF(休講・補講一覧表!I$6:I$47,開講日程一覧!P913)&gt;0,_xlfn.XLOOKUP(開講日程一覧!P913,休講・補講一覧表!I$6:I$47,休講・補講一覧表!G$6:G$47),G913)</f>
        <v>45423</v>
      </c>
      <c r="I913" s="3" t="str">
        <f t="shared" si="30"/>
        <v>土</v>
      </c>
      <c r="J913" s="3" t="str">
        <f>IF(COUNTIF(休講・補講一覧表!I$6:I$47,開講日程一覧!P913)&gt;0,TEXT(G913,"m/d")&amp;"の補講","")</f>
        <v/>
      </c>
      <c r="K913" s="6" t="s">
        <v>549</v>
      </c>
      <c r="L913" s="7">
        <v>4.1666666666666664E-2</v>
      </c>
      <c r="M913" s="7">
        <v>0.125</v>
      </c>
      <c r="P913" s="33" t="str">
        <f t="shared" si="31"/>
        <v>事業構想研究（2年次）_仙台⑦（奥村ゼミ）_前期2</v>
      </c>
      <c r="Q913" s="6" t="str">
        <f>IF(_xlfn.XLOOKUP(D913,履修科目一覧!G$6:G$225,履修科目一覧!E$6:E$225)=0,"",_xlfn.XLOOKUP(D913,履修科目一覧!G$6:G$225,履修科目一覧!E$6:E$225))</f>
        <v/>
      </c>
      <c r="R913" cm="1">
        <f t="array" ref="R913">_xlfn.SWITCH(B913,"集中(導入)",1,"前期",2,"集中(夏期)",3,"後期",4,"集中(春期)",5,"通年",6)</f>
        <v>2</v>
      </c>
      <c r="S913" t="s">
        <v>49</v>
      </c>
      <c r="U913">
        <v>1</v>
      </c>
    </row>
    <row r="914" spans="2:21" x14ac:dyDescent="0.85">
      <c r="B914" s="22" t="s">
        <v>545</v>
      </c>
      <c r="C914" s="6" t="s">
        <v>558</v>
      </c>
      <c r="D914" s="6" t="s">
        <v>482</v>
      </c>
      <c r="E914" s="6" t="s">
        <v>576</v>
      </c>
      <c r="F914" s="6">
        <v>3</v>
      </c>
      <c r="G914" s="52">
        <v>45437</v>
      </c>
      <c r="H914" s="52">
        <f>IF(COUNTIF(休講・補講一覧表!I$6:I$47,開講日程一覧!P914)&gt;0,_xlfn.XLOOKUP(開講日程一覧!P914,休講・補講一覧表!I$6:I$47,休講・補講一覧表!G$6:G$47),G914)</f>
        <v>45437</v>
      </c>
      <c r="I914" s="3" t="str">
        <f t="shared" si="30"/>
        <v>土</v>
      </c>
      <c r="J914" s="3" t="str">
        <f>IF(COUNTIF(休講・補講一覧表!I$6:I$47,開講日程一覧!P914)&gt;0,TEXT(G914,"m/d")&amp;"の補講","")</f>
        <v/>
      </c>
      <c r="K914" s="6" t="s">
        <v>549</v>
      </c>
      <c r="L914" s="7">
        <v>4.1666666666666664E-2</v>
      </c>
      <c r="M914" s="7">
        <v>0.125</v>
      </c>
      <c r="P914" s="33" t="str">
        <f t="shared" si="31"/>
        <v>事業構想研究（2年次）_仙台⑦（奥村ゼミ）_前期3</v>
      </c>
      <c r="Q914" s="6" t="str">
        <f>IF(_xlfn.XLOOKUP(D914,履修科目一覧!G$6:G$225,履修科目一覧!E$6:E$225)=0,"",_xlfn.XLOOKUP(D914,履修科目一覧!G$6:G$225,履修科目一覧!E$6:E$225))</f>
        <v/>
      </c>
      <c r="R914" cm="1">
        <f t="array" ref="R914">_xlfn.SWITCH(B914,"集中(導入)",1,"前期",2,"集中(夏期)",3,"後期",4,"集中(春期)",5,"通年",6)</f>
        <v>2</v>
      </c>
      <c r="S914" t="s">
        <v>49</v>
      </c>
      <c r="U914">
        <v>1</v>
      </c>
    </row>
    <row r="915" spans="2:21" x14ac:dyDescent="0.85">
      <c r="B915" s="22" t="s">
        <v>545</v>
      </c>
      <c r="C915" s="6" t="s">
        <v>558</v>
      </c>
      <c r="D915" s="6" t="s">
        <v>482</v>
      </c>
      <c r="E915" s="6" t="s">
        <v>576</v>
      </c>
      <c r="F915" s="6">
        <v>4</v>
      </c>
      <c r="G915" s="52">
        <v>45451</v>
      </c>
      <c r="H915" s="52">
        <f>IF(COUNTIF(休講・補講一覧表!I$6:I$47,開講日程一覧!P915)&gt;0,_xlfn.XLOOKUP(開講日程一覧!P915,休講・補講一覧表!I$6:I$47,休講・補講一覧表!G$6:G$47),G915)</f>
        <v>45451</v>
      </c>
      <c r="I915" s="3" t="str">
        <f t="shared" si="30"/>
        <v>土</v>
      </c>
      <c r="J915" s="3" t="str">
        <f>IF(COUNTIF(休講・補講一覧表!I$6:I$47,開講日程一覧!P915)&gt;0,TEXT(G915,"m/d")&amp;"の補講","")</f>
        <v/>
      </c>
      <c r="K915" s="6" t="s">
        <v>549</v>
      </c>
      <c r="L915" s="7">
        <v>4.1666666666666664E-2</v>
      </c>
      <c r="M915" s="7">
        <v>0.125</v>
      </c>
      <c r="P915" s="33" t="str">
        <f t="shared" si="31"/>
        <v>事業構想研究（2年次）_仙台⑦（奥村ゼミ）_前期4</v>
      </c>
      <c r="Q915" s="6" t="str">
        <f>IF(_xlfn.XLOOKUP(D915,履修科目一覧!G$6:G$225,履修科目一覧!E$6:E$225)=0,"",_xlfn.XLOOKUP(D915,履修科目一覧!G$6:G$225,履修科目一覧!E$6:E$225))</f>
        <v/>
      </c>
      <c r="R915" cm="1">
        <f t="array" ref="R915">_xlfn.SWITCH(B915,"集中(導入)",1,"前期",2,"集中(夏期)",3,"後期",4,"集中(春期)",5,"通年",6)</f>
        <v>2</v>
      </c>
      <c r="S915" t="s">
        <v>49</v>
      </c>
      <c r="U915">
        <v>1</v>
      </c>
    </row>
    <row r="916" spans="2:21" x14ac:dyDescent="0.85">
      <c r="B916" s="22" t="s">
        <v>545</v>
      </c>
      <c r="C916" s="6" t="s">
        <v>558</v>
      </c>
      <c r="D916" s="6" t="s">
        <v>482</v>
      </c>
      <c r="E916" s="6" t="s">
        <v>576</v>
      </c>
      <c r="F916" s="6">
        <v>5</v>
      </c>
      <c r="G916" s="52">
        <v>45465</v>
      </c>
      <c r="H916" s="52">
        <f>IF(COUNTIF(休講・補講一覧表!I$6:I$47,開講日程一覧!P916)&gt;0,_xlfn.XLOOKUP(開講日程一覧!P916,休講・補講一覧表!I$6:I$47,休講・補講一覧表!G$6:G$47),G916)</f>
        <v>45465</v>
      </c>
      <c r="I916" s="3" t="str">
        <f t="shared" si="30"/>
        <v>土</v>
      </c>
      <c r="J916" s="3" t="str">
        <f>IF(COUNTIF(休講・補講一覧表!I$6:I$47,開講日程一覧!P916)&gt;0,TEXT(G916,"m/d")&amp;"の補講","")</f>
        <v/>
      </c>
      <c r="K916" s="6" t="s">
        <v>549</v>
      </c>
      <c r="L916" s="7">
        <v>4.1666666666666664E-2</v>
      </c>
      <c r="M916" s="7">
        <v>0.125</v>
      </c>
      <c r="P916" s="33" t="str">
        <f t="shared" si="31"/>
        <v>事業構想研究（2年次）_仙台⑦（奥村ゼミ）_前期5</v>
      </c>
      <c r="Q916" s="6" t="str">
        <f>IF(_xlfn.XLOOKUP(D916,履修科目一覧!G$6:G$225,履修科目一覧!E$6:E$225)=0,"",_xlfn.XLOOKUP(D916,履修科目一覧!G$6:G$225,履修科目一覧!E$6:E$225))</f>
        <v/>
      </c>
      <c r="R916" cm="1">
        <f t="array" ref="R916">_xlfn.SWITCH(B916,"集中(導入)",1,"前期",2,"集中(夏期)",3,"後期",4,"集中(春期)",5,"通年",6)</f>
        <v>2</v>
      </c>
      <c r="S916" t="s">
        <v>49</v>
      </c>
      <c r="U916">
        <v>1</v>
      </c>
    </row>
    <row r="917" spans="2:21" x14ac:dyDescent="0.85">
      <c r="B917" s="22" t="s">
        <v>545</v>
      </c>
      <c r="C917" s="6" t="s">
        <v>558</v>
      </c>
      <c r="D917" s="6" t="s">
        <v>482</v>
      </c>
      <c r="E917" s="6" t="s">
        <v>576</v>
      </c>
      <c r="F917" s="6">
        <v>6</v>
      </c>
      <c r="G917" s="52">
        <v>45479</v>
      </c>
      <c r="H917" s="52">
        <f>IF(COUNTIF(休講・補講一覧表!I$6:I$47,開講日程一覧!P917)&gt;0,_xlfn.XLOOKUP(開講日程一覧!P917,休講・補講一覧表!I$6:I$47,休講・補講一覧表!G$6:G$47),G917)</f>
        <v>45479</v>
      </c>
      <c r="I917" s="3" t="str">
        <f t="shared" ref="I917:I980" si="32">TEXT(H917,"aaa")</f>
        <v>土</v>
      </c>
      <c r="J917" s="3" t="str">
        <f>IF(COUNTIF(休講・補講一覧表!I$6:I$47,開講日程一覧!P917)&gt;0,TEXT(G917,"m/d")&amp;"の補講","")</f>
        <v/>
      </c>
      <c r="K917" s="6" t="s">
        <v>549</v>
      </c>
      <c r="L917" s="7">
        <v>4.1666666666666664E-2</v>
      </c>
      <c r="M917" s="7">
        <v>0.125</v>
      </c>
      <c r="P917" s="33" t="str">
        <f t="shared" ref="P917:P980" si="33">D917&amp;F917</f>
        <v>事業構想研究（2年次）_仙台⑦（奥村ゼミ）_前期6</v>
      </c>
      <c r="Q917" s="6" t="str">
        <f>IF(_xlfn.XLOOKUP(D917,履修科目一覧!G$6:G$225,履修科目一覧!E$6:E$225)=0,"",_xlfn.XLOOKUP(D917,履修科目一覧!G$6:G$225,履修科目一覧!E$6:E$225))</f>
        <v/>
      </c>
      <c r="R917" cm="1">
        <f t="array" ref="R917">_xlfn.SWITCH(B917,"集中(導入)",1,"前期",2,"集中(夏期)",3,"後期",4,"集中(春期)",5,"通年",6)</f>
        <v>2</v>
      </c>
      <c r="S917" t="s">
        <v>49</v>
      </c>
      <c r="U917">
        <v>1</v>
      </c>
    </row>
    <row r="918" spans="2:21" x14ac:dyDescent="0.85">
      <c r="B918" s="22" t="s">
        <v>545</v>
      </c>
      <c r="C918" s="6" t="s">
        <v>558</v>
      </c>
      <c r="D918" s="6" t="s">
        <v>482</v>
      </c>
      <c r="E918" s="6" t="s">
        <v>576</v>
      </c>
      <c r="F918" s="6">
        <v>7</v>
      </c>
      <c r="G918" s="52">
        <v>45493</v>
      </c>
      <c r="H918" s="52">
        <f>IF(COUNTIF(休講・補講一覧表!I$6:I$47,開講日程一覧!P918)&gt;0,_xlfn.XLOOKUP(開講日程一覧!P918,休講・補講一覧表!I$6:I$47,休講・補講一覧表!G$6:G$47),G918)</f>
        <v>45493</v>
      </c>
      <c r="I918" s="3" t="str">
        <f t="shared" si="32"/>
        <v>土</v>
      </c>
      <c r="J918" s="3" t="str">
        <f>IF(COUNTIF(休講・補講一覧表!I$6:I$47,開講日程一覧!P918)&gt;0,TEXT(G918,"m/d")&amp;"の補講","")</f>
        <v/>
      </c>
      <c r="K918" s="6" t="s">
        <v>549</v>
      </c>
      <c r="L918" s="7">
        <v>4.1666666666666664E-2</v>
      </c>
      <c r="M918" s="7">
        <v>0.125</v>
      </c>
      <c r="P918" s="33" t="str">
        <f t="shared" si="33"/>
        <v>事業構想研究（2年次）_仙台⑦（奥村ゼミ）_前期7</v>
      </c>
      <c r="Q918" s="6" t="str">
        <f>IF(_xlfn.XLOOKUP(D918,履修科目一覧!G$6:G$225,履修科目一覧!E$6:E$225)=0,"",_xlfn.XLOOKUP(D918,履修科目一覧!G$6:G$225,履修科目一覧!E$6:E$225))</f>
        <v/>
      </c>
      <c r="R918" cm="1">
        <f t="array" ref="R918">_xlfn.SWITCH(B918,"集中(導入)",1,"前期",2,"集中(夏期)",3,"後期",4,"集中(春期)",5,"通年",6)</f>
        <v>2</v>
      </c>
      <c r="S918" t="s">
        <v>49</v>
      </c>
      <c r="U918">
        <v>1</v>
      </c>
    </row>
    <row r="919" spans="2:21" x14ac:dyDescent="0.85">
      <c r="B919" s="22" t="s">
        <v>545</v>
      </c>
      <c r="C919" s="6" t="s">
        <v>558</v>
      </c>
      <c r="D919" s="6" t="s">
        <v>482</v>
      </c>
      <c r="E919" s="6" t="s">
        <v>576</v>
      </c>
      <c r="F919" s="6">
        <v>8</v>
      </c>
      <c r="G919" s="52">
        <v>45507</v>
      </c>
      <c r="H919" s="52">
        <f>IF(COUNTIF(休講・補講一覧表!I$6:I$47,開講日程一覧!P919)&gt;0,_xlfn.XLOOKUP(開講日程一覧!P919,休講・補講一覧表!I$6:I$47,休講・補講一覧表!G$6:G$47),G919)</f>
        <v>45507</v>
      </c>
      <c r="I919" s="3" t="str">
        <f t="shared" si="32"/>
        <v>土</v>
      </c>
      <c r="J919" s="3" t="str">
        <f>IF(COUNTIF(休講・補講一覧表!I$6:I$47,開講日程一覧!P919)&gt;0,TEXT(G919,"m/d")&amp;"の補講","")</f>
        <v/>
      </c>
      <c r="K919" s="6" t="s">
        <v>549</v>
      </c>
      <c r="L919" s="7">
        <v>4.1666666666666664E-2</v>
      </c>
      <c r="M919" s="7">
        <v>0.125</v>
      </c>
      <c r="P919" s="33" t="str">
        <f t="shared" si="33"/>
        <v>事業構想研究（2年次）_仙台⑦（奥村ゼミ）_前期8</v>
      </c>
      <c r="Q919" s="6" t="str">
        <f>IF(_xlfn.XLOOKUP(D919,履修科目一覧!G$6:G$225,履修科目一覧!E$6:E$225)=0,"",_xlfn.XLOOKUP(D919,履修科目一覧!G$6:G$225,履修科目一覧!E$6:E$225))</f>
        <v/>
      </c>
      <c r="R919" cm="1">
        <f t="array" ref="R919">_xlfn.SWITCH(B919,"集中(導入)",1,"前期",2,"集中(夏期)",3,"後期",4,"集中(春期)",5,"通年",6)</f>
        <v>2</v>
      </c>
      <c r="S919" t="s">
        <v>49</v>
      </c>
      <c r="U919">
        <v>1</v>
      </c>
    </row>
    <row r="920" spans="2:21" x14ac:dyDescent="0.85">
      <c r="B920" s="22" t="s">
        <v>550</v>
      </c>
      <c r="C920" s="6" t="s">
        <v>558</v>
      </c>
      <c r="D920" s="6" t="s">
        <v>488</v>
      </c>
      <c r="E920" s="6" t="s">
        <v>576</v>
      </c>
      <c r="F920" s="6">
        <v>1</v>
      </c>
      <c r="G920" s="52">
        <v>45563</v>
      </c>
      <c r="H920" s="52">
        <f>IF(COUNTIF(休講・補講一覧表!I$6:I$47,開講日程一覧!P920)&gt;0,_xlfn.XLOOKUP(開講日程一覧!P920,休講・補講一覧表!I$6:I$47,休講・補講一覧表!G$6:G$47),G920)</f>
        <v>45563</v>
      </c>
      <c r="I920" s="3" t="str">
        <f t="shared" si="32"/>
        <v>土</v>
      </c>
      <c r="J920" s="3" t="str">
        <f>IF(COUNTIF(休講・補講一覧表!I$6:I$47,開講日程一覧!P920)&gt;0,TEXT(G920,"m/d")&amp;"の補講","")</f>
        <v/>
      </c>
      <c r="K920" s="6" t="s">
        <v>559</v>
      </c>
      <c r="L920" s="7">
        <v>0</v>
      </c>
      <c r="M920" s="7">
        <v>6.25E-2</v>
      </c>
      <c r="P920" s="33" t="str">
        <f t="shared" si="33"/>
        <v>事業構想研究（2年次）_仙台⑦（奥村ゼミ）_後期1</v>
      </c>
      <c r="Q920" s="6" t="str">
        <f>IF(_xlfn.XLOOKUP(D920,履修科目一覧!G$6:G$225,履修科目一覧!E$6:E$225)=0,"",_xlfn.XLOOKUP(D920,履修科目一覧!G$6:G$225,履修科目一覧!E$6:E$225))</f>
        <v/>
      </c>
      <c r="R920" cm="1">
        <f t="array" ref="R920">_xlfn.SWITCH(B920,"集中(導入)",1,"前期",2,"集中(夏期)",3,"後期",4,"集中(春期)",5,"通年",6)</f>
        <v>4</v>
      </c>
      <c r="S920" t="s">
        <v>49</v>
      </c>
      <c r="U920">
        <v>1</v>
      </c>
    </row>
    <row r="921" spans="2:21" x14ac:dyDescent="0.85">
      <c r="B921" s="22" t="s">
        <v>550</v>
      </c>
      <c r="C921" s="6" t="s">
        <v>558</v>
      </c>
      <c r="D921" s="6" t="s">
        <v>488</v>
      </c>
      <c r="E921" s="6" t="s">
        <v>576</v>
      </c>
      <c r="F921" s="6">
        <v>2</v>
      </c>
      <c r="G921" s="52">
        <v>45577</v>
      </c>
      <c r="H921" s="52">
        <f>IF(COUNTIF(休講・補講一覧表!I$6:I$47,開講日程一覧!P921)&gt;0,_xlfn.XLOOKUP(開講日程一覧!P921,休講・補講一覧表!I$6:I$47,休講・補講一覧表!G$6:G$47),G921)</f>
        <v>45577</v>
      </c>
      <c r="I921" s="3" t="str">
        <f t="shared" si="32"/>
        <v>土</v>
      </c>
      <c r="J921" s="3" t="str">
        <f>IF(COUNTIF(休講・補講一覧表!I$6:I$47,開講日程一覧!P921)&gt;0,TEXT(G921,"m/d")&amp;"の補講","")</f>
        <v/>
      </c>
      <c r="K921" s="6" t="s">
        <v>549</v>
      </c>
      <c r="L921" s="7">
        <v>4.1666666666666664E-2</v>
      </c>
      <c r="M921" s="7">
        <v>0.125</v>
      </c>
      <c r="P921" s="33" t="str">
        <f t="shared" si="33"/>
        <v>事業構想研究（2年次）_仙台⑦（奥村ゼミ）_後期2</v>
      </c>
      <c r="Q921" s="6" t="str">
        <f>IF(_xlfn.XLOOKUP(D921,履修科目一覧!G$6:G$225,履修科目一覧!E$6:E$225)=0,"",_xlfn.XLOOKUP(D921,履修科目一覧!G$6:G$225,履修科目一覧!E$6:E$225))</f>
        <v/>
      </c>
      <c r="R921" cm="1">
        <f t="array" ref="R921">_xlfn.SWITCH(B921,"集中(導入)",1,"前期",2,"集中(夏期)",3,"後期",4,"集中(春期)",5,"通年",6)</f>
        <v>4</v>
      </c>
      <c r="S921" t="s">
        <v>49</v>
      </c>
      <c r="U921">
        <v>1</v>
      </c>
    </row>
    <row r="922" spans="2:21" x14ac:dyDescent="0.85">
      <c r="B922" s="22" t="s">
        <v>550</v>
      </c>
      <c r="C922" s="6" t="s">
        <v>558</v>
      </c>
      <c r="D922" s="6" t="s">
        <v>488</v>
      </c>
      <c r="E922" s="6" t="s">
        <v>576</v>
      </c>
      <c r="F922" s="6">
        <v>3</v>
      </c>
      <c r="G922" s="52">
        <v>45591</v>
      </c>
      <c r="H922" s="52">
        <f>IF(COUNTIF(休講・補講一覧表!I$6:I$47,開講日程一覧!P922)&gt;0,_xlfn.XLOOKUP(開講日程一覧!P922,休講・補講一覧表!I$6:I$47,休講・補講一覧表!G$6:G$47),G922)</f>
        <v>45591</v>
      </c>
      <c r="I922" s="3" t="str">
        <f t="shared" si="32"/>
        <v>土</v>
      </c>
      <c r="J922" s="3" t="str">
        <f>IF(COUNTIF(休講・補講一覧表!I$6:I$47,開講日程一覧!P922)&gt;0,TEXT(G922,"m/d")&amp;"の補講","")</f>
        <v/>
      </c>
      <c r="K922" s="6" t="s">
        <v>549</v>
      </c>
      <c r="L922" s="7">
        <v>4.1666666666666664E-2</v>
      </c>
      <c r="M922" s="7">
        <v>0.125</v>
      </c>
      <c r="P922" s="33" t="str">
        <f t="shared" si="33"/>
        <v>事業構想研究（2年次）_仙台⑦（奥村ゼミ）_後期3</v>
      </c>
      <c r="Q922" s="6" t="str">
        <f>IF(_xlfn.XLOOKUP(D922,履修科目一覧!G$6:G$225,履修科目一覧!E$6:E$225)=0,"",_xlfn.XLOOKUP(D922,履修科目一覧!G$6:G$225,履修科目一覧!E$6:E$225))</f>
        <v/>
      </c>
      <c r="R922" cm="1">
        <f t="array" ref="R922">_xlfn.SWITCH(B922,"集中(導入)",1,"前期",2,"集中(夏期)",3,"後期",4,"集中(春期)",5,"通年",6)</f>
        <v>4</v>
      </c>
      <c r="S922" t="s">
        <v>49</v>
      </c>
      <c r="U922">
        <v>1</v>
      </c>
    </row>
    <row r="923" spans="2:21" x14ac:dyDescent="0.85">
      <c r="B923" s="22" t="s">
        <v>550</v>
      </c>
      <c r="C923" s="6" t="s">
        <v>558</v>
      </c>
      <c r="D923" s="6" t="s">
        <v>488</v>
      </c>
      <c r="E923" s="6" t="s">
        <v>576</v>
      </c>
      <c r="F923" s="6">
        <v>4</v>
      </c>
      <c r="G923" s="52">
        <v>45605</v>
      </c>
      <c r="H923" s="52">
        <f>IF(COUNTIF(休講・補講一覧表!I$6:I$47,開講日程一覧!P923)&gt;0,_xlfn.XLOOKUP(開講日程一覧!P923,休講・補講一覧表!I$6:I$47,休講・補講一覧表!G$6:G$47),G923)</f>
        <v>45605</v>
      </c>
      <c r="I923" s="3" t="str">
        <f t="shared" si="32"/>
        <v>土</v>
      </c>
      <c r="J923" s="3" t="str">
        <f>IF(COUNTIF(休講・補講一覧表!I$6:I$47,開講日程一覧!P923)&gt;0,TEXT(G923,"m/d")&amp;"の補講","")</f>
        <v/>
      </c>
      <c r="K923" s="6" t="s">
        <v>549</v>
      </c>
      <c r="L923" s="7">
        <v>4.1666666666666664E-2</v>
      </c>
      <c r="M923" s="7">
        <v>0.125</v>
      </c>
      <c r="P923" s="33" t="str">
        <f t="shared" si="33"/>
        <v>事業構想研究（2年次）_仙台⑦（奥村ゼミ）_後期4</v>
      </c>
      <c r="Q923" s="6" t="str">
        <f>IF(_xlfn.XLOOKUP(D923,履修科目一覧!G$6:G$225,履修科目一覧!E$6:E$225)=0,"",_xlfn.XLOOKUP(D923,履修科目一覧!G$6:G$225,履修科目一覧!E$6:E$225))</f>
        <v/>
      </c>
      <c r="R923" cm="1">
        <f t="array" ref="R923">_xlfn.SWITCH(B923,"集中(導入)",1,"前期",2,"集中(夏期)",3,"後期",4,"集中(春期)",5,"通年",6)</f>
        <v>4</v>
      </c>
      <c r="S923" t="s">
        <v>49</v>
      </c>
      <c r="U923">
        <v>1</v>
      </c>
    </row>
    <row r="924" spans="2:21" x14ac:dyDescent="0.85">
      <c r="B924" s="22" t="s">
        <v>550</v>
      </c>
      <c r="C924" s="6" t="s">
        <v>558</v>
      </c>
      <c r="D924" s="6" t="s">
        <v>488</v>
      </c>
      <c r="E924" s="6" t="s">
        <v>576</v>
      </c>
      <c r="F924" s="6">
        <v>5</v>
      </c>
      <c r="G924" s="52">
        <v>45633</v>
      </c>
      <c r="H924" s="52">
        <f>IF(COUNTIF(休講・補講一覧表!I$6:I$47,開講日程一覧!P924)&gt;0,_xlfn.XLOOKUP(開講日程一覧!P924,休講・補講一覧表!I$6:I$47,休講・補講一覧表!G$6:G$47),G924)</f>
        <v>45633</v>
      </c>
      <c r="I924" s="3" t="str">
        <f t="shared" si="32"/>
        <v>土</v>
      </c>
      <c r="J924" s="3" t="str">
        <f>IF(COUNTIF(休講・補講一覧表!I$6:I$47,開講日程一覧!P924)&gt;0,TEXT(G924,"m/d")&amp;"の補講","")</f>
        <v/>
      </c>
      <c r="K924" s="6" t="s">
        <v>549</v>
      </c>
      <c r="L924" s="7">
        <v>4.1666666666666664E-2</v>
      </c>
      <c r="M924" s="7">
        <v>0.125</v>
      </c>
      <c r="P924" s="33" t="str">
        <f t="shared" si="33"/>
        <v>事業構想研究（2年次）_仙台⑦（奥村ゼミ）_後期5</v>
      </c>
      <c r="Q924" s="6" t="str">
        <f>IF(_xlfn.XLOOKUP(D924,履修科目一覧!G$6:G$225,履修科目一覧!E$6:E$225)=0,"",_xlfn.XLOOKUP(D924,履修科目一覧!G$6:G$225,履修科目一覧!E$6:E$225))</f>
        <v/>
      </c>
      <c r="R924" cm="1">
        <f t="array" ref="R924">_xlfn.SWITCH(B924,"集中(導入)",1,"前期",2,"集中(夏期)",3,"後期",4,"集中(春期)",5,"通年",6)</f>
        <v>4</v>
      </c>
      <c r="S924" t="s">
        <v>49</v>
      </c>
      <c r="U924">
        <v>1</v>
      </c>
    </row>
    <row r="925" spans="2:21" x14ac:dyDescent="0.85">
      <c r="B925" s="22" t="s">
        <v>550</v>
      </c>
      <c r="C925" s="6" t="s">
        <v>558</v>
      </c>
      <c r="D925" s="6" t="s">
        <v>488</v>
      </c>
      <c r="E925" s="6" t="s">
        <v>576</v>
      </c>
      <c r="F925" s="6">
        <v>6</v>
      </c>
      <c r="G925" s="52">
        <v>45647</v>
      </c>
      <c r="H925" s="52">
        <f>IF(COUNTIF(休講・補講一覧表!I$6:I$47,開講日程一覧!P925)&gt;0,_xlfn.XLOOKUP(開講日程一覧!P925,休講・補講一覧表!I$6:I$47,休講・補講一覧表!G$6:G$47),G925)</f>
        <v>45647</v>
      </c>
      <c r="I925" s="3" t="str">
        <f t="shared" si="32"/>
        <v>土</v>
      </c>
      <c r="J925" s="3" t="str">
        <f>IF(COUNTIF(休講・補講一覧表!I$6:I$47,開講日程一覧!P925)&gt;0,TEXT(G925,"m/d")&amp;"の補講","")</f>
        <v/>
      </c>
      <c r="K925" s="6" t="s">
        <v>549</v>
      </c>
      <c r="L925" s="7">
        <v>4.1666666666666664E-2</v>
      </c>
      <c r="M925" s="7">
        <v>0.125</v>
      </c>
      <c r="P925" s="33" t="str">
        <f t="shared" si="33"/>
        <v>事業構想研究（2年次）_仙台⑦（奥村ゼミ）_後期6</v>
      </c>
      <c r="Q925" s="6" t="str">
        <f>IF(_xlfn.XLOOKUP(D925,履修科目一覧!G$6:G$225,履修科目一覧!E$6:E$225)=0,"",_xlfn.XLOOKUP(D925,履修科目一覧!G$6:G$225,履修科目一覧!E$6:E$225))</f>
        <v/>
      </c>
      <c r="R925" cm="1">
        <f t="array" ref="R925">_xlfn.SWITCH(B925,"集中(導入)",1,"前期",2,"集中(夏期)",3,"後期",4,"集中(春期)",5,"通年",6)</f>
        <v>4</v>
      </c>
      <c r="S925" t="s">
        <v>49</v>
      </c>
      <c r="U925">
        <v>1</v>
      </c>
    </row>
    <row r="926" spans="2:21" x14ac:dyDescent="0.85">
      <c r="B926" s="22" t="s">
        <v>550</v>
      </c>
      <c r="C926" s="6" t="s">
        <v>558</v>
      </c>
      <c r="D926" s="6" t="s">
        <v>488</v>
      </c>
      <c r="E926" s="6" t="s">
        <v>576</v>
      </c>
      <c r="F926" s="6">
        <v>7</v>
      </c>
      <c r="G926" s="52">
        <v>45668</v>
      </c>
      <c r="H926" s="52">
        <f>IF(COUNTIF(休講・補講一覧表!I$6:I$47,開講日程一覧!P926)&gt;0,_xlfn.XLOOKUP(開講日程一覧!P926,休講・補講一覧表!I$6:I$47,休講・補講一覧表!G$6:G$47),G926)</f>
        <v>45668</v>
      </c>
      <c r="I926" s="3" t="str">
        <f t="shared" si="32"/>
        <v>土</v>
      </c>
      <c r="J926" s="3" t="str">
        <f>IF(COUNTIF(休講・補講一覧表!I$6:I$47,開講日程一覧!P926)&gt;0,TEXT(G926,"m/d")&amp;"の補講","")</f>
        <v/>
      </c>
      <c r="K926" s="6" t="s">
        <v>549</v>
      </c>
      <c r="L926" s="7">
        <v>4.1666666666666664E-2</v>
      </c>
      <c r="M926" s="7">
        <v>0.125</v>
      </c>
      <c r="P926" s="33" t="str">
        <f t="shared" si="33"/>
        <v>事業構想研究（2年次）_仙台⑦（奥村ゼミ）_後期7</v>
      </c>
      <c r="Q926" s="6" t="str">
        <f>IF(_xlfn.XLOOKUP(D926,履修科目一覧!G$6:G$225,履修科目一覧!E$6:E$225)=0,"",_xlfn.XLOOKUP(D926,履修科目一覧!G$6:G$225,履修科目一覧!E$6:E$225))</f>
        <v/>
      </c>
      <c r="R926" cm="1">
        <f t="array" ref="R926">_xlfn.SWITCH(B926,"集中(導入)",1,"前期",2,"集中(夏期)",3,"後期",4,"集中(春期)",5,"通年",6)</f>
        <v>4</v>
      </c>
      <c r="S926" t="s">
        <v>49</v>
      </c>
      <c r="U926">
        <v>1</v>
      </c>
    </row>
    <row r="927" spans="2:21" x14ac:dyDescent="0.85">
      <c r="B927" s="22" t="s">
        <v>550</v>
      </c>
      <c r="C927" s="6" t="s">
        <v>558</v>
      </c>
      <c r="D927" s="6" t="s">
        <v>488</v>
      </c>
      <c r="E927" s="6" t="s">
        <v>576</v>
      </c>
      <c r="F927" s="6">
        <v>8</v>
      </c>
      <c r="G927" s="52">
        <v>45682</v>
      </c>
      <c r="H927" s="52">
        <f>IF(COUNTIF(休講・補講一覧表!I$6:I$47,開講日程一覧!P927)&gt;0,_xlfn.XLOOKUP(開講日程一覧!P927,休講・補講一覧表!I$6:I$47,休講・補講一覧表!G$6:G$47),G927)</f>
        <v>45682</v>
      </c>
      <c r="I927" s="3" t="str">
        <f t="shared" si="32"/>
        <v>土</v>
      </c>
      <c r="J927" s="3" t="str">
        <f>IF(COUNTIF(休講・補講一覧表!I$6:I$47,開講日程一覧!P927)&gt;0,TEXT(G927,"m/d")&amp;"の補講","")</f>
        <v/>
      </c>
      <c r="K927" s="6" t="s">
        <v>549</v>
      </c>
      <c r="L927" s="7">
        <v>4.1666666666666664E-2</v>
      </c>
      <c r="M927" s="7">
        <v>0.125</v>
      </c>
      <c r="P927" s="33" t="str">
        <f t="shared" si="33"/>
        <v>事業構想研究（2年次）_仙台⑦（奥村ゼミ）_後期8</v>
      </c>
      <c r="Q927" s="6" t="str">
        <f>IF(_xlfn.XLOOKUP(D927,履修科目一覧!G$6:G$225,履修科目一覧!E$6:E$225)=0,"",_xlfn.XLOOKUP(D927,履修科目一覧!G$6:G$225,履修科目一覧!E$6:E$225))</f>
        <v/>
      </c>
      <c r="R927" cm="1">
        <f t="array" ref="R927">_xlfn.SWITCH(B927,"集中(導入)",1,"前期",2,"集中(夏期)",3,"後期",4,"集中(春期)",5,"通年",6)</f>
        <v>4</v>
      </c>
      <c r="S927" t="s">
        <v>49</v>
      </c>
      <c r="U927">
        <v>1</v>
      </c>
    </row>
    <row r="928" spans="2:21" x14ac:dyDescent="0.85">
      <c r="B928" s="22" t="s">
        <v>545</v>
      </c>
      <c r="C928" s="6" t="s">
        <v>573</v>
      </c>
      <c r="D928" s="6" t="s">
        <v>494</v>
      </c>
      <c r="E928" s="6" t="s">
        <v>576</v>
      </c>
      <c r="F928" s="6">
        <v>1</v>
      </c>
      <c r="G928" s="52">
        <v>45407</v>
      </c>
      <c r="H928" s="52">
        <f>IF(COUNTIF(休講・補講一覧表!I$6:I$47,開講日程一覧!P928)&gt;0,_xlfn.XLOOKUP(開講日程一覧!P928,休講・補講一覧表!I$6:I$47,休講・補講一覧表!G$6:G$47),G928)</f>
        <v>45407</v>
      </c>
      <c r="I928" s="3" t="str">
        <f t="shared" si="32"/>
        <v>木</v>
      </c>
      <c r="J928" s="3" t="str">
        <f>IF(COUNTIF(休講・補講一覧表!I$6:I$47,開講日程一覧!P928)&gt;0,TEXT(G928,"m/d")&amp;"の補講","")</f>
        <v/>
      </c>
      <c r="K928" s="6" t="s">
        <v>552</v>
      </c>
      <c r="L928" s="7">
        <v>0</v>
      </c>
      <c r="M928" s="7">
        <v>6.25E-2</v>
      </c>
      <c r="P928" s="33" t="str">
        <f t="shared" si="33"/>
        <v>事業構想研究（2年次）_仙台⑧（髙谷ゼミ）_前期1</v>
      </c>
      <c r="Q928" s="6" t="str">
        <f>IF(_xlfn.XLOOKUP(D928,履修科目一覧!G$6:G$225,履修科目一覧!E$6:E$225)=0,"",_xlfn.XLOOKUP(D928,履修科目一覧!G$6:G$225,履修科目一覧!E$6:E$225))</f>
        <v/>
      </c>
      <c r="R928" cm="1">
        <f t="array" ref="R928">_xlfn.SWITCH(B928,"集中(導入)",1,"前期",2,"集中(夏期)",3,"後期",4,"集中(春期)",5,"通年",6)</f>
        <v>2</v>
      </c>
      <c r="S928" t="s">
        <v>49</v>
      </c>
      <c r="U928">
        <v>1</v>
      </c>
    </row>
    <row r="929" spans="2:21" x14ac:dyDescent="0.85">
      <c r="B929" s="22" t="s">
        <v>545</v>
      </c>
      <c r="C929" s="6" t="s">
        <v>573</v>
      </c>
      <c r="D929" s="6" t="s">
        <v>494</v>
      </c>
      <c r="E929" s="6" t="s">
        <v>576</v>
      </c>
      <c r="F929" s="6">
        <v>2</v>
      </c>
      <c r="G929" s="52">
        <v>45421</v>
      </c>
      <c r="H929" s="52">
        <f>IF(COUNTIF(休講・補講一覧表!I$6:I$47,開講日程一覧!P929)&gt;0,_xlfn.XLOOKUP(開講日程一覧!P929,休講・補講一覧表!I$6:I$47,休講・補講一覧表!G$6:G$47),G929)</f>
        <v>45421</v>
      </c>
      <c r="I929" s="3" t="str">
        <f t="shared" si="32"/>
        <v>木</v>
      </c>
      <c r="J929" s="3" t="str">
        <f>IF(COUNTIF(休講・補講一覧表!I$6:I$47,開講日程一覧!P929)&gt;0,TEXT(G929,"m/d")&amp;"の補講","")</f>
        <v/>
      </c>
      <c r="K929" s="6" t="s">
        <v>542</v>
      </c>
      <c r="L929" s="7">
        <v>6.9444444444444441E-3</v>
      </c>
      <c r="M929" s="7">
        <v>0.125</v>
      </c>
      <c r="P929" s="33" t="str">
        <f t="shared" si="33"/>
        <v>事業構想研究（2年次）_仙台⑧（髙谷ゼミ）_前期2</v>
      </c>
      <c r="Q929" s="6" t="str">
        <f>IF(_xlfn.XLOOKUP(D929,履修科目一覧!G$6:G$225,履修科目一覧!E$6:E$225)=0,"",_xlfn.XLOOKUP(D929,履修科目一覧!G$6:G$225,履修科目一覧!E$6:E$225))</f>
        <v/>
      </c>
      <c r="R929" cm="1">
        <f t="array" ref="R929">_xlfn.SWITCH(B929,"集中(導入)",1,"前期",2,"集中(夏期)",3,"後期",4,"集中(春期)",5,"通年",6)</f>
        <v>2</v>
      </c>
      <c r="S929" t="s">
        <v>49</v>
      </c>
      <c r="U929">
        <v>1</v>
      </c>
    </row>
    <row r="930" spans="2:21" x14ac:dyDescent="0.85">
      <c r="B930" s="22" t="s">
        <v>545</v>
      </c>
      <c r="C930" s="6" t="s">
        <v>573</v>
      </c>
      <c r="D930" s="6" t="s">
        <v>494</v>
      </c>
      <c r="E930" s="6" t="s">
        <v>576</v>
      </c>
      <c r="F930" s="6">
        <v>3</v>
      </c>
      <c r="G930" s="52">
        <v>45435</v>
      </c>
      <c r="H930" s="52">
        <f>IF(COUNTIF(休講・補講一覧表!I$6:I$47,開講日程一覧!P930)&gt;0,_xlfn.XLOOKUP(開講日程一覧!P930,休講・補講一覧表!I$6:I$47,休講・補講一覧表!G$6:G$47),G930)</f>
        <v>45435</v>
      </c>
      <c r="I930" s="3" t="str">
        <f t="shared" si="32"/>
        <v>木</v>
      </c>
      <c r="J930" s="3" t="str">
        <f>IF(COUNTIF(休講・補講一覧表!I$6:I$47,開講日程一覧!P930)&gt;0,TEXT(G930,"m/d")&amp;"の補講","")</f>
        <v/>
      </c>
      <c r="K930" s="6" t="s">
        <v>542</v>
      </c>
      <c r="L930" s="7">
        <v>6.9444444444444441E-3</v>
      </c>
      <c r="M930" s="7">
        <v>0.125</v>
      </c>
      <c r="P930" s="33" t="str">
        <f t="shared" si="33"/>
        <v>事業構想研究（2年次）_仙台⑧（髙谷ゼミ）_前期3</v>
      </c>
      <c r="Q930" s="6" t="str">
        <f>IF(_xlfn.XLOOKUP(D930,履修科目一覧!G$6:G$225,履修科目一覧!E$6:E$225)=0,"",_xlfn.XLOOKUP(D930,履修科目一覧!G$6:G$225,履修科目一覧!E$6:E$225))</f>
        <v/>
      </c>
      <c r="R930" cm="1">
        <f t="array" ref="R930">_xlfn.SWITCH(B930,"集中(導入)",1,"前期",2,"集中(夏期)",3,"後期",4,"集中(春期)",5,"通年",6)</f>
        <v>2</v>
      </c>
      <c r="S930" t="s">
        <v>49</v>
      </c>
      <c r="U930">
        <v>1</v>
      </c>
    </row>
    <row r="931" spans="2:21" x14ac:dyDescent="0.85">
      <c r="B931" s="22" t="s">
        <v>545</v>
      </c>
      <c r="C931" s="6" t="s">
        <v>573</v>
      </c>
      <c r="D931" s="6" t="s">
        <v>494</v>
      </c>
      <c r="E931" s="6" t="s">
        <v>576</v>
      </c>
      <c r="F931" s="6">
        <v>4</v>
      </c>
      <c r="G931" s="52">
        <v>45449</v>
      </c>
      <c r="H931" s="52">
        <f>IF(COUNTIF(休講・補講一覧表!I$6:I$47,開講日程一覧!P931)&gt;0,_xlfn.XLOOKUP(開講日程一覧!P931,休講・補講一覧表!I$6:I$47,休講・補講一覧表!G$6:G$47),G931)</f>
        <v>45449</v>
      </c>
      <c r="I931" s="3" t="str">
        <f t="shared" si="32"/>
        <v>木</v>
      </c>
      <c r="J931" s="3" t="str">
        <f>IF(COUNTIF(休講・補講一覧表!I$6:I$47,開講日程一覧!P931)&gt;0,TEXT(G931,"m/d")&amp;"の補講","")</f>
        <v/>
      </c>
      <c r="K931" s="6" t="s">
        <v>542</v>
      </c>
      <c r="L931" s="7">
        <v>6.9444444444444441E-3</v>
      </c>
      <c r="M931" s="7">
        <v>0.125</v>
      </c>
      <c r="P931" s="33" t="str">
        <f t="shared" si="33"/>
        <v>事業構想研究（2年次）_仙台⑧（髙谷ゼミ）_前期4</v>
      </c>
      <c r="Q931" s="6" t="str">
        <f>IF(_xlfn.XLOOKUP(D931,履修科目一覧!G$6:G$225,履修科目一覧!E$6:E$225)=0,"",_xlfn.XLOOKUP(D931,履修科目一覧!G$6:G$225,履修科目一覧!E$6:E$225))</f>
        <v/>
      </c>
      <c r="R931" cm="1">
        <f t="array" ref="R931">_xlfn.SWITCH(B931,"集中(導入)",1,"前期",2,"集中(夏期)",3,"後期",4,"集中(春期)",5,"通年",6)</f>
        <v>2</v>
      </c>
      <c r="S931" t="s">
        <v>49</v>
      </c>
      <c r="U931">
        <v>1</v>
      </c>
    </row>
    <row r="932" spans="2:21" x14ac:dyDescent="0.85">
      <c r="B932" s="22" t="s">
        <v>545</v>
      </c>
      <c r="C932" s="6" t="s">
        <v>573</v>
      </c>
      <c r="D932" s="6" t="s">
        <v>494</v>
      </c>
      <c r="E932" s="6" t="s">
        <v>576</v>
      </c>
      <c r="F932" s="6">
        <v>5</v>
      </c>
      <c r="G932" s="52">
        <v>45463</v>
      </c>
      <c r="H932" s="52">
        <f>IF(COUNTIF(休講・補講一覧表!I$6:I$47,開講日程一覧!P932)&gt;0,_xlfn.XLOOKUP(開講日程一覧!P932,休講・補講一覧表!I$6:I$47,休講・補講一覧表!G$6:G$47),G932)</f>
        <v>45463</v>
      </c>
      <c r="I932" s="3" t="str">
        <f t="shared" si="32"/>
        <v>木</v>
      </c>
      <c r="J932" s="3" t="str">
        <f>IF(COUNTIF(休講・補講一覧表!I$6:I$47,開講日程一覧!P932)&gt;0,TEXT(G932,"m/d")&amp;"の補講","")</f>
        <v/>
      </c>
      <c r="K932" s="6" t="s">
        <v>542</v>
      </c>
      <c r="L932" s="7">
        <v>6.9444444444444441E-3</v>
      </c>
      <c r="M932" s="7">
        <v>0.125</v>
      </c>
      <c r="P932" s="33" t="str">
        <f t="shared" si="33"/>
        <v>事業構想研究（2年次）_仙台⑧（髙谷ゼミ）_前期5</v>
      </c>
      <c r="Q932" s="6" t="str">
        <f>IF(_xlfn.XLOOKUP(D932,履修科目一覧!G$6:G$225,履修科目一覧!E$6:E$225)=0,"",_xlfn.XLOOKUP(D932,履修科目一覧!G$6:G$225,履修科目一覧!E$6:E$225))</f>
        <v/>
      </c>
      <c r="R932" cm="1">
        <f t="array" ref="R932">_xlfn.SWITCH(B932,"集中(導入)",1,"前期",2,"集中(夏期)",3,"後期",4,"集中(春期)",5,"通年",6)</f>
        <v>2</v>
      </c>
      <c r="S932" t="s">
        <v>49</v>
      </c>
      <c r="U932">
        <v>1</v>
      </c>
    </row>
    <row r="933" spans="2:21" x14ac:dyDescent="0.85">
      <c r="B933" s="22" t="s">
        <v>545</v>
      </c>
      <c r="C933" s="6" t="s">
        <v>573</v>
      </c>
      <c r="D933" s="6" t="s">
        <v>494</v>
      </c>
      <c r="E933" s="6" t="s">
        <v>576</v>
      </c>
      <c r="F933" s="6">
        <v>6</v>
      </c>
      <c r="G933" s="52">
        <v>45477</v>
      </c>
      <c r="H933" s="52">
        <f>IF(COUNTIF(休講・補講一覧表!I$6:I$47,開講日程一覧!P933)&gt;0,_xlfn.XLOOKUP(開講日程一覧!P933,休講・補講一覧表!I$6:I$47,休講・補講一覧表!G$6:G$47),G933)</f>
        <v>45477</v>
      </c>
      <c r="I933" s="3" t="str">
        <f t="shared" si="32"/>
        <v>木</v>
      </c>
      <c r="J933" s="3" t="str">
        <f>IF(COUNTIF(休講・補講一覧表!I$6:I$47,開講日程一覧!P933)&gt;0,TEXT(G933,"m/d")&amp;"の補講","")</f>
        <v/>
      </c>
      <c r="K933" s="6" t="s">
        <v>542</v>
      </c>
      <c r="L933" s="7">
        <v>6.9444444444444441E-3</v>
      </c>
      <c r="M933" s="7">
        <v>0.125</v>
      </c>
      <c r="P933" s="33" t="str">
        <f t="shared" si="33"/>
        <v>事業構想研究（2年次）_仙台⑧（髙谷ゼミ）_前期6</v>
      </c>
      <c r="Q933" s="6" t="str">
        <f>IF(_xlfn.XLOOKUP(D933,履修科目一覧!G$6:G$225,履修科目一覧!E$6:E$225)=0,"",_xlfn.XLOOKUP(D933,履修科目一覧!G$6:G$225,履修科目一覧!E$6:E$225))</f>
        <v/>
      </c>
      <c r="R933" cm="1">
        <f t="array" ref="R933">_xlfn.SWITCH(B933,"集中(導入)",1,"前期",2,"集中(夏期)",3,"後期",4,"集中(春期)",5,"通年",6)</f>
        <v>2</v>
      </c>
      <c r="S933" t="s">
        <v>49</v>
      </c>
      <c r="U933">
        <v>1</v>
      </c>
    </row>
    <row r="934" spans="2:21" x14ac:dyDescent="0.85">
      <c r="B934" s="22" t="s">
        <v>545</v>
      </c>
      <c r="C934" s="6" t="s">
        <v>573</v>
      </c>
      <c r="D934" s="6" t="s">
        <v>494</v>
      </c>
      <c r="E934" s="6" t="s">
        <v>576</v>
      </c>
      <c r="F934" s="6">
        <v>7</v>
      </c>
      <c r="G934" s="52">
        <v>45491</v>
      </c>
      <c r="H934" s="52">
        <f>IF(COUNTIF(休講・補講一覧表!I$6:I$47,開講日程一覧!P934)&gt;0,_xlfn.XLOOKUP(開講日程一覧!P934,休講・補講一覧表!I$6:I$47,休講・補講一覧表!G$6:G$47),G934)</f>
        <v>45491</v>
      </c>
      <c r="I934" s="3" t="str">
        <f t="shared" si="32"/>
        <v>木</v>
      </c>
      <c r="J934" s="3" t="str">
        <f>IF(COUNTIF(休講・補講一覧表!I$6:I$47,開講日程一覧!P934)&gt;0,TEXT(G934,"m/d")&amp;"の補講","")</f>
        <v/>
      </c>
      <c r="K934" s="6" t="s">
        <v>542</v>
      </c>
      <c r="L934" s="7">
        <v>6.9444444444444441E-3</v>
      </c>
      <c r="M934" s="7">
        <v>0.125</v>
      </c>
      <c r="P934" s="33" t="str">
        <f t="shared" si="33"/>
        <v>事業構想研究（2年次）_仙台⑧（髙谷ゼミ）_前期7</v>
      </c>
      <c r="Q934" s="6" t="str">
        <f>IF(_xlfn.XLOOKUP(D934,履修科目一覧!G$6:G$225,履修科目一覧!E$6:E$225)=0,"",_xlfn.XLOOKUP(D934,履修科目一覧!G$6:G$225,履修科目一覧!E$6:E$225))</f>
        <v/>
      </c>
      <c r="R934" cm="1">
        <f t="array" ref="R934">_xlfn.SWITCH(B934,"集中(導入)",1,"前期",2,"集中(夏期)",3,"後期",4,"集中(春期)",5,"通年",6)</f>
        <v>2</v>
      </c>
      <c r="S934" t="s">
        <v>49</v>
      </c>
      <c r="U934">
        <v>1</v>
      </c>
    </row>
    <row r="935" spans="2:21" x14ac:dyDescent="0.85">
      <c r="B935" s="22" t="s">
        <v>545</v>
      </c>
      <c r="C935" s="6" t="s">
        <v>573</v>
      </c>
      <c r="D935" s="6" t="s">
        <v>494</v>
      </c>
      <c r="E935" s="6" t="s">
        <v>576</v>
      </c>
      <c r="F935" s="6">
        <v>8</v>
      </c>
      <c r="G935" s="52">
        <v>45505</v>
      </c>
      <c r="H935" s="52">
        <f>IF(COUNTIF(休講・補講一覧表!I$6:I$47,開講日程一覧!P935)&gt;0,_xlfn.XLOOKUP(開講日程一覧!P935,休講・補講一覧表!I$6:I$47,休講・補講一覧表!G$6:G$47),G935)</f>
        <v>45505</v>
      </c>
      <c r="I935" s="3" t="str">
        <f t="shared" si="32"/>
        <v>木</v>
      </c>
      <c r="J935" s="3" t="str">
        <f>IF(COUNTIF(休講・補講一覧表!I$6:I$47,開講日程一覧!P935)&gt;0,TEXT(G935,"m/d")&amp;"の補講","")</f>
        <v/>
      </c>
      <c r="K935" s="6" t="s">
        <v>542</v>
      </c>
      <c r="L935" s="7">
        <v>6.9444444444444441E-3</v>
      </c>
      <c r="M935" s="7">
        <v>0.125</v>
      </c>
      <c r="P935" s="33" t="str">
        <f t="shared" si="33"/>
        <v>事業構想研究（2年次）_仙台⑧（髙谷ゼミ）_前期8</v>
      </c>
      <c r="Q935" s="6" t="str">
        <f>IF(_xlfn.XLOOKUP(D935,履修科目一覧!G$6:G$225,履修科目一覧!E$6:E$225)=0,"",_xlfn.XLOOKUP(D935,履修科目一覧!G$6:G$225,履修科目一覧!E$6:E$225))</f>
        <v/>
      </c>
      <c r="R935" cm="1">
        <f t="array" ref="R935">_xlfn.SWITCH(B935,"集中(導入)",1,"前期",2,"集中(夏期)",3,"後期",4,"集中(春期)",5,"通年",6)</f>
        <v>2</v>
      </c>
      <c r="S935" t="s">
        <v>49</v>
      </c>
      <c r="U935">
        <v>1</v>
      </c>
    </row>
    <row r="936" spans="2:21" x14ac:dyDescent="0.85">
      <c r="B936" s="22" t="s">
        <v>550</v>
      </c>
      <c r="C936" s="6" t="s">
        <v>573</v>
      </c>
      <c r="D936" s="6" t="s">
        <v>498</v>
      </c>
      <c r="E936" s="6" t="s">
        <v>576</v>
      </c>
      <c r="F936" s="6">
        <v>1</v>
      </c>
      <c r="G936" s="52">
        <v>45568</v>
      </c>
      <c r="H936" s="52">
        <f>IF(COUNTIF(休講・補講一覧表!I$6:I$47,開講日程一覧!P936)&gt;0,_xlfn.XLOOKUP(開講日程一覧!P936,休講・補講一覧表!I$6:I$47,休講・補講一覧表!G$6:G$47),G936)</f>
        <v>45568</v>
      </c>
      <c r="I936" s="3" t="str">
        <f t="shared" si="32"/>
        <v>木</v>
      </c>
      <c r="J936" s="3" t="str">
        <f>IF(COUNTIF(休講・補講一覧表!I$6:I$47,開講日程一覧!P936)&gt;0,TEXT(G936,"m/d")&amp;"の補講","")</f>
        <v/>
      </c>
      <c r="K936" s="6" t="s">
        <v>552</v>
      </c>
      <c r="L936" s="7">
        <v>0</v>
      </c>
      <c r="M936" s="7">
        <v>6.25E-2</v>
      </c>
      <c r="P936" s="33" t="str">
        <f t="shared" si="33"/>
        <v>事業構想研究（2年次）_仙台⑧（髙谷ゼミ）_後期1</v>
      </c>
      <c r="Q936" s="6" t="str">
        <f>IF(_xlfn.XLOOKUP(D936,履修科目一覧!G$6:G$225,履修科目一覧!E$6:E$225)=0,"",_xlfn.XLOOKUP(D936,履修科目一覧!G$6:G$225,履修科目一覧!E$6:E$225))</f>
        <v/>
      </c>
      <c r="R936" cm="1">
        <f t="array" ref="R936">_xlfn.SWITCH(B936,"集中(導入)",1,"前期",2,"集中(夏期)",3,"後期",4,"集中(春期)",5,"通年",6)</f>
        <v>4</v>
      </c>
      <c r="S936" t="s">
        <v>49</v>
      </c>
      <c r="U936">
        <v>1</v>
      </c>
    </row>
    <row r="937" spans="2:21" x14ac:dyDescent="0.85">
      <c r="B937" s="22" t="s">
        <v>550</v>
      </c>
      <c r="C937" s="6" t="s">
        <v>573</v>
      </c>
      <c r="D937" s="6" t="s">
        <v>498</v>
      </c>
      <c r="E937" s="6" t="s">
        <v>576</v>
      </c>
      <c r="F937" s="6">
        <v>2</v>
      </c>
      <c r="G937" s="52">
        <v>45575</v>
      </c>
      <c r="H937" s="52">
        <f>IF(COUNTIF(休講・補講一覧表!I$6:I$47,開講日程一覧!P937)&gt;0,_xlfn.XLOOKUP(開講日程一覧!P937,休講・補講一覧表!I$6:I$47,休講・補講一覧表!G$6:G$47),G937)</f>
        <v>45575</v>
      </c>
      <c r="I937" s="3" t="str">
        <f t="shared" si="32"/>
        <v>木</v>
      </c>
      <c r="J937" s="3" t="str">
        <f>IF(COUNTIF(休講・補講一覧表!I$6:I$47,開講日程一覧!P937)&gt;0,TEXT(G937,"m/d")&amp;"の補講","")</f>
        <v/>
      </c>
      <c r="K937" s="6" t="s">
        <v>542</v>
      </c>
      <c r="L937" s="7">
        <v>6.9444444444444441E-3</v>
      </c>
      <c r="M937" s="7">
        <v>0.125</v>
      </c>
      <c r="P937" s="33" t="str">
        <f t="shared" si="33"/>
        <v>事業構想研究（2年次）_仙台⑧（髙谷ゼミ）_後期2</v>
      </c>
      <c r="Q937" s="6" t="str">
        <f>IF(_xlfn.XLOOKUP(D937,履修科目一覧!G$6:G$225,履修科目一覧!E$6:E$225)=0,"",_xlfn.XLOOKUP(D937,履修科目一覧!G$6:G$225,履修科目一覧!E$6:E$225))</f>
        <v/>
      </c>
      <c r="R937" cm="1">
        <f t="array" ref="R937">_xlfn.SWITCH(B937,"集中(導入)",1,"前期",2,"集中(夏期)",3,"後期",4,"集中(春期)",5,"通年",6)</f>
        <v>4</v>
      </c>
      <c r="S937" t="s">
        <v>49</v>
      </c>
      <c r="U937">
        <v>1</v>
      </c>
    </row>
    <row r="938" spans="2:21" x14ac:dyDescent="0.85">
      <c r="B938" s="22" t="s">
        <v>550</v>
      </c>
      <c r="C938" s="6" t="s">
        <v>573</v>
      </c>
      <c r="D938" s="6" t="s">
        <v>498</v>
      </c>
      <c r="E938" s="6" t="s">
        <v>576</v>
      </c>
      <c r="F938" s="6">
        <v>3</v>
      </c>
      <c r="G938" s="52">
        <v>45589</v>
      </c>
      <c r="H938" s="52">
        <f>IF(COUNTIF(休講・補講一覧表!I$6:I$47,開講日程一覧!P938)&gt;0,_xlfn.XLOOKUP(開講日程一覧!P938,休講・補講一覧表!I$6:I$47,休講・補講一覧表!G$6:G$47),G938)</f>
        <v>45589</v>
      </c>
      <c r="I938" s="3" t="str">
        <f t="shared" si="32"/>
        <v>木</v>
      </c>
      <c r="J938" s="3" t="str">
        <f>IF(COUNTIF(休講・補講一覧表!I$6:I$47,開講日程一覧!P938)&gt;0,TEXT(G938,"m/d")&amp;"の補講","")</f>
        <v/>
      </c>
      <c r="K938" s="6" t="s">
        <v>542</v>
      </c>
      <c r="L938" s="7">
        <v>6.9444444444444441E-3</v>
      </c>
      <c r="M938" s="7">
        <v>0.125</v>
      </c>
      <c r="P938" s="33" t="str">
        <f t="shared" si="33"/>
        <v>事業構想研究（2年次）_仙台⑧（髙谷ゼミ）_後期3</v>
      </c>
      <c r="Q938" s="6" t="str">
        <f>IF(_xlfn.XLOOKUP(D938,履修科目一覧!G$6:G$225,履修科目一覧!E$6:E$225)=0,"",_xlfn.XLOOKUP(D938,履修科目一覧!G$6:G$225,履修科目一覧!E$6:E$225))</f>
        <v/>
      </c>
      <c r="R938" cm="1">
        <f t="array" ref="R938">_xlfn.SWITCH(B938,"集中(導入)",1,"前期",2,"集中(夏期)",3,"後期",4,"集中(春期)",5,"通年",6)</f>
        <v>4</v>
      </c>
      <c r="S938" t="s">
        <v>49</v>
      </c>
      <c r="U938">
        <v>1</v>
      </c>
    </row>
    <row r="939" spans="2:21" x14ac:dyDescent="0.85">
      <c r="B939" s="22" t="s">
        <v>550</v>
      </c>
      <c r="C939" s="6" t="s">
        <v>573</v>
      </c>
      <c r="D939" s="6" t="s">
        <v>498</v>
      </c>
      <c r="E939" s="6" t="s">
        <v>576</v>
      </c>
      <c r="F939" s="6">
        <v>4</v>
      </c>
      <c r="G939" s="52">
        <v>45603</v>
      </c>
      <c r="H939" s="52">
        <f>IF(COUNTIF(休講・補講一覧表!I$6:I$47,開講日程一覧!P939)&gt;0,_xlfn.XLOOKUP(開講日程一覧!P939,休講・補講一覧表!I$6:I$47,休講・補講一覧表!G$6:G$47),G939)</f>
        <v>45603</v>
      </c>
      <c r="I939" s="3" t="str">
        <f t="shared" si="32"/>
        <v>木</v>
      </c>
      <c r="J939" s="3" t="str">
        <f>IF(COUNTIF(休講・補講一覧表!I$6:I$47,開講日程一覧!P939)&gt;0,TEXT(G939,"m/d")&amp;"の補講","")</f>
        <v/>
      </c>
      <c r="K939" s="6" t="s">
        <v>542</v>
      </c>
      <c r="L939" s="7">
        <v>6.9444444444444441E-3</v>
      </c>
      <c r="M939" s="7">
        <v>0.125</v>
      </c>
      <c r="P939" s="33" t="str">
        <f t="shared" si="33"/>
        <v>事業構想研究（2年次）_仙台⑧（髙谷ゼミ）_後期4</v>
      </c>
      <c r="Q939" s="6" t="str">
        <f>IF(_xlfn.XLOOKUP(D939,履修科目一覧!G$6:G$225,履修科目一覧!E$6:E$225)=0,"",_xlfn.XLOOKUP(D939,履修科目一覧!G$6:G$225,履修科目一覧!E$6:E$225))</f>
        <v/>
      </c>
      <c r="R939" cm="1">
        <f t="array" ref="R939">_xlfn.SWITCH(B939,"集中(導入)",1,"前期",2,"集中(夏期)",3,"後期",4,"集中(春期)",5,"通年",6)</f>
        <v>4</v>
      </c>
      <c r="S939" t="s">
        <v>49</v>
      </c>
      <c r="U939">
        <v>1</v>
      </c>
    </row>
    <row r="940" spans="2:21" x14ac:dyDescent="0.85">
      <c r="B940" s="22" t="s">
        <v>550</v>
      </c>
      <c r="C940" s="6" t="s">
        <v>573</v>
      </c>
      <c r="D940" s="6" t="s">
        <v>498</v>
      </c>
      <c r="E940" s="6" t="s">
        <v>576</v>
      </c>
      <c r="F940" s="6">
        <v>5</v>
      </c>
      <c r="G940" s="52">
        <v>45617</v>
      </c>
      <c r="H940" s="52">
        <f>IF(COUNTIF(休講・補講一覧表!I$6:I$47,開講日程一覧!P940)&gt;0,_xlfn.XLOOKUP(開講日程一覧!P940,休講・補講一覧表!I$6:I$47,休講・補講一覧表!G$6:G$47),G940)</f>
        <v>45617</v>
      </c>
      <c r="I940" s="3" t="str">
        <f t="shared" si="32"/>
        <v>木</v>
      </c>
      <c r="J940" s="3" t="str">
        <f>IF(COUNTIF(休講・補講一覧表!I$6:I$47,開講日程一覧!P940)&gt;0,TEXT(G940,"m/d")&amp;"の補講","")</f>
        <v/>
      </c>
      <c r="K940" s="6" t="s">
        <v>542</v>
      </c>
      <c r="L940" s="7">
        <v>6.9444444444444441E-3</v>
      </c>
      <c r="M940" s="7">
        <v>0.125</v>
      </c>
      <c r="P940" s="33" t="str">
        <f t="shared" si="33"/>
        <v>事業構想研究（2年次）_仙台⑧（髙谷ゼミ）_後期5</v>
      </c>
      <c r="Q940" s="6" t="str">
        <f>IF(_xlfn.XLOOKUP(D940,履修科目一覧!G$6:G$225,履修科目一覧!E$6:E$225)=0,"",_xlfn.XLOOKUP(D940,履修科目一覧!G$6:G$225,履修科目一覧!E$6:E$225))</f>
        <v/>
      </c>
      <c r="R940" cm="1">
        <f t="array" ref="R940">_xlfn.SWITCH(B940,"集中(導入)",1,"前期",2,"集中(夏期)",3,"後期",4,"集中(春期)",5,"通年",6)</f>
        <v>4</v>
      </c>
      <c r="S940" t="s">
        <v>49</v>
      </c>
      <c r="U940">
        <v>1</v>
      </c>
    </row>
    <row r="941" spans="2:21" x14ac:dyDescent="0.85">
      <c r="B941" s="22" t="s">
        <v>550</v>
      </c>
      <c r="C941" s="6" t="s">
        <v>573</v>
      </c>
      <c r="D941" s="6" t="s">
        <v>498</v>
      </c>
      <c r="E941" s="6" t="s">
        <v>576</v>
      </c>
      <c r="F941" s="6">
        <v>6</v>
      </c>
      <c r="G941" s="52">
        <v>45631</v>
      </c>
      <c r="H941" s="52">
        <f>IF(COUNTIF(休講・補講一覧表!I$6:I$47,開講日程一覧!P941)&gt;0,_xlfn.XLOOKUP(開講日程一覧!P941,休講・補講一覧表!I$6:I$47,休講・補講一覧表!G$6:G$47),G941)</f>
        <v>45631</v>
      </c>
      <c r="I941" s="3" t="str">
        <f t="shared" si="32"/>
        <v>木</v>
      </c>
      <c r="J941" s="3" t="str">
        <f>IF(COUNTIF(休講・補講一覧表!I$6:I$47,開講日程一覧!P941)&gt;0,TEXT(G941,"m/d")&amp;"の補講","")</f>
        <v/>
      </c>
      <c r="K941" s="6" t="s">
        <v>542</v>
      </c>
      <c r="L941" s="7">
        <v>6.9444444444444441E-3</v>
      </c>
      <c r="M941" s="7">
        <v>0.125</v>
      </c>
      <c r="P941" s="33" t="str">
        <f t="shared" si="33"/>
        <v>事業構想研究（2年次）_仙台⑧（髙谷ゼミ）_後期6</v>
      </c>
      <c r="Q941" s="6" t="str">
        <f>IF(_xlfn.XLOOKUP(D941,履修科目一覧!G$6:G$225,履修科目一覧!E$6:E$225)=0,"",_xlfn.XLOOKUP(D941,履修科目一覧!G$6:G$225,履修科目一覧!E$6:E$225))</f>
        <v/>
      </c>
      <c r="R941" cm="1">
        <f t="array" ref="R941">_xlfn.SWITCH(B941,"集中(導入)",1,"前期",2,"集中(夏期)",3,"後期",4,"集中(春期)",5,"通年",6)</f>
        <v>4</v>
      </c>
      <c r="S941" t="s">
        <v>49</v>
      </c>
      <c r="U941">
        <v>1</v>
      </c>
    </row>
    <row r="942" spans="2:21" x14ac:dyDescent="0.85">
      <c r="B942" s="22" t="s">
        <v>550</v>
      </c>
      <c r="C942" s="6" t="s">
        <v>573</v>
      </c>
      <c r="D942" s="6" t="s">
        <v>498</v>
      </c>
      <c r="E942" s="6" t="s">
        <v>576</v>
      </c>
      <c r="F942" s="6">
        <v>7</v>
      </c>
      <c r="G942" s="52">
        <v>45645</v>
      </c>
      <c r="H942" s="52">
        <f>IF(COUNTIF(休講・補講一覧表!I$6:I$47,開講日程一覧!P942)&gt;0,_xlfn.XLOOKUP(開講日程一覧!P942,休講・補講一覧表!I$6:I$47,休講・補講一覧表!G$6:G$47),G942)</f>
        <v>45645</v>
      </c>
      <c r="I942" s="3" t="str">
        <f t="shared" si="32"/>
        <v>木</v>
      </c>
      <c r="J942" s="3" t="str">
        <f>IF(COUNTIF(休講・補講一覧表!I$6:I$47,開講日程一覧!P942)&gt;0,TEXT(G942,"m/d")&amp;"の補講","")</f>
        <v/>
      </c>
      <c r="K942" s="6" t="s">
        <v>542</v>
      </c>
      <c r="L942" s="7">
        <v>6.9444444444444441E-3</v>
      </c>
      <c r="M942" s="7">
        <v>0.125</v>
      </c>
      <c r="P942" s="33" t="str">
        <f t="shared" si="33"/>
        <v>事業構想研究（2年次）_仙台⑧（髙谷ゼミ）_後期7</v>
      </c>
      <c r="Q942" s="6" t="str">
        <f>IF(_xlfn.XLOOKUP(D942,履修科目一覧!G$6:G$225,履修科目一覧!E$6:E$225)=0,"",_xlfn.XLOOKUP(D942,履修科目一覧!G$6:G$225,履修科目一覧!E$6:E$225))</f>
        <v/>
      </c>
      <c r="R942" cm="1">
        <f t="array" ref="R942">_xlfn.SWITCH(B942,"集中(導入)",1,"前期",2,"集中(夏期)",3,"後期",4,"集中(春期)",5,"通年",6)</f>
        <v>4</v>
      </c>
      <c r="S942" t="s">
        <v>49</v>
      </c>
      <c r="U942">
        <v>1</v>
      </c>
    </row>
    <row r="943" spans="2:21" x14ac:dyDescent="0.85">
      <c r="B943" s="22" t="s">
        <v>550</v>
      </c>
      <c r="C943" s="6" t="s">
        <v>573</v>
      </c>
      <c r="D943" s="6" t="s">
        <v>498</v>
      </c>
      <c r="E943" s="6" t="s">
        <v>576</v>
      </c>
      <c r="F943" s="6">
        <v>8</v>
      </c>
      <c r="G943" s="52">
        <v>45666</v>
      </c>
      <c r="H943" s="52">
        <f>IF(COUNTIF(休講・補講一覧表!I$6:I$47,開講日程一覧!P943)&gt;0,_xlfn.XLOOKUP(開講日程一覧!P943,休講・補講一覧表!I$6:I$47,休講・補講一覧表!G$6:G$47),G943)</f>
        <v>45666</v>
      </c>
      <c r="I943" s="3" t="str">
        <f t="shared" si="32"/>
        <v>木</v>
      </c>
      <c r="J943" s="3" t="str">
        <f>IF(COUNTIF(休講・補講一覧表!I$6:I$47,開講日程一覧!P943)&gt;0,TEXT(G943,"m/d")&amp;"の補講","")</f>
        <v/>
      </c>
      <c r="K943" s="6" t="s">
        <v>542</v>
      </c>
      <c r="L943" s="7">
        <v>6.9444444444444441E-3</v>
      </c>
      <c r="M943" s="7">
        <v>0.125</v>
      </c>
      <c r="P943" s="33" t="str">
        <f t="shared" si="33"/>
        <v>事業構想研究（2年次）_仙台⑧（髙谷ゼミ）_後期8</v>
      </c>
      <c r="Q943" s="6" t="str">
        <f>IF(_xlfn.XLOOKUP(D943,履修科目一覧!G$6:G$225,履修科目一覧!E$6:E$225)=0,"",_xlfn.XLOOKUP(D943,履修科目一覧!G$6:G$225,履修科目一覧!E$6:E$225))</f>
        <v/>
      </c>
      <c r="R943" cm="1">
        <f t="array" ref="R943">_xlfn.SWITCH(B943,"集中(導入)",1,"前期",2,"集中(夏期)",3,"後期",4,"集中(春期)",5,"通年",6)</f>
        <v>4</v>
      </c>
      <c r="S943" t="s">
        <v>49</v>
      </c>
      <c r="U943">
        <v>1</v>
      </c>
    </row>
    <row r="944" spans="2:21" x14ac:dyDescent="0.85">
      <c r="B944" s="22" t="s">
        <v>550</v>
      </c>
      <c r="C944" s="6" t="s">
        <v>568</v>
      </c>
      <c r="D944" s="6" t="s">
        <v>72</v>
      </c>
      <c r="E944" s="6" t="s">
        <v>580</v>
      </c>
      <c r="F944" s="6">
        <v>1</v>
      </c>
      <c r="G944" s="52">
        <v>45563</v>
      </c>
      <c r="H944" s="52">
        <f>IF(COUNTIF(休講・補講一覧表!I$6:I$47,開講日程一覧!P944)&gt;0,_xlfn.XLOOKUP(開講日程一覧!P944,休講・補講一覧表!I$6:I$47,休講・補講一覧表!G$6:G$47),G944)</f>
        <v>45563</v>
      </c>
      <c r="I944" s="3" t="str">
        <f t="shared" si="32"/>
        <v>土</v>
      </c>
      <c r="J944" s="3" t="str">
        <f>IF(COUNTIF(休講・補講一覧表!I$6:I$47,開講日程一覧!P944)&gt;0,TEXT(G944,"m/d")&amp;"の補講","")</f>
        <v/>
      </c>
      <c r="K944" s="6" t="s">
        <v>570</v>
      </c>
      <c r="L944" s="7">
        <v>0</v>
      </c>
      <c r="M944" s="7">
        <v>6.25E-2</v>
      </c>
      <c r="P944" s="33" t="str">
        <f t="shared" si="33"/>
        <v>社会動向と事業構想_名古屋1</v>
      </c>
      <c r="Q944" s="6" t="str">
        <f>IF(_xlfn.XLOOKUP(D944,履修科目一覧!G$6:G$225,履修科目一覧!E$6:E$225)=0,"",_xlfn.XLOOKUP(D944,履修科目一覧!G$6:G$225,履修科目一覧!E$6:E$225))</f>
        <v/>
      </c>
      <c r="R944" cm="1">
        <f t="array" ref="R944">_xlfn.SWITCH(B944,"集中(導入)",1,"前期",2,"集中(夏期)",3,"後期",4,"集中(春期)",5,"通年",6)</f>
        <v>4</v>
      </c>
      <c r="S944" t="s">
        <v>49</v>
      </c>
      <c r="U944">
        <v>1</v>
      </c>
    </row>
    <row r="945" spans="2:21" x14ac:dyDescent="0.85">
      <c r="B945" s="22" t="s">
        <v>550</v>
      </c>
      <c r="C945" s="6" t="s">
        <v>568</v>
      </c>
      <c r="D945" s="6" t="s">
        <v>72</v>
      </c>
      <c r="E945" s="6" t="s">
        <v>580</v>
      </c>
      <c r="F945" s="6">
        <v>2</v>
      </c>
      <c r="G945" s="52">
        <v>45570</v>
      </c>
      <c r="H945" s="52">
        <f>IF(COUNTIF(休講・補講一覧表!I$6:I$47,開講日程一覧!P945)&gt;0,_xlfn.XLOOKUP(開講日程一覧!P945,休講・補講一覧表!I$6:I$47,休講・補講一覧表!G$6:G$47),G945)</f>
        <v>45570</v>
      </c>
      <c r="I945" s="3" t="str">
        <f t="shared" si="32"/>
        <v>土</v>
      </c>
      <c r="J945" s="3" t="str">
        <f>IF(COUNTIF(休講・補講一覧表!I$6:I$47,開講日程一覧!P945)&gt;0,TEXT(G945,"m/d")&amp;"の補講","")</f>
        <v/>
      </c>
      <c r="K945" s="6" t="s">
        <v>563</v>
      </c>
      <c r="L945" s="7">
        <v>6.9444444444444441E-3</v>
      </c>
      <c r="M945" s="7">
        <v>0.125</v>
      </c>
      <c r="P945" s="33" t="str">
        <f t="shared" si="33"/>
        <v>社会動向と事業構想_名古屋2</v>
      </c>
      <c r="Q945" s="6" t="str">
        <f>IF(_xlfn.XLOOKUP(D945,履修科目一覧!G$6:G$225,履修科目一覧!E$6:E$225)=0,"",_xlfn.XLOOKUP(D945,履修科目一覧!G$6:G$225,履修科目一覧!E$6:E$225))</f>
        <v/>
      </c>
      <c r="R945" cm="1">
        <f t="array" ref="R945">_xlfn.SWITCH(B945,"集中(導入)",1,"前期",2,"集中(夏期)",3,"後期",4,"集中(春期)",5,"通年",6)</f>
        <v>4</v>
      </c>
      <c r="S945" t="s">
        <v>49</v>
      </c>
      <c r="U945">
        <v>1</v>
      </c>
    </row>
    <row r="946" spans="2:21" x14ac:dyDescent="0.85">
      <c r="B946" s="22" t="s">
        <v>550</v>
      </c>
      <c r="C946" s="6" t="s">
        <v>568</v>
      </c>
      <c r="D946" s="6" t="s">
        <v>72</v>
      </c>
      <c r="E946" s="6" t="s">
        <v>580</v>
      </c>
      <c r="F946" s="6">
        <v>3</v>
      </c>
      <c r="G946" s="52">
        <v>45584</v>
      </c>
      <c r="H946" s="52">
        <f>IF(COUNTIF(休講・補講一覧表!I$6:I$47,開講日程一覧!P946)&gt;0,_xlfn.XLOOKUP(開講日程一覧!P946,休講・補講一覧表!I$6:I$47,休講・補講一覧表!G$6:G$47),G946)</f>
        <v>45584</v>
      </c>
      <c r="I946" s="3" t="str">
        <f t="shared" si="32"/>
        <v>土</v>
      </c>
      <c r="J946" s="3" t="str">
        <f>IF(COUNTIF(休講・補講一覧表!I$6:I$47,開講日程一覧!P946)&gt;0,TEXT(G946,"m/d")&amp;"の補講","")</f>
        <v/>
      </c>
      <c r="K946" s="6" t="s">
        <v>563</v>
      </c>
      <c r="L946" s="7">
        <v>6.9444444444444441E-3</v>
      </c>
      <c r="M946" s="7">
        <v>0.125</v>
      </c>
      <c r="P946" s="33" t="str">
        <f t="shared" si="33"/>
        <v>社会動向と事業構想_名古屋3</v>
      </c>
      <c r="Q946" s="6" t="str">
        <f>IF(_xlfn.XLOOKUP(D946,履修科目一覧!G$6:G$225,履修科目一覧!E$6:E$225)=0,"",_xlfn.XLOOKUP(D946,履修科目一覧!G$6:G$225,履修科目一覧!E$6:E$225))</f>
        <v/>
      </c>
      <c r="R946" cm="1">
        <f t="array" ref="R946">_xlfn.SWITCH(B946,"集中(導入)",1,"前期",2,"集中(夏期)",3,"後期",4,"集中(春期)",5,"通年",6)</f>
        <v>4</v>
      </c>
      <c r="S946" t="s">
        <v>49</v>
      </c>
      <c r="U946">
        <v>1</v>
      </c>
    </row>
    <row r="947" spans="2:21" x14ac:dyDescent="0.85">
      <c r="B947" s="22" t="s">
        <v>550</v>
      </c>
      <c r="C947" s="6" t="s">
        <v>568</v>
      </c>
      <c r="D947" s="6" t="s">
        <v>72</v>
      </c>
      <c r="E947" s="6" t="s">
        <v>580</v>
      </c>
      <c r="F947" s="6">
        <v>4</v>
      </c>
      <c r="G947" s="52">
        <v>45612</v>
      </c>
      <c r="H947" s="52">
        <f>IF(COUNTIF(休講・補講一覧表!I$6:I$47,開講日程一覧!P947)&gt;0,_xlfn.XLOOKUP(開講日程一覧!P947,休講・補講一覧表!I$6:I$47,休講・補講一覧表!G$6:G$47),G947)</f>
        <v>45612</v>
      </c>
      <c r="I947" s="3" t="str">
        <f t="shared" si="32"/>
        <v>土</v>
      </c>
      <c r="J947" s="3" t="str">
        <f>IF(COUNTIF(休講・補講一覧表!I$6:I$47,開講日程一覧!P947)&gt;0,TEXT(G947,"m/d")&amp;"の補講","")</f>
        <v/>
      </c>
      <c r="K947" s="6" t="s">
        <v>563</v>
      </c>
      <c r="L947" s="7">
        <v>6.9444444444444441E-3</v>
      </c>
      <c r="M947" s="7">
        <v>0.125</v>
      </c>
      <c r="P947" s="33" t="str">
        <f t="shared" si="33"/>
        <v>社会動向と事業構想_名古屋4</v>
      </c>
      <c r="Q947" s="6" t="str">
        <f>IF(_xlfn.XLOOKUP(D947,履修科目一覧!G$6:G$225,履修科目一覧!E$6:E$225)=0,"",_xlfn.XLOOKUP(D947,履修科目一覧!G$6:G$225,履修科目一覧!E$6:E$225))</f>
        <v/>
      </c>
      <c r="R947" cm="1">
        <f t="array" ref="R947">_xlfn.SWITCH(B947,"集中(導入)",1,"前期",2,"集中(夏期)",3,"後期",4,"集中(春期)",5,"通年",6)</f>
        <v>4</v>
      </c>
      <c r="S947" t="s">
        <v>49</v>
      </c>
      <c r="U947">
        <v>1</v>
      </c>
    </row>
    <row r="948" spans="2:21" x14ac:dyDescent="0.85">
      <c r="B948" s="22" t="s">
        <v>550</v>
      </c>
      <c r="C948" s="6" t="s">
        <v>568</v>
      </c>
      <c r="D948" s="6" t="s">
        <v>72</v>
      </c>
      <c r="E948" s="6" t="s">
        <v>580</v>
      </c>
      <c r="F948" s="6">
        <v>5</v>
      </c>
      <c r="G948" s="52">
        <v>45626</v>
      </c>
      <c r="H948" s="52">
        <f>IF(COUNTIF(休講・補講一覧表!I$6:I$47,開講日程一覧!P948)&gt;0,_xlfn.XLOOKUP(開講日程一覧!P948,休講・補講一覧表!I$6:I$47,休講・補講一覧表!G$6:G$47),G948)</f>
        <v>45626</v>
      </c>
      <c r="I948" s="3" t="str">
        <f t="shared" si="32"/>
        <v>土</v>
      </c>
      <c r="J948" s="3" t="str">
        <f>IF(COUNTIF(休講・補講一覧表!I$6:I$47,開講日程一覧!P948)&gt;0,TEXT(G948,"m/d")&amp;"の補講","")</f>
        <v/>
      </c>
      <c r="K948" s="6" t="s">
        <v>563</v>
      </c>
      <c r="L948" s="7">
        <v>6.9444444444444441E-3</v>
      </c>
      <c r="M948" s="7">
        <v>0.125</v>
      </c>
      <c r="P948" s="33" t="str">
        <f t="shared" si="33"/>
        <v>社会動向と事業構想_名古屋5</v>
      </c>
      <c r="Q948" s="6" t="str">
        <f>IF(_xlfn.XLOOKUP(D948,履修科目一覧!G$6:G$225,履修科目一覧!E$6:E$225)=0,"",_xlfn.XLOOKUP(D948,履修科目一覧!G$6:G$225,履修科目一覧!E$6:E$225))</f>
        <v/>
      </c>
      <c r="R948" cm="1">
        <f t="array" ref="R948">_xlfn.SWITCH(B948,"集中(導入)",1,"前期",2,"集中(夏期)",3,"後期",4,"集中(春期)",5,"通年",6)</f>
        <v>4</v>
      </c>
      <c r="S948" t="s">
        <v>49</v>
      </c>
      <c r="U948">
        <v>1</v>
      </c>
    </row>
    <row r="949" spans="2:21" x14ac:dyDescent="0.85">
      <c r="B949" s="22" t="s">
        <v>550</v>
      </c>
      <c r="C949" s="6" t="s">
        <v>568</v>
      </c>
      <c r="D949" s="6" t="s">
        <v>72</v>
      </c>
      <c r="E949" s="6" t="s">
        <v>580</v>
      </c>
      <c r="F949" s="6">
        <v>6</v>
      </c>
      <c r="G949" s="52">
        <v>45640</v>
      </c>
      <c r="H949" s="52">
        <f>IF(COUNTIF(休講・補講一覧表!I$6:I$47,開講日程一覧!P949)&gt;0,_xlfn.XLOOKUP(開講日程一覧!P949,休講・補講一覧表!I$6:I$47,休講・補講一覧表!G$6:G$47),G949)</f>
        <v>45640</v>
      </c>
      <c r="I949" s="3" t="str">
        <f t="shared" si="32"/>
        <v>土</v>
      </c>
      <c r="J949" s="3" t="str">
        <f>IF(COUNTIF(休講・補講一覧表!I$6:I$47,開講日程一覧!P949)&gt;0,TEXT(G949,"m/d")&amp;"の補講","")</f>
        <v/>
      </c>
      <c r="K949" s="6" t="s">
        <v>563</v>
      </c>
      <c r="L949" s="7">
        <v>6.9444444444444441E-3</v>
      </c>
      <c r="M949" s="7">
        <v>0.125</v>
      </c>
      <c r="P949" s="33" t="str">
        <f t="shared" si="33"/>
        <v>社会動向と事業構想_名古屋6</v>
      </c>
      <c r="Q949" s="6" t="str">
        <f>IF(_xlfn.XLOOKUP(D949,履修科目一覧!G$6:G$225,履修科目一覧!E$6:E$225)=0,"",_xlfn.XLOOKUP(D949,履修科目一覧!G$6:G$225,履修科目一覧!E$6:E$225))</f>
        <v/>
      </c>
      <c r="R949" cm="1">
        <f t="array" ref="R949">_xlfn.SWITCH(B949,"集中(導入)",1,"前期",2,"集中(夏期)",3,"後期",4,"集中(春期)",5,"通年",6)</f>
        <v>4</v>
      </c>
      <c r="S949" t="s">
        <v>49</v>
      </c>
      <c r="U949">
        <v>1</v>
      </c>
    </row>
    <row r="950" spans="2:21" x14ac:dyDescent="0.85">
      <c r="B950" s="22" t="s">
        <v>550</v>
      </c>
      <c r="C950" s="6" t="s">
        <v>568</v>
      </c>
      <c r="D950" s="6" t="s">
        <v>72</v>
      </c>
      <c r="E950" s="6" t="s">
        <v>580</v>
      </c>
      <c r="F950" s="6">
        <v>7</v>
      </c>
      <c r="G950" s="52">
        <v>45675</v>
      </c>
      <c r="H950" s="52">
        <f>IF(COUNTIF(休講・補講一覧表!I$6:I$47,開講日程一覧!P950)&gt;0,_xlfn.XLOOKUP(開講日程一覧!P950,休講・補講一覧表!I$6:I$47,休講・補講一覧表!G$6:G$47),G950)</f>
        <v>45675</v>
      </c>
      <c r="I950" s="3" t="str">
        <f t="shared" si="32"/>
        <v>土</v>
      </c>
      <c r="J950" s="3" t="str">
        <f>IF(COUNTIF(休講・補講一覧表!I$6:I$47,開講日程一覧!P950)&gt;0,TEXT(G950,"m/d")&amp;"の補講","")</f>
        <v/>
      </c>
      <c r="K950" s="6" t="s">
        <v>563</v>
      </c>
      <c r="L950" s="7">
        <v>6.9444444444444441E-3</v>
      </c>
      <c r="M950" s="7">
        <v>0.125</v>
      </c>
      <c r="P950" s="33" t="str">
        <f t="shared" si="33"/>
        <v>社会動向と事業構想_名古屋7</v>
      </c>
      <c r="Q950" s="6" t="str">
        <f>IF(_xlfn.XLOOKUP(D950,履修科目一覧!G$6:G$225,履修科目一覧!E$6:E$225)=0,"",_xlfn.XLOOKUP(D950,履修科目一覧!G$6:G$225,履修科目一覧!E$6:E$225))</f>
        <v/>
      </c>
      <c r="R950" cm="1">
        <f t="array" ref="R950">_xlfn.SWITCH(B950,"集中(導入)",1,"前期",2,"集中(夏期)",3,"後期",4,"集中(春期)",5,"通年",6)</f>
        <v>4</v>
      </c>
      <c r="S950" t="s">
        <v>49</v>
      </c>
      <c r="U950">
        <v>1</v>
      </c>
    </row>
    <row r="951" spans="2:21" x14ac:dyDescent="0.85">
      <c r="B951" s="22" t="s">
        <v>550</v>
      </c>
      <c r="C951" s="6" t="s">
        <v>568</v>
      </c>
      <c r="D951" s="6" t="s">
        <v>72</v>
      </c>
      <c r="E951" s="6" t="s">
        <v>580</v>
      </c>
      <c r="F951" s="6">
        <v>8</v>
      </c>
      <c r="G951" s="52">
        <v>45689</v>
      </c>
      <c r="H951" s="52">
        <f>IF(COUNTIF(休講・補講一覧表!I$6:I$47,開講日程一覧!P951)&gt;0,_xlfn.XLOOKUP(開講日程一覧!P951,休講・補講一覧表!I$6:I$47,休講・補講一覧表!G$6:G$47),G951)</f>
        <v>45689</v>
      </c>
      <c r="I951" s="3" t="str">
        <f t="shared" si="32"/>
        <v>土</v>
      </c>
      <c r="J951" s="3" t="str">
        <f>IF(COUNTIF(休講・補講一覧表!I$6:I$47,開講日程一覧!P951)&gt;0,TEXT(G951,"m/d")&amp;"の補講","")</f>
        <v/>
      </c>
      <c r="K951" s="6" t="s">
        <v>563</v>
      </c>
      <c r="L951" s="7">
        <v>6.9444444444444441E-3</v>
      </c>
      <c r="M951" s="7">
        <v>0.125</v>
      </c>
      <c r="P951" s="33" t="str">
        <f t="shared" si="33"/>
        <v>社会動向と事業構想_名古屋8</v>
      </c>
      <c r="Q951" s="6" t="str">
        <f>IF(_xlfn.XLOOKUP(D951,履修科目一覧!G$6:G$225,履修科目一覧!E$6:E$225)=0,"",_xlfn.XLOOKUP(D951,履修科目一覧!G$6:G$225,履修科目一覧!E$6:E$225))</f>
        <v/>
      </c>
      <c r="R951" cm="1">
        <f t="array" ref="R951">_xlfn.SWITCH(B951,"集中(導入)",1,"前期",2,"集中(夏期)",3,"後期",4,"集中(春期)",5,"通年",6)</f>
        <v>4</v>
      </c>
      <c r="S951" t="s">
        <v>49</v>
      </c>
      <c r="U951">
        <v>1</v>
      </c>
    </row>
    <row r="952" spans="2:21" x14ac:dyDescent="0.85">
      <c r="B952" s="22" t="s">
        <v>550</v>
      </c>
      <c r="C952" s="6" t="s">
        <v>557</v>
      </c>
      <c r="D952" s="6" t="s">
        <v>85</v>
      </c>
      <c r="E952" s="6" t="s">
        <v>580</v>
      </c>
      <c r="F952" s="6">
        <v>1</v>
      </c>
      <c r="G952" s="52">
        <v>45568</v>
      </c>
      <c r="H952" s="52">
        <f>IF(COUNTIF(休講・補講一覧表!I$6:I$47,開講日程一覧!P952)&gt;0,_xlfn.XLOOKUP(開講日程一覧!P952,休講・補講一覧表!I$6:I$47,休講・補講一覧表!G$6:G$47),G952)</f>
        <v>45568</v>
      </c>
      <c r="I952" s="3" t="str">
        <f t="shared" si="32"/>
        <v>木</v>
      </c>
      <c r="J952" s="3" t="str">
        <f>IF(COUNTIF(休講・補講一覧表!I$6:I$47,開講日程一覧!P952)&gt;0,TEXT(G952,"m/d")&amp;"の補講","")</f>
        <v/>
      </c>
      <c r="K952" s="6" t="s">
        <v>556</v>
      </c>
      <c r="L952" s="7">
        <v>0</v>
      </c>
      <c r="M952" s="7">
        <v>6.25E-2</v>
      </c>
      <c r="P952" s="33" t="str">
        <f t="shared" si="33"/>
        <v>テクノロジーと事業構想_名古屋1</v>
      </c>
      <c r="Q952" s="6" t="str">
        <f>IF(_xlfn.XLOOKUP(D952,履修科目一覧!G$6:G$225,履修科目一覧!E$6:E$225)=0,"",_xlfn.XLOOKUP(D952,履修科目一覧!G$6:G$225,履修科目一覧!E$6:E$225))</f>
        <v/>
      </c>
      <c r="R952" cm="1">
        <f t="array" ref="R952">_xlfn.SWITCH(B952,"集中(導入)",1,"前期",2,"集中(夏期)",3,"後期",4,"集中(春期)",5,"通年",6)</f>
        <v>4</v>
      </c>
      <c r="S952" t="s">
        <v>49</v>
      </c>
      <c r="U952">
        <v>1</v>
      </c>
    </row>
    <row r="953" spans="2:21" x14ac:dyDescent="0.85">
      <c r="B953" s="22" t="s">
        <v>550</v>
      </c>
      <c r="C953" s="6" t="s">
        <v>557</v>
      </c>
      <c r="D953" s="6" t="s">
        <v>85</v>
      </c>
      <c r="E953" s="6" t="s">
        <v>580</v>
      </c>
      <c r="F953" s="6">
        <v>2</v>
      </c>
      <c r="G953" s="52">
        <v>45582</v>
      </c>
      <c r="H953" s="52">
        <f>IF(COUNTIF(休講・補講一覧表!I$6:I$47,開講日程一覧!P953)&gt;0,_xlfn.XLOOKUP(開講日程一覧!P953,休講・補講一覧表!I$6:I$47,休講・補講一覧表!G$6:G$47),G953)</f>
        <v>45582</v>
      </c>
      <c r="I953" s="3" t="str">
        <f t="shared" si="32"/>
        <v>木</v>
      </c>
      <c r="J953" s="3" t="str">
        <f>IF(COUNTIF(休講・補講一覧表!I$6:I$47,開講日程一覧!P953)&gt;0,TEXT(G953,"m/d")&amp;"の補講","")</f>
        <v/>
      </c>
      <c r="K953" s="6" t="s">
        <v>542</v>
      </c>
      <c r="L953" s="7">
        <v>6.9444444444444441E-3</v>
      </c>
      <c r="M953" s="7">
        <v>0.125</v>
      </c>
      <c r="P953" s="33" t="str">
        <f t="shared" si="33"/>
        <v>テクノロジーと事業構想_名古屋2</v>
      </c>
      <c r="Q953" s="6" t="str">
        <f>IF(_xlfn.XLOOKUP(D953,履修科目一覧!G$6:G$225,履修科目一覧!E$6:E$225)=0,"",_xlfn.XLOOKUP(D953,履修科目一覧!G$6:G$225,履修科目一覧!E$6:E$225))</f>
        <v/>
      </c>
      <c r="R953" cm="1">
        <f t="array" ref="R953">_xlfn.SWITCH(B953,"集中(導入)",1,"前期",2,"集中(夏期)",3,"後期",4,"集中(春期)",5,"通年",6)</f>
        <v>4</v>
      </c>
      <c r="S953" t="s">
        <v>49</v>
      </c>
      <c r="U953">
        <v>1</v>
      </c>
    </row>
    <row r="954" spans="2:21" x14ac:dyDescent="0.85">
      <c r="B954" s="22" t="s">
        <v>550</v>
      </c>
      <c r="C954" s="6" t="s">
        <v>557</v>
      </c>
      <c r="D954" s="6" t="s">
        <v>85</v>
      </c>
      <c r="E954" s="6" t="s">
        <v>580</v>
      </c>
      <c r="F954" s="6">
        <v>3</v>
      </c>
      <c r="G954" s="52">
        <v>45596</v>
      </c>
      <c r="H954" s="52">
        <f>IF(COUNTIF(休講・補講一覧表!I$6:I$47,開講日程一覧!P954)&gt;0,_xlfn.XLOOKUP(開講日程一覧!P954,休講・補講一覧表!I$6:I$47,休講・補講一覧表!G$6:G$47),G954)</f>
        <v>45596</v>
      </c>
      <c r="I954" s="3" t="str">
        <f t="shared" si="32"/>
        <v>木</v>
      </c>
      <c r="J954" s="3" t="str">
        <f>IF(COUNTIF(休講・補講一覧表!I$6:I$47,開講日程一覧!P954)&gt;0,TEXT(G954,"m/d")&amp;"の補講","")</f>
        <v/>
      </c>
      <c r="K954" s="6" t="s">
        <v>542</v>
      </c>
      <c r="L954" s="7">
        <v>6.9444444444444441E-3</v>
      </c>
      <c r="M954" s="7">
        <v>0.125</v>
      </c>
      <c r="P954" s="33" t="str">
        <f t="shared" si="33"/>
        <v>テクノロジーと事業構想_名古屋3</v>
      </c>
      <c r="Q954" s="6" t="str">
        <f>IF(_xlfn.XLOOKUP(D954,履修科目一覧!G$6:G$225,履修科目一覧!E$6:E$225)=0,"",_xlfn.XLOOKUP(D954,履修科目一覧!G$6:G$225,履修科目一覧!E$6:E$225))</f>
        <v/>
      </c>
      <c r="R954" cm="1">
        <f t="array" ref="R954">_xlfn.SWITCH(B954,"集中(導入)",1,"前期",2,"集中(夏期)",3,"後期",4,"集中(春期)",5,"通年",6)</f>
        <v>4</v>
      </c>
      <c r="S954" t="s">
        <v>49</v>
      </c>
      <c r="U954">
        <v>1</v>
      </c>
    </row>
    <row r="955" spans="2:21" x14ac:dyDescent="0.85">
      <c r="B955" s="22" t="s">
        <v>550</v>
      </c>
      <c r="C955" s="6" t="s">
        <v>557</v>
      </c>
      <c r="D955" s="6" t="s">
        <v>85</v>
      </c>
      <c r="E955" s="6" t="s">
        <v>580</v>
      </c>
      <c r="F955" s="6">
        <v>4</v>
      </c>
      <c r="G955" s="52">
        <v>45610</v>
      </c>
      <c r="H955" s="52">
        <f>IF(COUNTIF(休講・補講一覧表!I$6:I$47,開講日程一覧!P955)&gt;0,_xlfn.XLOOKUP(開講日程一覧!P955,休講・補講一覧表!I$6:I$47,休講・補講一覧表!G$6:G$47),G955)</f>
        <v>45610</v>
      </c>
      <c r="I955" s="3" t="str">
        <f t="shared" si="32"/>
        <v>木</v>
      </c>
      <c r="J955" s="3" t="str">
        <f>IF(COUNTIF(休講・補講一覧表!I$6:I$47,開講日程一覧!P955)&gt;0,TEXT(G955,"m/d")&amp;"の補講","")</f>
        <v/>
      </c>
      <c r="K955" s="6" t="s">
        <v>542</v>
      </c>
      <c r="L955" s="7">
        <v>6.9444444444444441E-3</v>
      </c>
      <c r="M955" s="7">
        <v>0.125</v>
      </c>
      <c r="P955" s="33" t="str">
        <f t="shared" si="33"/>
        <v>テクノロジーと事業構想_名古屋4</v>
      </c>
      <c r="Q955" s="6" t="str">
        <f>IF(_xlfn.XLOOKUP(D955,履修科目一覧!G$6:G$225,履修科目一覧!E$6:E$225)=0,"",_xlfn.XLOOKUP(D955,履修科目一覧!G$6:G$225,履修科目一覧!E$6:E$225))</f>
        <v/>
      </c>
      <c r="R955" cm="1">
        <f t="array" ref="R955">_xlfn.SWITCH(B955,"集中(導入)",1,"前期",2,"集中(夏期)",3,"後期",4,"集中(春期)",5,"通年",6)</f>
        <v>4</v>
      </c>
      <c r="S955" t="s">
        <v>49</v>
      </c>
      <c r="U955">
        <v>1</v>
      </c>
    </row>
    <row r="956" spans="2:21" x14ac:dyDescent="0.85">
      <c r="B956" s="22" t="s">
        <v>550</v>
      </c>
      <c r="C956" s="6" t="s">
        <v>557</v>
      </c>
      <c r="D956" s="6" t="s">
        <v>85</v>
      </c>
      <c r="E956" s="6" t="s">
        <v>580</v>
      </c>
      <c r="F956" s="6">
        <v>5</v>
      </c>
      <c r="G956" s="52">
        <v>45624</v>
      </c>
      <c r="H956" s="52">
        <f>IF(COUNTIF(休講・補講一覧表!I$6:I$47,開講日程一覧!P956)&gt;0,_xlfn.XLOOKUP(開講日程一覧!P956,休講・補講一覧表!I$6:I$47,休講・補講一覧表!G$6:G$47),G956)</f>
        <v>45624</v>
      </c>
      <c r="I956" s="3" t="str">
        <f t="shared" si="32"/>
        <v>木</v>
      </c>
      <c r="J956" s="3" t="str">
        <f>IF(COUNTIF(休講・補講一覧表!I$6:I$47,開講日程一覧!P956)&gt;0,TEXT(G956,"m/d")&amp;"の補講","")</f>
        <v/>
      </c>
      <c r="K956" s="6" t="s">
        <v>542</v>
      </c>
      <c r="L956" s="7">
        <v>6.9444444444444441E-3</v>
      </c>
      <c r="M956" s="7">
        <v>0.125</v>
      </c>
      <c r="P956" s="33" t="str">
        <f t="shared" si="33"/>
        <v>テクノロジーと事業構想_名古屋5</v>
      </c>
      <c r="Q956" s="6" t="str">
        <f>IF(_xlfn.XLOOKUP(D956,履修科目一覧!G$6:G$225,履修科目一覧!E$6:E$225)=0,"",_xlfn.XLOOKUP(D956,履修科目一覧!G$6:G$225,履修科目一覧!E$6:E$225))</f>
        <v/>
      </c>
      <c r="R956" cm="1">
        <f t="array" ref="R956">_xlfn.SWITCH(B956,"集中(導入)",1,"前期",2,"集中(夏期)",3,"後期",4,"集中(春期)",5,"通年",6)</f>
        <v>4</v>
      </c>
      <c r="S956" t="s">
        <v>49</v>
      </c>
      <c r="U956">
        <v>1</v>
      </c>
    </row>
    <row r="957" spans="2:21" x14ac:dyDescent="0.85">
      <c r="B957" s="22" t="s">
        <v>550</v>
      </c>
      <c r="C957" s="6" t="s">
        <v>557</v>
      </c>
      <c r="D957" s="6" t="s">
        <v>85</v>
      </c>
      <c r="E957" s="6" t="s">
        <v>580</v>
      </c>
      <c r="F957" s="6">
        <v>6</v>
      </c>
      <c r="G957" s="52">
        <v>45638</v>
      </c>
      <c r="H957" s="52">
        <f>IF(COUNTIF(休講・補講一覧表!I$6:I$47,開講日程一覧!P957)&gt;0,_xlfn.XLOOKUP(開講日程一覧!P957,休講・補講一覧表!I$6:I$47,休講・補講一覧表!G$6:G$47),G957)</f>
        <v>45638</v>
      </c>
      <c r="I957" s="3" t="str">
        <f t="shared" si="32"/>
        <v>木</v>
      </c>
      <c r="J957" s="3" t="str">
        <f>IF(COUNTIF(休講・補講一覧表!I$6:I$47,開講日程一覧!P957)&gt;0,TEXT(G957,"m/d")&amp;"の補講","")</f>
        <v/>
      </c>
      <c r="K957" s="6" t="s">
        <v>542</v>
      </c>
      <c r="L957" s="7">
        <v>6.9444444444444441E-3</v>
      </c>
      <c r="M957" s="7">
        <v>0.125</v>
      </c>
      <c r="P957" s="33" t="str">
        <f t="shared" si="33"/>
        <v>テクノロジーと事業構想_名古屋6</v>
      </c>
      <c r="Q957" s="6" t="str">
        <f>IF(_xlfn.XLOOKUP(D957,履修科目一覧!G$6:G$225,履修科目一覧!E$6:E$225)=0,"",_xlfn.XLOOKUP(D957,履修科目一覧!G$6:G$225,履修科目一覧!E$6:E$225))</f>
        <v/>
      </c>
      <c r="R957" cm="1">
        <f t="array" ref="R957">_xlfn.SWITCH(B957,"集中(導入)",1,"前期",2,"集中(夏期)",3,"後期",4,"集中(春期)",5,"通年",6)</f>
        <v>4</v>
      </c>
      <c r="S957" t="s">
        <v>49</v>
      </c>
      <c r="U957">
        <v>1</v>
      </c>
    </row>
    <row r="958" spans="2:21" x14ac:dyDescent="0.85">
      <c r="B958" s="22" t="s">
        <v>550</v>
      </c>
      <c r="C958" s="6" t="s">
        <v>557</v>
      </c>
      <c r="D958" s="6" t="s">
        <v>85</v>
      </c>
      <c r="E958" s="6" t="s">
        <v>580</v>
      </c>
      <c r="F958" s="6">
        <v>7</v>
      </c>
      <c r="G958" s="52">
        <v>45652</v>
      </c>
      <c r="H958" s="52">
        <f>IF(COUNTIF(休講・補講一覧表!I$6:I$47,開講日程一覧!P958)&gt;0,_xlfn.XLOOKUP(開講日程一覧!P958,休講・補講一覧表!I$6:I$47,休講・補講一覧表!G$6:G$47),G958)</f>
        <v>45652</v>
      </c>
      <c r="I958" s="3" t="str">
        <f t="shared" si="32"/>
        <v>木</v>
      </c>
      <c r="J958" s="3" t="str">
        <f>IF(COUNTIF(休講・補講一覧表!I$6:I$47,開講日程一覧!P958)&gt;0,TEXT(G958,"m/d")&amp;"の補講","")</f>
        <v/>
      </c>
      <c r="K958" s="6" t="s">
        <v>542</v>
      </c>
      <c r="L958" s="7">
        <v>6.9444444444444441E-3</v>
      </c>
      <c r="M958" s="7">
        <v>0.125</v>
      </c>
      <c r="P958" s="33" t="str">
        <f t="shared" si="33"/>
        <v>テクノロジーと事業構想_名古屋7</v>
      </c>
      <c r="Q958" s="6" t="str">
        <f>IF(_xlfn.XLOOKUP(D958,履修科目一覧!G$6:G$225,履修科目一覧!E$6:E$225)=0,"",_xlfn.XLOOKUP(D958,履修科目一覧!G$6:G$225,履修科目一覧!E$6:E$225))</f>
        <v/>
      </c>
      <c r="R958" cm="1">
        <f t="array" ref="R958">_xlfn.SWITCH(B958,"集中(導入)",1,"前期",2,"集中(夏期)",3,"後期",4,"集中(春期)",5,"通年",6)</f>
        <v>4</v>
      </c>
      <c r="S958" t="s">
        <v>49</v>
      </c>
      <c r="U958">
        <v>1</v>
      </c>
    </row>
    <row r="959" spans="2:21" x14ac:dyDescent="0.85">
      <c r="B959" s="22" t="s">
        <v>550</v>
      </c>
      <c r="C959" s="6" t="s">
        <v>557</v>
      </c>
      <c r="D959" s="6" t="s">
        <v>85</v>
      </c>
      <c r="E959" s="6" t="s">
        <v>580</v>
      </c>
      <c r="F959" s="6">
        <v>8</v>
      </c>
      <c r="G959" s="52">
        <v>45673</v>
      </c>
      <c r="H959" s="52">
        <f>IF(COUNTIF(休講・補講一覧表!I$6:I$47,開講日程一覧!P959)&gt;0,_xlfn.XLOOKUP(開講日程一覧!P959,休講・補講一覧表!I$6:I$47,休講・補講一覧表!G$6:G$47),G959)</f>
        <v>45673</v>
      </c>
      <c r="I959" s="3" t="str">
        <f t="shared" si="32"/>
        <v>木</v>
      </c>
      <c r="J959" s="3" t="str">
        <f>IF(COUNTIF(休講・補講一覧表!I$6:I$47,開講日程一覧!P959)&gt;0,TEXT(G959,"m/d")&amp;"の補講","")</f>
        <v/>
      </c>
      <c r="K959" s="6" t="s">
        <v>542</v>
      </c>
      <c r="L959" s="7">
        <v>6.9444444444444441E-3</v>
      </c>
      <c r="M959" s="7">
        <v>0.125</v>
      </c>
      <c r="P959" s="33" t="str">
        <f t="shared" si="33"/>
        <v>テクノロジーと事業構想_名古屋8</v>
      </c>
      <c r="Q959" s="6" t="str">
        <f>IF(_xlfn.XLOOKUP(D959,履修科目一覧!G$6:G$225,履修科目一覧!E$6:E$225)=0,"",_xlfn.XLOOKUP(D959,履修科目一覧!G$6:G$225,履修科目一覧!E$6:E$225))</f>
        <v/>
      </c>
      <c r="R959" cm="1">
        <f t="array" ref="R959">_xlfn.SWITCH(B959,"集中(導入)",1,"前期",2,"集中(夏期)",3,"後期",4,"集中(春期)",5,"通年",6)</f>
        <v>4</v>
      </c>
      <c r="S959" t="s">
        <v>49</v>
      </c>
      <c r="U959">
        <v>1</v>
      </c>
    </row>
    <row r="960" spans="2:21" x14ac:dyDescent="0.85">
      <c r="B960" s="22" t="s">
        <v>550</v>
      </c>
      <c r="C960" s="6" t="s">
        <v>560</v>
      </c>
      <c r="D960" s="6" t="s">
        <v>96</v>
      </c>
      <c r="E960" s="6" t="s">
        <v>580</v>
      </c>
      <c r="F960" s="6">
        <v>1</v>
      </c>
      <c r="G960" s="52">
        <v>45565</v>
      </c>
      <c r="H960" s="52">
        <f>IF(COUNTIF(休講・補講一覧表!I$6:I$47,開講日程一覧!P960)&gt;0,_xlfn.XLOOKUP(開講日程一覧!P960,休講・補講一覧表!I$6:I$47,休講・補講一覧表!G$6:G$47),G960)</f>
        <v>45565</v>
      </c>
      <c r="I960" s="3" t="str">
        <f t="shared" si="32"/>
        <v>月</v>
      </c>
      <c r="J960" s="3" t="str">
        <f>IF(COUNTIF(休講・補講一覧表!I$6:I$47,開講日程一覧!P960)&gt;0,TEXT(G960,"m/d")&amp;"の補講","")</f>
        <v/>
      </c>
      <c r="K960" s="6" t="s">
        <v>556</v>
      </c>
      <c r="L960" s="7">
        <v>0</v>
      </c>
      <c r="M960" s="7">
        <v>6.25E-2</v>
      </c>
      <c r="P960" s="33" t="str">
        <f t="shared" si="33"/>
        <v>経済動向と事業構想_名古屋1</v>
      </c>
      <c r="Q960" s="6" t="str">
        <f>IF(_xlfn.XLOOKUP(D960,履修科目一覧!G$6:G$225,履修科目一覧!E$6:E$225)=0,"",_xlfn.XLOOKUP(D960,履修科目一覧!G$6:G$225,履修科目一覧!E$6:E$225))</f>
        <v/>
      </c>
      <c r="R960" cm="1">
        <f t="array" ref="R960">_xlfn.SWITCH(B960,"集中(導入)",1,"前期",2,"集中(夏期)",3,"後期",4,"集中(春期)",5,"通年",6)</f>
        <v>4</v>
      </c>
      <c r="S960" t="s">
        <v>49</v>
      </c>
      <c r="U960">
        <v>1</v>
      </c>
    </row>
    <row r="961" spans="2:21" x14ac:dyDescent="0.85">
      <c r="B961" s="22" t="s">
        <v>550</v>
      </c>
      <c r="C961" s="6" t="s">
        <v>560</v>
      </c>
      <c r="D961" s="6" t="s">
        <v>96</v>
      </c>
      <c r="E961" s="6" t="s">
        <v>580</v>
      </c>
      <c r="F961" s="6">
        <v>2</v>
      </c>
      <c r="G961" s="52">
        <v>45593</v>
      </c>
      <c r="H961" s="52">
        <f>IF(COUNTIF(休講・補講一覧表!I$6:I$47,開講日程一覧!P961)&gt;0,_xlfn.XLOOKUP(開講日程一覧!P961,休講・補講一覧表!I$6:I$47,休講・補講一覧表!G$6:G$47),G961)</f>
        <v>45593</v>
      </c>
      <c r="I961" s="3" t="str">
        <f t="shared" si="32"/>
        <v>月</v>
      </c>
      <c r="J961" s="3" t="str">
        <f>IF(COUNTIF(休講・補講一覧表!I$6:I$47,開講日程一覧!P961)&gt;0,TEXT(G961,"m/d")&amp;"の補講","")</f>
        <v/>
      </c>
      <c r="K961" s="6" t="s">
        <v>542</v>
      </c>
      <c r="L961" s="7">
        <v>6.9444444444444441E-3</v>
      </c>
      <c r="M961" s="7">
        <v>0.125</v>
      </c>
      <c r="P961" s="33" t="str">
        <f t="shared" si="33"/>
        <v>経済動向と事業構想_名古屋2</v>
      </c>
      <c r="Q961" s="6" t="str">
        <f>IF(_xlfn.XLOOKUP(D961,履修科目一覧!G$6:G$225,履修科目一覧!E$6:E$225)=0,"",_xlfn.XLOOKUP(D961,履修科目一覧!G$6:G$225,履修科目一覧!E$6:E$225))</f>
        <v/>
      </c>
      <c r="R961" cm="1">
        <f t="array" ref="R961">_xlfn.SWITCH(B961,"集中(導入)",1,"前期",2,"集中(夏期)",3,"後期",4,"集中(春期)",5,"通年",6)</f>
        <v>4</v>
      </c>
      <c r="S961" t="s">
        <v>49</v>
      </c>
      <c r="U961">
        <v>1</v>
      </c>
    </row>
    <row r="962" spans="2:21" x14ac:dyDescent="0.85">
      <c r="B962" s="22" t="s">
        <v>550</v>
      </c>
      <c r="C962" s="6" t="s">
        <v>560</v>
      </c>
      <c r="D962" s="6" t="s">
        <v>96</v>
      </c>
      <c r="E962" s="6" t="s">
        <v>580</v>
      </c>
      <c r="F962" s="6">
        <v>3</v>
      </c>
      <c r="G962" s="52">
        <v>45607</v>
      </c>
      <c r="H962" s="52">
        <f>IF(COUNTIF(休講・補講一覧表!I$6:I$47,開講日程一覧!P962)&gt;0,_xlfn.XLOOKUP(開講日程一覧!P962,休講・補講一覧表!I$6:I$47,休講・補講一覧表!G$6:G$47),G962)</f>
        <v>45607</v>
      </c>
      <c r="I962" s="3" t="str">
        <f t="shared" si="32"/>
        <v>月</v>
      </c>
      <c r="J962" s="3" t="str">
        <f>IF(COUNTIF(休講・補講一覧表!I$6:I$47,開講日程一覧!P962)&gt;0,TEXT(G962,"m/d")&amp;"の補講","")</f>
        <v/>
      </c>
      <c r="K962" s="6" t="s">
        <v>542</v>
      </c>
      <c r="L962" s="7">
        <v>6.9444444444444441E-3</v>
      </c>
      <c r="M962" s="7">
        <v>0.125</v>
      </c>
      <c r="P962" s="33" t="str">
        <f t="shared" si="33"/>
        <v>経済動向と事業構想_名古屋3</v>
      </c>
      <c r="Q962" s="6" t="str">
        <f>IF(_xlfn.XLOOKUP(D962,履修科目一覧!G$6:G$225,履修科目一覧!E$6:E$225)=0,"",_xlfn.XLOOKUP(D962,履修科目一覧!G$6:G$225,履修科目一覧!E$6:E$225))</f>
        <v/>
      </c>
      <c r="R962" cm="1">
        <f t="array" ref="R962">_xlfn.SWITCH(B962,"集中(導入)",1,"前期",2,"集中(夏期)",3,"後期",4,"集中(春期)",5,"通年",6)</f>
        <v>4</v>
      </c>
      <c r="S962" t="s">
        <v>49</v>
      </c>
      <c r="U962">
        <v>1</v>
      </c>
    </row>
    <row r="963" spans="2:21" x14ac:dyDescent="0.85">
      <c r="B963" s="22" t="s">
        <v>550</v>
      </c>
      <c r="C963" s="6" t="s">
        <v>560</v>
      </c>
      <c r="D963" s="6" t="s">
        <v>96</v>
      </c>
      <c r="E963" s="6" t="s">
        <v>580</v>
      </c>
      <c r="F963" s="6">
        <v>4</v>
      </c>
      <c r="G963" s="52">
        <v>45621</v>
      </c>
      <c r="H963" s="52">
        <f>IF(COUNTIF(休講・補講一覧表!I$6:I$47,開講日程一覧!P963)&gt;0,_xlfn.XLOOKUP(開講日程一覧!P963,休講・補講一覧表!I$6:I$47,休講・補講一覧表!G$6:G$47),G963)</f>
        <v>45621</v>
      </c>
      <c r="I963" s="3" t="str">
        <f t="shared" si="32"/>
        <v>月</v>
      </c>
      <c r="J963" s="3" t="str">
        <f>IF(COUNTIF(休講・補講一覧表!I$6:I$47,開講日程一覧!P963)&gt;0,TEXT(G963,"m/d")&amp;"の補講","")</f>
        <v/>
      </c>
      <c r="K963" s="6" t="s">
        <v>542</v>
      </c>
      <c r="L963" s="7">
        <v>6.9444444444444441E-3</v>
      </c>
      <c r="M963" s="7">
        <v>0.125</v>
      </c>
      <c r="P963" s="33" t="str">
        <f t="shared" si="33"/>
        <v>経済動向と事業構想_名古屋4</v>
      </c>
      <c r="Q963" s="6" t="str">
        <f>IF(_xlfn.XLOOKUP(D963,履修科目一覧!G$6:G$225,履修科目一覧!E$6:E$225)=0,"",_xlfn.XLOOKUP(D963,履修科目一覧!G$6:G$225,履修科目一覧!E$6:E$225))</f>
        <v/>
      </c>
      <c r="R963" cm="1">
        <f t="array" ref="R963">_xlfn.SWITCH(B963,"集中(導入)",1,"前期",2,"集中(夏期)",3,"後期",4,"集中(春期)",5,"通年",6)</f>
        <v>4</v>
      </c>
      <c r="S963" t="s">
        <v>49</v>
      </c>
      <c r="U963">
        <v>1</v>
      </c>
    </row>
    <row r="964" spans="2:21" x14ac:dyDescent="0.85">
      <c r="B964" s="22" t="s">
        <v>550</v>
      </c>
      <c r="C964" s="6" t="s">
        <v>560</v>
      </c>
      <c r="D964" s="6" t="s">
        <v>96</v>
      </c>
      <c r="E964" s="6" t="s">
        <v>580</v>
      </c>
      <c r="F964" s="6">
        <v>5</v>
      </c>
      <c r="G964" s="52">
        <v>45635</v>
      </c>
      <c r="H964" s="52">
        <f>IF(COUNTIF(休講・補講一覧表!I$6:I$47,開講日程一覧!P964)&gt;0,_xlfn.XLOOKUP(開講日程一覧!P964,休講・補講一覧表!I$6:I$47,休講・補講一覧表!G$6:G$47),G964)</f>
        <v>45635</v>
      </c>
      <c r="I964" s="3" t="str">
        <f t="shared" si="32"/>
        <v>月</v>
      </c>
      <c r="J964" s="3" t="str">
        <f>IF(COUNTIF(休講・補講一覧表!I$6:I$47,開講日程一覧!P964)&gt;0,TEXT(G964,"m/d")&amp;"の補講","")</f>
        <v/>
      </c>
      <c r="K964" s="6" t="s">
        <v>542</v>
      </c>
      <c r="L964" s="7">
        <v>6.9444444444444441E-3</v>
      </c>
      <c r="M964" s="7">
        <v>0.125</v>
      </c>
      <c r="P964" s="33" t="str">
        <f t="shared" si="33"/>
        <v>経済動向と事業構想_名古屋5</v>
      </c>
      <c r="Q964" s="6" t="str">
        <f>IF(_xlfn.XLOOKUP(D964,履修科目一覧!G$6:G$225,履修科目一覧!E$6:E$225)=0,"",_xlfn.XLOOKUP(D964,履修科目一覧!G$6:G$225,履修科目一覧!E$6:E$225))</f>
        <v/>
      </c>
      <c r="R964" cm="1">
        <f t="array" ref="R964">_xlfn.SWITCH(B964,"集中(導入)",1,"前期",2,"集中(夏期)",3,"後期",4,"集中(春期)",5,"通年",6)</f>
        <v>4</v>
      </c>
      <c r="S964" t="s">
        <v>49</v>
      </c>
      <c r="U964">
        <v>1</v>
      </c>
    </row>
    <row r="965" spans="2:21" x14ac:dyDescent="0.85">
      <c r="B965" s="22" t="s">
        <v>550</v>
      </c>
      <c r="C965" s="6" t="s">
        <v>560</v>
      </c>
      <c r="D965" s="6" t="s">
        <v>96</v>
      </c>
      <c r="E965" s="6" t="s">
        <v>580</v>
      </c>
      <c r="F965" s="6">
        <v>6</v>
      </c>
      <c r="G965" s="52">
        <v>45649</v>
      </c>
      <c r="H965" s="52">
        <f>IF(COUNTIF(休講・補講一覧表!I$6:I$47,開講日程一覧!P965)&gt;0,_xlfn.XLOOKUP(開講日程一覧!P965,休講・補講一覧表!I$6:I$47,休講・補講一覧表!G$6:G$47),G965)</f>
        <v>45649</v>
      </c>
      <c r="I965" s="3" t="str">
        <f t="shared" si="32"/>
        <v>月</v>
      </c>
      <c r="J965" s="3" t="str">
        <f>IF(COUNTIF(休講・補講一覧表!I$6:I$47,開講日程一覧!P965)&gt;0,TEXT(G965,"m/d")&amp;"の補講","")</f>
        <v/>
      </c>
      <c r="K965" s="6" t="s">
        <v>542</v>
      </c>
      <c r="L965" s="7">
        <v>6.9444444444444441E-3</v>
      </c>
      <c r="M965" s="7">
        <v>0.125</v>
      </c>
      <c r="P965" s="33" t="str">
        <f t="shared" si="33"/>
        <v>経済動向と事業構想_名古屋6</v>
      </c>
      <c r="Q965" s="6" t="str">
        <f>IF(_xlfn.XLOOKUP(D965,履修科目一覧!G$6:G$225,履修科目一覧!E$6:E$225)=0,"",_xlfn.XLOOKUP(D965,履修科目一覧!G$6:G$225,履修科目一覧!E$6:E$225))</f>
        <v/>
      </c>
      <c r="R965" cm="1">
        <f t="array" ref="R965">_xlfn.SWITCH(B965,"集中(導入)",1,"前期",2,"集中(夏期)",3,"後期",4,"集中(春期)",5,"通年",6)</f>
        <v>4</v>
      </c>
      <c r="S965" t="s">
        <v>49</v>
      </c>
      <c r="U965">
        <v>1</v>
      </c>
    </row>
    <row r="966" spans="2:21" x14ac:dyDescent="0.85">
      <c r="B966" s="22" t="s">
        <v>550</v>
      </c>
      <c r="C966" s="6" t="s">
        <v>560</v>
      </c>
      <c r="D966" s="6" t="s">
        <v>96</v>
      </c>
      <c r="E966" s="6" t="s">
        <v>580</v>
      </c>
      <c r="F966" s="6">
        <v>7</v>
      </c>
      <c r="G966" s="52">
        <v>45684</v>
      </c>
      <c r="H966" s="52">
        <f>IF(COUNTIF(休講・補講一覧表!I$6:I$47,開講日程一覧!P966)&gt;0,_xlfn.XLOOKUP(開講日程一覧!P966,休講・補講一覧表!I$6:I$47,休講・補講一覧表!G$6:G$47),G966)</f>
        <v>45684</v>
      </c>
      <c r="I966" s="3" t="str">
        <f t="shared" si="32"/>
        <v>月</v>
      </c>
      <c r="J966" s="3" t="str">
        <f>IF(COUNTIF(休講・補講一覧表!I$6:I$47,開講日程一覧!P966)&gt;0,TEXT(G966,"m/d")&amp;"の補講","")</f>
        <v/>
      </c>
      <c r="K966" s="6" t="s">
        <v>542</v>
      </c>
      <c r="L966" s="7">
        <v>6.9444444444444441E-3</v>
      </c>
      <c r="M966" s="7">
        <v>0.125</v>
      </c>
      <c r="P966" s="33" t="str">
        <f t="shared" si="33"/>
        <v>経済動向と事業構想_名古屋7</v>
      </c>
      <c r="Q966" s="6" t="str">
        <f>IF(_xlfn.XLOOKUP(D966,履修科目一覧!G$6:G$225,履修科目一覧!E$6:E$225)=0,"",_xlfn.XLOOKUP(D966,履修科目一覧!G$6:G$225,履修科目一覧!E$6:E$225))</f>
        <v/>
      </c>
      <c r="R966" cm="1">
        <f t="array" ref="R966">_xlfn.SWITCH(B966,"集中(導入)",1,"前期",2,"集中(夏期)",3,"後期",4,"集中(春期)",5,"通年",6)</f>
        <v>4</v>
      </c>
      <c r="S966" t="s">
        <v>49</v>
      </c>
      <c r="U966">
        <v>1</v>
      </c>
    </row>
    <row r="967" spans="2:21" x14ac:dyDescent="0.85">
      <c r="B967" s="22" t="s">
        <v>550</v>
      </c>
      <c r="C967" s="6" t="s">
        <v>560</v>
      </c>
      <c r="D967" s="6" t="s">
        <v>96</v>
      </c>
      <c r="E967" s="6" t="s">
        <v>580</v>
      </c>
      <c r="F967" s="6">
        <v>8</v>
      </c>
      <c r="G967" s="52">
        <v>45691</v>
      </c>
      <c r="H967" s="52">
        <f>IF(COUNTIF(休講・補講一覧表!I$6:I$47,開講日程一覧!P967)&gt;0,_xlfn.XLOOKUP(開講日程一覧!P967,休講・補講一覧表!I$6:I$47,休講・補講一覧表!G$6:G$47),G967)</f>
        <v>45691</v>
      </c>
      <c r="I967" s="3" t="str">
        <f t="shared" si="32"/>
        <v>月</v>
      </c>
      <c r="J967" s="3" t="str">
        <f>IF(COUNTIF(休講・補講一覧表!I$6:I$47,開講日程一覧!P967)&gt;0,TEXT(G967,"m/d")&amp;"の補講","")</f>
        <v/>
      </c>
      <c r="K967" s="6" t="s">
        <v>542</v>
      </c>
      <c r="L967" s="7">
        <v>6.9444444444444441E-3</v>
      </c>
      <c r="M967" s="7">
        <v>0.125</v>
      </c>
      <c r="P967" s="33" t="str">
        <f t="shared" si="33"/>
        <v>経済動向と事業構想_名古屋8</v>
      </c>
      <c r="Q967" s="6" t="str">
        <f>IF(_xlfn.XLOOKUP(D967,履修科目一覧!G$6:G$225,履修科目一覧!E$6:E$225)=0,"",_xlfn.XLOOKUP(D967,履修科目一覧!G$6:G$225,履修科目一覧!E$6:E$225))</f>
        <v/>
      </c>
      <c r="R967" cm="1">
        <f t="array" ref="R967">_xlfn.SWITCH(B967,"集中(導入)",1,"前期",2,"集中(夏期)",3,"後期",4,"集中(春期)",5,"通年",6)</f>
        <v>4</v>
      </c>
      <c r="S967" t="s">
        <v>49</v>
      </c>
      <c r="U967">
        <v>1</v>
      </c>
    </row>
    <row r="968" spans="2:21" x14ac:dyDescent="0.85">
      <c r="B968" s="22" t="s">
        <v>545</v>
      </c>
      <c r="C968" s="6" t="s">
        <v>561</v>
      </c>
      <c r="D968" s="6" t="s">
        <v>113</v>
      </c>
      <c r="E968" s="6" t="s">
        <v>580</v>
      </c>
      <c r="F968" s="6">
        <v>1</v>
      </c>
      <c r="G968" s="52">
        <v>45409</v>
      </c>
      <c r="H968" s="52">
        <f>IF(COUNTIF(休講・補講一覧表!I$6:I$47,開講日程一覧!P968)&gt;0,_xlfn.XLOOKUP(開講日程一覧!P968,休講・補講一覧表!I$6:I$47,休講・補講一覧表!G$6:G$47),G968)</f>
        <v>45409</v>
      </c>
      <c r="I968" s="3" t="str">
        <f t="shared" si="32"/>
        <v>土</v>
      </c>
      <c r="J968" s="3" t="str">
        <f>IF(COUNTIF(休講・補講一覧表!I$6:I$47,開講日程一覧!P968)&gt;0,TEXT(G968,"m/d")&amp;"の補講","")</f>
        <v/>
      </c>
      <c r="K968" s="6" t="s">
        <v>562</v>
      </c>
      <c r="L968" s="7">
        <v>0</v>
      </c>
      <c r="M968" s="7">
        <v>6.25E-2</v>
      </c>
      <c r="P968" s="33" t="str">
        <f t="shared" si="33"/>
        <v>地域における事業構想_名古屋1</v>
      </c>
      <c r="Q968" s="6" t="str">
        <f>IF(_xlfn.XLOOKUP(D968,履修科目一覧!G$6:G$225,履修科目一覧!E$6:E$225)=0,"",_xlfn.XLOOKUP(D968,履修科目一覧!G$6:G$225,履修科目一覧!E$6:E$225))</f>
        <v/>
      </c>
      <c r="R968" cm="1">
        <f t="array" ref="R968">_xlfn.SWITCH(B968,"集中(導入)",1,"前期",2,"集中(夏期)",3,"後期",4,"集中(春期)",5,"通年",6)</f>
        <v>2</v>
      </c>
      <c r="S968" t="s">
        <v>49</v>
      </c>
      <c r="U968">
        <v>1</v>
      </c>
    </row>
    <row r="969" spans="2:21" x14ac:dyDescent="0.85">
      <c r="B969" s="22" t="s">
        <v>545</v>
      </c>
      <c r="C969" s="6" t="s">
        <v>561</v>
      </c>
      <c r="D969" s="6" t="s">
        <v>113</v>
      </c>
      <c r="E969" s="6" t="s">
        <v>580</v>
      </c>
      <c r="F969" s="6">
        <v>2</v>
      </c>
      <c r="G969" s="52">
        <v>45423</v>
      </c>
      <c r="H969" s="52">
        <f>IF(COUNTIF(休講・補講一覧表!I$6:I$47,開講日程一覧!P969)&gt;0,_xlfn.XLOOKUP(開講日程一覧!P969,休講・補講一覧表!I$6:I$47,休講・補講一覧表!G$6:G$47),G969)</f>
        <v>45423</v>
      </c>
      <c r="I969" s="3" t="str">
        <f t="shared" si="32"/>
        <v>土</v>
      </c>
      <c r="J969" s="3" t="str">
        <f>IF(COUNTIF(休講・補講一覧表!I$6:I$47,開講日程一覧!P969)&gt;0,TEXT(G969,"m/d")&amp;"の補講","")</f>
        <v/>
      </c>
      <c r="K969" s="6" t="s">
        <v>563</v>
      </c>
      <c r="L969" s="7">
        <v>6.9444444444444441E-3</v>
      </c>
      <c r="M969" s="7">
        <v>0.125</v>
      </c>
      <c r="P969" s="33" t="str">
        <f t="shared" si="33"/>
        <v>地域における事業構想_名古屋2</v>
      </c>
      <c r="Q969" s="6" t="str">
        <f>IF(_xlfn.XLOOKUP(D969,履修科目一覧!G$6:G$225,履修科目一覧!E$6:E$225)=0,"",_xlfn.XLOOKUP(D969,履修科目一覧!G$6:G$225,履修科目一覧!E$6:E$225))</f>
        <v/>
      </c>
      <c r="R969" cm="1">
        <f t="array" ref="R969">_xlfn.SWITCH(B969,"集中(導入)",1,"前期",2,"集中(夏期)",3,"後期",4,"集中(春期)",5,"通年",6)</f>
        <v>2</v>
      </c>
      <c r="S969" t="s">
        <v>49</v>
      </c>
      <c r="U969">
        <v>1</v>
      </c>
    </row>
    <row r="970" spans="2:21" x14ac:dyDescent="0.85">
      <c r="B970" s="22" t="s">
        <v>545</v>
      </c>
      <c r="C970" s="6" t="s">
        <v>561</v>
      </c>
      <c r="D970" s="6" t="s">
        <v>113</v>
      </c>
      <c r="E970" s="6" t="s">
        <v>580</v>
      </c>
      <c r="F970" s="6">
        <v>3</v>
      </c>
      <c r="G970" s="52">
        <v>45437</v>
      </c>
      <c r="H970" s="52">
        <f>IF(COUNTIF(休講・補講一覧表!I$6:I$47,開講日程一覧!P970)&gt;0,_xlfn.XLOOKUP(開講日程一覧!P970,休講・補講一覧表!I$6:I$47,休講・補講一覧表!G$6:G$47),G970)</f>
        <v>45437</v>
      </c>
      <c r="I970" s="3" t="str">
        <f t="shared" si="32"/>
        <v>土</v>
      </c>
      <c r="J970" s="3" t="str">
        <f>IF(COUNTIF(休講・補講一覧表!I$6:I$47,開講日程一覧!P970)&gt;0,TEXT(G970,"m/d")&amp;"の補講","")</f>
        <v/>
      </c>
      <c r="K970" s="6" t="s">
        <v>563</v>
      </c>
      <c r="L970" s="7">
        <v>6.9444444444444441E-3</v>
      </c>
      <c r="M970" s="7">
        <v>0.125</v>
      </c>
      <c r="P970" s="33" t="str">
        <f t="shared" si="33"/>
        <v>地域における事業構想_名古屋3</v>
      </c>
      <c r="Q970" s="6" t="str">
        <f>IF(_xlfn.XLOOKUP(D970,履修科目一覧!G$6:G$225,履修科目一覧!E$6:E$225)=0,"",_xlfn.XLOOKUP(D970,履修科目一覧!G$6:G$225,履修科目一覧!E$6:E$225))</f>
        <v/>
      </c>
      <c r="R970" cm="1">
        <f t="array" ref="R970">_xlfn.SWITCH(B970,"集中(導入)",1,"前期",2,"集中(夏期)",3,"後期",4,"集中(春期)",5,"通年",6)</f>
        <v>2</v>
      </c>
      <c r="S970" t="s">
        <v>49</v>
      </c>
      <c r="U970">
        <v>1</v>
      </c>
    </row>
    <row r="971" spans="2:21" x14ac:dyDescent="0.85">
      <c r="B971" s="22" t="s">
        <v>545</v>
      </c>
      <c r="C971" s="6" t="s">
        <v>561</v>
      </c>
      <c r="D971" s="6" t="s">
        <v>113</v>
      </c>
      <c r="E971" s="6" t="s">
        <v>580</v>
      </c>
      <c r="F971" s="6">
        <v>4</v>
      </c>
      <c r="G971" s="52">
        <v>45451</v>
      </c>
      <c r="H971" s="52">
        <f>IF(COUNTIF(休講・補講一覧表!I$6:I$47,開講日程一覧!P971)&gt;0,_xlfn.XLOOKUP(開講日程一覧!P971,休講・補講一覧表!I$6:I$47,休講・補講一覧表!G$6:G$47),G971)</f>
        <v>45451</v>
      </c>
      <c r="I971" s="3" t="str">
        <f t="shared" si="32"/>
        <v>土</v>
      </c>
      <c r="J971" s="3" t="str">
        <f>IF(COUNTIF(休講・補講一覧表!I$6:I$47,開講日程一覧!P971)&gt;0,TEXT(G971,"m/d")&amp;"の補講","")</f>
        <v/>
      </c>
      <c r="K971" s="6" t="s">
        <v>563</v>
      </c>
      <c r="L971" s="7">
        <v>6.9444444444444441E-3</v>
      </c>
      <c r="M971" s="7">
        <v>0.125</v>
      </c>
      <c r="P971" s="33" t="str">
        <f t="shared" si="33"/>
        <v>地域における事業構想_名古屋4</v>
      </c>
      <c r="Q971" s="6" t="str">
        <f>IF(_xlfn.XLOOKUP(D971,履修科目一覧!G$6:G$225,履修科目一覧!E$6:E$225)=0,"",_xlfn.XLOOKUP(D971,履修科目一覧!G$6:G$225,履修科目一覧!E$6:E$225))</f>
        <v/>
      </c>
      <c r="R971" cm="1">
        <f t="array" ref="R971">_xlfn.SWITCH(B971,"集中(導入)",1,"前期",2,"集中(夏期)",3,"後期",4,"集中(春期)",5,"通年",6)</f>
        <v>2</v>
      </c>
      <c r="S971" t="s">
        <v>49</v>
      </c>
      <c r="U971">
        <v>1</v>
      </c>
    </row>
    <row r="972" spans="2:21" x14ac:dyDescent="0.85">
      <c r="B972" s="22" t="s">
        <v>545</v>
      </c>
      <c r="C972" s="6" t="s">
        <v>561</v>
      </c>
      <c r="D972" s="6" t="s">
        <v>113</v>
      </c>
      <c r="E972" s="6" t="s">
        <v>580</v>
      </c>
      <c r="F972" s="6">
        <v>5</v>
      </c>
      <c r="G972" s="52">
        <v>45465</v>
      </c>
      <c r="H972" s="52">
        <f>IF(COUNTIF(休講・補講一覧表!I$6:I$47,開講日程一覧!P972)&gt;0,_xlfn.XLOOKUP(開講日程一覧!P972,休講・補講一覧表!I$6:I$47,休講・補講一覧表!G$6:G$47),G972)</f>
        <v>45465</v>
      </c>
      <c r="I972" s="3" t="str">
        <f t="shared" si="32"/>
        <v>土</v>
      </c>
      <c r="J972" s="3" t="str">
        <f>IF(COUNTIF(休講・補講一覧表!I$6:I$47,開講日程一覧!P972)&gt;0,TEXT(G972,"m/d")&amp;"の補講","")</f>
        <v/>
      </c>
      <c r="K972" s="6" t="s">
        <v>563</v>
      </c>
      <c r="L972" s="7">
        <v>6.9444444444444441E-3</v>
      </c>
      <c r="M972" s="7">
        <v>0.125</v>
      </c>
      <c r="P972" s="33" t="str">
        <f t="shared" si="33"/>
        <v>地域における事業構想_名古屋5</v>
      </c>
      <c r="Q972" s="6" t="str">
        <f>IF(_xlfn.XLOOKUP(D972,履修科目一覧!G$6:G$225,履修科目一覧!E$6:E$225)=0,"",_xlfn.XLOOKUP(D972,履修科目一覧!G$6:G$225,履修科目一覧!E$6:E$225))</f>
        <v/>
      </c>
      <c r="R972" cm="1">
        <f t="array" ref="R972">_xlfn.SWITCH(B972,"集中(導入)",1,"前期",2,"集中(夏期)",3,"後期",4,"集中(春期)",5,"通年",6)</f>
        <v>2</v>
      </c>
      <c r="S972" t="s">
        <v>49</v>
      </c>
      <c r="U972">
        <v>1</v>
      </c>
    </row>
    <row r="973" spans="2:21" x14ac:dyDescent="0.85">
      <c r="B973" s="22" t="s">
        <v>545</v>
      </c>
      <c r="C973" s="6" t="s">
        <v>561</v>
      </c>
      <c r="D973" s="6" t="s">
        <v>113</v>
      </c>
      <c r="E973" s="6" t="s">
        <v>580</v>
      </c>
      <c r="F973" s="6">
        <v>6</v>
      </c>
      <c r="G973" s="52">
        <v>45479</v>
      </c>
      <c r="H973" s="52">
        <f>IF(COUNTIF(休講・補講一覧表!I$6:I$47,開講日程一覧!P973)&gt;0,_xlfn.XLOOKUP(開講日程一覧!P973,休講・補講一覧表!I$6:I$47,休講・補講一覧表!G$6:G$47),G973)</f>
        <v>45479</v>
      </c>
      <c r="I973" s="3" t="str">
        <f t="shared" si="32"/>
        <v>土</v>
      </c>
      <c r="J973" s="3" t="str">
        <f>IF(COUNTIF(休講・補講一覧表!I$6:I$47,開講日程一覧!P973)&gt;0,TEXT(G973,"m/d")&amp;"の補講","")</f>
        <v/>
      </c>
      <c r="K973" s="6" t="s">
        <v>563</v>
      </c>
      <c r="L973" s="7">
        <v>6.9444444444444441E-3</v>
      </c>
      <c r="M973" s="7">
        <v>0.125</v>
      </c>
      <c r="P973" s="33" t="str">
        <f t="shared" si="33"/>
        <v>地域における事業構想_名古屋6</v>
      </c>
      <c r="Q973" s="6" t="str">
        <f>IF(_xlfn.XLOOKUP(D973,履修科目一覧!G$6:G$225,履修科目一覧!E$6:E$225)=0,"",_xlfn.XLOOKUP(D973,履修科目一覧!G$6:G$225,履修科目一覧!E$6:E$225))</f>
        <v/>
      </c>
      <c r="R973" cm="1">
        <f t="array" ref="R973">_xlfn.SWITCH(B973,"集中(導入)",1,"前期",2,"集中(夏期)",3,"後期",4,"集中(春期)",5,"通年",6)</f>
        <v>2</v>
      </c>
      <c r="S973" t="s">
        <v>49</v>
      </c>
      <c r="U973">
        <v>1</v>
      </c>
    </row>
    <row r="974" spans="2:21" x14ac:dyDescent="0.85">
      <c r="B974" s="22" t="s">
        <v>545</v>
      </c>
      <c r="C974" s="6" t="s">
        <v>561</v>
      </c>
      <c r="D974" s="6" t="s">
        <v>113</v>
      </c>
      <c r="E974" s="6" t="s">
        <v>580</v>
      </c>
      <c r="F974" s="6">
        <v>7</v>
      </c>
      <c r="G974" s="52">
        <v>45493</v>
      </c>
      <c r="H974" s="52">
        <f>IF(COUNTIF(休講・補講一覧表!I$6:I$47,開講日程一覧!P974)&gt;0,_xlfn.XLOOKUP(開講日程一覧!P974,休講・補講一覧表!I$6:I$47,休講・補講一覧表!G$6:G$47),G974)</f>
        <v>45493</v>
      </c>
      <c r="I974" s="3" t="str">
        <f t="shared" si="32"/>
        <v>土</v>
      </c>
      <c r="J974" s="3" t="str">
        <f>IF(COUNTIF(休講・補講一覧表!I$6:I$47,開講日程一覧!P974)&gt;0,TEXT(G974,"m/d")&amp;"の補講","")</f>
        <v/>
      </c>
      <c r="K974" s="6" t="s">
        <v>563</v>
      </c>
      <c r="L974" s="7">
        <v>6.9444444444444441E-3</v>
      </c>
      <c r="M974" s="7">
        <v>0.125</v>
      </c>
      <c r="P974" s="33" t="str">
        <f t="shared" si="33"/>
        <v>地域における事業構想_名古屋7</v>
      </c>
      <c r="Q974" s="6" t="str">
        <f>IF(_xlfn.XLOOKUP(D974,履修科目一覧!G$6:G$225,履修科目一覧!E$6:E$225)=0,"",_xlfn.XLOOKUP(D974,履修科目一覧!G$6:G$225,履修科目一覧!E$6:E$225))</f>
        <v/>
      </c>
      <c r="R974" cm="1">
        <f t="array" ref="R974">_xlfn.SWITCH(B974,"集中(導入)",1,"前期",2,"集中(夏期)",3,"後期",4,"集中(春期)",5,"通年",6)</f>
        <v>2</v>
      </c>
      <c r="S974" t="s">
        <v>49</v>
      </c>
      <c r="U974">
        <v>1</v>
      </c>
    </row>
    <row r="975" spans="2:21" x14ac:dyDescent="0.85">
      <c r="B975" s="22" t="s">
        <v>545</v>
      </c>
      <c r="C975" s="6" t="s">
        <v>561</v>
      </c>
      <c r="D975" s="6" t="s">
        <v>113</v>
      </c>
      <c r="E975" s="6" t="s">
        <v>580</v>
      </c>
      <c r="F975" s="6">
        <v>8</v>
      </c>
      <c r="G975" s="52">
        <v>45507</v>
      </c>
      <c r="H975" s="52">
        <f>IF(COUNTIF(休講・補講一覧表!I$6:I$47,開講日程一覧!P975)&gt;0,_xlfn.XLOOKUP(開講日程一覧!P975,休講・補講一覧表!I$6:I$47,休講・補講一覧表!G$6:G$47),G975)</f>
        <v>45507</v>
      </c>
      <c r="I975" s="3" t="str">
        <f t="shared" si="32"/>
        <v>土</v>
      </c>
      <c r="J975" s="3" t="str">
        <f>IF(COUNTIF(休講・補講一覧表!I$6:I$47,開講日程一覧!P975)&gt;0,TEXT(G975,"m/d")&amp;"の補講","")</f>
        <v/>
      </c>
      <c r="K975" s="6" t="s">
        <v>563</v>
      </c>
      <c r="L975" s="7">
        <v>6.9444444444444441E-3</v>
      </c>
      <c r="M975" s="7">
        <v>0.125</v>
      </c>
      <c r="P975" s="33" t="str">
        <f t="shared" si="33"/>
        <v>地域における事業構想_名古屋8</v>
      </c>
      <c r="Q975" s="6" t="str">
        <f>IF(_xlfn.XLOOKUP(D975,履修科目一覧!G$6:G$225,履修科目一覧!E$6:E$225)=0,"",_xlfn.XLOOKUP(D975,履修科目一覧!G$6:G$225,履修科目一覧!E$6:E$225))</f>
        <v/>
      </c>
      <c r="R975" cm="1">
        <f t="array" ref="R975">_xlfn.SWITCH(B975,"集中(導入)",1,"前期",2,"集中(夏期)",3,"後期",4,"集中(春期)",5,"通年",6)</f>
        <v>2</v>
      </c>
      <c r="S975" t="s">
        <v>49</v>
      </c>
      <c r="U975">
        <v>1</v>
      </c>
    </row>
    <row r="976" spans="2:21" x14ac:dyDescent="0.85">
      <c r="B976" s="22" t="s">
        <v>545</v>
      </c>
      <c r="C976" s="6" t="s">
        <v>566</v>
      </c>
      <c r="D976" s="6" t="s">
        <v>124</v>
      </c>
      <c r="E976" s="6" t="s">
        <v>580</v>
      </c>
      <c r="F976" s="6">
        <v>1</v>
      </c>
      <c r="G976" s="52">
        <v>45405</v>
      </c>
      <c r="H976" s="52">
        <f>IF(COUNTIF(休講・補講一覧表!I$6:I$47,開講日程一覧!P976)&gt;0,_xlfn.XLOOKUP(開講日程一覧!P976,休講・補講一覧表!I$6:I$47,休講・補講一覧表!G$6:G$47),G976)</f>
        <v>45405</v>
      </c>
      <c r="I976" s="3" t="str">
        <f t="shared" si="32"/>
        <v>火</v>
      </c>
      <c r="J976" s="3" t="str">
        <f>IF(COUNTIF(休講・補講一覧表!I$6:I$47,開講日程一覧!P976)&gt;0,TEXT(G976,"m/d")&amp;"の補講","")</f>
        <v/>
      </c>
      <c r="K976" s="6" t="s">
        <v>556</v>
      </c>
      <c r="L976" s="7">
        <v>0</v>
      </c>
      <c r="M976" s="7">
        <v>6.25E-2</v>
      </c>
      <c r="P976" s="33" t="str">
        <f t="shared" si="33"/>
        <v>クリエイティブ発想法_名古屋1</v>
      </c>
      <c r="Q976" s="6" t="str">
        <f>IF(_xlfn.XLOOKUP(D976,履修科目一覧!G$6:G$225,履修科目一覧!E$6:E$225)=0,"",_xlfn.XLOOKUP(D976,履修科目一覧!G$6:G$225,履修科目一覧!E$6:E$225))</f>
        <v/>
      </c>
      <c r="R976" cm="1">
        <f t="array" ref="R976">_xlfn.SWITCH(B976,"集中(導入)",1,"前期",2,"集中(夏期)",3,"後期",4,"集中(春期)",5,"通年",6)</f>
        <v>2</v>
      </c>
      <c r="S976" t="s">
        <v>49</v>
      </c>
      <c r="U976">
        <v>1</v>
      </c>
    </row>
    <row r="977" spans="2:21" x14ac:dyDescent="0.85">
      <c r="B977" s="22" t="s">
        <v>545</v>
      </c>
      <c r="C977" s="6" t="s">
        <v>566</v>
      </c>
      <c r="D977" s="6" t="s">
        <v>124</v>
      </c>
      <c r="E977" s="6" t="s">
        <v>580</v>
      </c>
      <c r="F977" s="6">
        <v>2</v>
      </c>
      <c r="G977" s="52">
        <v>45426</v>
      </c>
      <c r="H977" s="52">
        <f>IF(COUNTIF(休講・補講一覧表!I$6:I$47,開講日程一覧!P977)&gt;0,_xlfn.XLOOKUP(開講日程一覧!P977,休講・補講一覧表!I$6:I$47,休講・補講一覧表!G$6:G$47),G977)</f>
        <v>45426</v>
      </c>
      <c r="I977" s="3" t="str">
        <f t="shared" si="32"/>
        <v>火</v>
      </c>
      <c r="J977" s="3" t="str">
        <f>IF(COUNTIF(休講・補講一覧表!I$6:I$47,開講日程一覧!P977)&gt;0,TEXT(G977,"m/d")&amp;"の補講","")</f>
        <v/>
      </c>
      <c r="K977" s="6" t="s">
        <v>542</v>
      </c>
      <c r="L977" s="7">
        <v>6.9444444444444441E-3</v>
      </c>
      <c r="M977" s="7">
        <v>0.125</v>
      </c>
      <c r="P977" s="33" t="str">
        <f t="shared" si="33"/>
        <v>クリエイティブ発想法_名古屋2</v>
      </c>
      <c r="Q977" s="6" t="str">
        <f>IF(_xlfn.XLOOKUP(D977,履修科目一覧!G$6:G$225,履修科目一覧!E$6:E$225)=0,"",_xlfn.XLOOKUP(D977,履修科目一覧!G$6:G$225,履修科目一覧!E$6:E$225))</f>
        <v/>
      </c>
      <c r="R977" cm="1">
        <f t="array" ref="R977">_xlfn.SWITCH(B977,"集中(導入)",1,"前期",2,"集中(夏期)",3,"後期",4,"集中(春期)",5,"通年",6)</f>
        <v>2</v>
      </c>
      <c r="S977" t="s">
        <v>49</v>
      </c>
      <c r="U977">
        <v>1</v>
      </c>
    </row>
    <row r="978" spans="2:21" x14ac:dyDescent="0.85">
      <c r="B978" s="22" t="s">
        <v>545</v>
      </c>
      <c r="C978" s="6" t="s">
        <v>566</v>
      </c>
      <c r="D978" s="6" t="s">
        <v>124</v>
      </c>
      <c r="E978" s="6" t="s">
        <v>580</v>
      </c>
      <c r="F978" s="6">
        <v>3</v>
      </c>
      <c r="G978" s="52">
        <v>45440</v>
      </c>
      <c r="H978" s="52">
        <f>IF(COUNTIF(休講・補講一覧表!I$6:I$47,開講日程一覧!P978)&gt;0,_xlfn.XLOOKUP(開講日程一覧!P978,休講・補講一覧表!I$6:I$47,休講・補講一覧表!G$6:G$47),G978)</f>
        <v>45440</v>
      </c>
      <c r="I978" s="3" t="str">
        <f t="shared" si="32"/>
        <v>火</v>
      </c>
      <c r="J978" s="3" t="str">
        <f>IF(COUNTIF(休講・補講一覧表!I$6:I$47,開講日程一覧!P978)&gt;0,TEXT(G978,"m/d")&amp;"の補講","")</f>
        <v/>
      </c>
      <c r="K978" s="6" t="s">
        <v>542</v>
      </c>
      <c r="L978" s="7">
        <v>6.9444444444444441E-3</v>
      </c>
      <c r="M978" s="7">
        <v>0.125</v>
      </c>
      <c r="P978" s="33" t="str">
        <f t="shared" si="33"/>
        <v>クリエイティブ発想法_名古屋3</v>
      </c>
      <c r="Q978" s="6" t="str">
        <f>IF(_xlfn.XLOOKUP(D978,履修科目一覧!G$6:G$225,履修科目一覧!E$6:E$225)=0,"",_xlfn.XLOOKUP(D978,履修科目一覧!G$6:G$225,履修科目一覧!E$6:E$225))</f>
        <v/>
      </c>
      <c r="R978" cm="1">
        <f t="array" ref="R978">_xlfn.SWITCH(B978,"集中(導入)",1,"前期",2,"集中(夏期)",3,"後期",4,"集中(春期)",5,"通年",6)</f>
        <v>2</v>
      </c>
      <c r="S978" t="s">
        <v>49</v>
      </c>
      <c r="U978">
        <v>1</v>
      </c>
    </row>
    <row r="979" spans="2:21" x14ac:dyDescent="0.85">
      <c r="B979" s="22" t="s">
        <v>545</v>
      </c>
      <c r="C979" s="6" t="s">
        <v>566</v>
      </c>
      <c r="D979" s="6" t="s">
        <v>124</v>
      </c>
      <c r="E979" s="6" t="s">
        <v>580</v>
      </c>
      <c r="F979" s="6">
        <v>4</v>
      </c>
      <c r="G979" s="52">
        <v>45454</v>
      </c>
      <c r="H979" s="52">
        <f>IF(COUNTIF(休講・補講一覧表!I$6:I$47,開講日程一覧!P979)&gt;0,_xlfn.XLOOKUP(開講日程一覧!P979,休講・補講一覧表!I$6:I$47,休講・補講一覧表!G$6:G$47),G979)</f>
        <v>45454</v>
      </c>
      <c r="I979" s="3" t="str">
        <f t="shared" si="32"/>
        <v>火</v>
      </c>
      <c r="J979" s="3" t="str">
        <f>IF(COUNTIF(休講・補講一覧表!I$6:I$47,開講日程一覧!P979)&gt;0,TEXT(G979,"m/d")&amp;"の補講","")</f>
        <v/>
      </c>
      <c r="K979" s="6" t="s">
        <v>542</v>
      </c>
      <c r="L979" s="7">
        <v>6.9444444444444441E-3</v>
      </c>
      <c r="M979" s="7">
        <v>0.125</v>
      </c>
      <c r="P979" s="33" t="str">
        <f t="shared" si="33"/>
        <v>クリエイティブ発想法_名古屋4</v>
      </c>
      <c r="Q979" s="6" t="str">
        <f>IF(_xlfn.XLOOKUP(D979,履修科目一覧!G$6:G$225,履修科目一覧!E$6:E$225)=0,"",_xlfn.XLOOKUP(D979,履修科目一覧!G$6:G$225,履修科目一覧!E$6:E$225))</f>
        <v/>
      </c>
      <c r="R979" cm="1">
        <f t="array" ref="R979">_xlfn.SWITCH(B979,"集中(導入)",1,"前期",2,"集中(夏期)",3,"後期",4,"集中(春期)",5,"通年",6)</f>
        <v>2</v>
      </c>
      <c r="S979" t="s">
        <v>49</v>
      </c>
      <c r="U979">
        <v>1</v>
      </c>
    </row>
    <row r="980" spans="2:21" x14ac:dyDescent="0.85">
      <c r="B980" s="22" t="s">
        <v>545</v>
      </c>
      <c r="C980" s="6" t="s">
        <v>566</v>
      </c>
      <c r="D980" s="6" t="s">
        <v>124</v>
      </c>
      <c r="E980" s="6" t="s">
        <v>580</v>
      </c>
      <c r="F980" s="6">
        <v>5</v>
      </c>
      <c r="G980" s="52">
        <v>45468</v>
      </c>
      <c r="H980" s="52">
        <f>IF(COUNTIF(休講・補講一覧表!I$6:I$47,開講日程一覧!P980)&gt;0,_xlfn.XLOOKUP(開講日程一覧!P980,休講・補講一覧表!I$6:I$47,休講・補講一覧表!G$6:G$47),G980)</f>
        <v>45468</v>
      </c>
      <c r="I980" s="3" t="str">
        <f t="shared" si="32"/>
        <v>火</v>
      </c>
      <c r="J980" s="3" t="str">
        <f>IF(COUNTIF(休講・補講一覧表!I$6:I$47,開講日程一覧!P980)&gt;0,TEXT(G980,"m/d")&amp;"の補講","")</f>
        <v/>
      </c>
      <c r="K980" s="6" t="s">
        <v>542</v>
      </c>
      <c r="L980" s="7">
        <v>6.9444444444444441E-3</v>
      </c>
      <c r="M980" s="7">
        <v>0.125</v>
      </c>
      <c r="P980" s="33" t="str">
        <f t="shared" si="33"/>
        <v>クリエイティブ発想法_名古屋5</v>
      </c>
      <c r="Q980" s="6" t="str">
        <f>IF(_xlfn.XLOOKUP(D980,履修科目一覧!G$6:G$225,履修科目一覧!E$6:E$225)=0,"",_xlfn.XLOOKUP(D980,履修科目一覧!G$6:G$225,履修科目一覧!E$6:E$225))</f>
        <v/>
      </c>
      <c r="R980" cm="1">
        <f t="array" ref="R980">_xlfn.SWITCH(B980,"集中(導入)",1,"前期",2,"集中(夏期)",3,"後期",4,"集中(春期)",5,"通年",6)</f>
        <v>2</v>
      </c>
      <c r="S980" t="s">
        <v>49</v>
      </c>
      <c r="U980">
        <v>1</v>
      </c>
    </row>
    <row r="981" spans="2:21" x14ac:dyDescent="0.85">
      <c r="B981" s="22" t="s">
        <v>545</v>
      </c>
      <c r="C981" s="6" t="s">
        <v>566</v>
      </c>
      <c r="D981" s="6" t="s">
        <v>124</v>
      </c>
      <c r="E981" s="6" t="s">
        <v>580</v>
      </c>
      <c r="F981" s="6">
        <v>6</v>
      </c>
      <c r="G981" s="52">
        <v>45482</v>
      </c>
      <c r="H981" s="52">
        <f>IF(COUNTIF(休講・補講一覧表!I$6:I$47,開講日程一覧!P981)&gt;0,_xlfn.XLOOKUP(開講日程一覧!P981,休講・補講一覧表!I$6:I$47,休講・補講一覧表!G$6:G$47),G981)</f>
        <v>45482</v>
      </c>
      <c r="I981" s="3" t="str">
        <f t="shared" ref="I981:I1044" si="34">TEXT(H981,"aaa")</f>
        <v>火</v>
      </c>
      <c r="J981" s="3" t="str">
        <f>IF(COUNTIF(休講・補講一覧表!I$6:I$47,開講日程一覧!P981)&gt;0,TEXT(G981,"m/d")&amp;"の補講","")</f>
        <v/>
      </c>
      <c r="K981" s="6" t="s">
        <v>542</v>
      </c>
      <c r="L981" s="7">
        <v>6.9444444444444441E-3</v>
      </c>
      <c r="M981" s="7">
        <v>0.125</v>
      </c>
      <c r="P981" s="33" t="str">
        <f t="shared" ref="P981:P1044" si="35">D981&amp;F981</f>
        <v>クリエイティブ発想法_名古屋6</v>
      </c>
      <c r="Q981" s="6" t="str">
        <f>IF(_xlfn.XLOOKUP(D981,履修科目一覧!G$6:G$225,履修科目一覧!E$6:E$225)=0,"",_xlfn.XLOOKUP(D981,履修科目一覧!G$6:G$225,履修科目一覧!E$6:E$225))</f>
        <v/>
      </c>
      <c r="R981" cm="1">
        <f t="array" ref="R981">_xlfn.SWITCH(B981,"集中(導入)",1,"前期",2,"集中(夏期)",3,"後期",4,"集中(春期)",5,"通年",6)</f>
        <v>2</v>
      </c>
      <c r="S981" t="s">
        <v>49</v>
      </c>
      <c r="U981">
        <v>1</v>
      </c>
    </row>
    <row r="982" spans="2:21" x14ac:dyDescent="0.85">
      <c r="B982" s="22" t="s">
        <v>545</v>
      </c>
      <c r="C982" s="6" t="s">
        <v>566</v>
      </c>
      <c r="D982" s="6" t="s">
        <v>124</v>
      </c>
      <c r="E982" s="6" t="s">
        <v>580</v>
      </c>
      <c r="F982" s="6">
        <v>7</v>
      </c>
      <c r="G982" s="52">
        <v>45496</v>
      </c>
      <c r="H982" s="52">
        <f>IF(COUNTIF(休講・補講一覧表!I$6:I$47,開講日程一覧!P982)&gt;0,_xlfn.XLOOKUP(開講日程一覧!P982,休講・補講一覧表!I$6:I$47,休講・補講一覧表!G$6:G$47),G982)</f>
        <v>45496</v>
      </c>
      <c r="I982" s="3" t="str">
        <f t="shared" si="34"/>
        <v>火</v>
      </c>
      <c r="J982" s="3" t="str">
        <f>IF(COUNTIF(休講・補講一覧表!I$6:I$47,開講日程一覧!P982)&gt;0,TEXT(G982,"m/d")&amp;"の補講","")</f>
        <v/>
      </c>
      <c r="K982" s="6" t="s">
        <v>542</v>
      </c>
      <c r="L982" s="7">
        <v>6.9444444444444441E-3</v>
      </c>
      <c r="M982" s="7">
        <v>0.125</v>
      </c>
      <c r="P982" s="33" t="str">
        <f t="shared" si="35"/>
        <v>クリエイティブ発想法_名古屋7</v>
      </c>
      <c r="Q982" s="6" t="str">
        <f>IF(_xlfn.XLOOKUP(D982,履修科目一覧!G$6:G$225,履修科目一覧!E$6:E$225)=0,"",_xlfn.XLOOKUP(D982,履修科目一覧!G$6:G$225,履修科目一覧!E$6:E$225))</f>
        <v/>
      </c>
      <c r="R982" cm="1">
        <f t="array" ref="R982">_xlfn.SWITCH(B982,"集中(導入)",1,"前期",2,"集中(夏期)",3,"後期",4,"集中(春期)",5,"通年",6)</f>
        <v>2</v>
      </c>
      <c r="S982" t="s">
        <v>49</v>
      </c>
      <c r="U982">
        <v>1</v>
      </c>
    </row>
    <row r="983" spans="2:21" x14ac:dyDescent="0.85">
      <c r="B983" s="22" t="s">
        <v>545</v>
      </c>
      <c r="C983" s="6" t="s">
        <v>566</v>
      </c>
      <c r="D983" s="6" t="s">
        <v>124</v>
      </c>
      <c r="E983" s="6" t="s">
        <v>580</v>
      </c>
      <c r="F983" s="6">
        <v>8</v>
      </c>
      <c r="G983" s="52">
        <v>45510</v>
      </c>
      <c r="H983" s="52">
        <f>IF(COUNTIF(休講・補講一覧表!I$6:I$47,開講日程一覧!P983)&gt;0,_xlfn.XLOOKUP(開講日程一覧!P983,休講・補講一覧表!I$6:I$47,休講・補講一覧表!G$6:G$47),G983)</f>
        <v>45510</v>
      </c>
      <c r="I983" s="3" t="str">
        <f t="shared" si="34"/>
        <v>火</v>
      </c>
      <c r="J983" s="3" t="str">
        <f>IF(COUNTIF(休講・補講一覧表!I$6:I$47,開講日程一覧!P983)&gt;0,TEXT(G983,"m/d")&amp;"の補講","")</f>
        <v/>
      </c>
      <c r="K983" s="6" t="s">
        <v>542</v>
      </c>
      <c r="L983" s="7">
        <v>6.9444444444444441E-3</v>
      </c>
      <c r="M983" s="7">
        <v>0.125</v>
      </c>
      <c r="P983" s="33" t="str">
        <f t="shared" si="35"/>
        <v>クリエイティブ発想法_名古屋8</v>
      </c>
      <c r="Q983" s="6" t="str">
        <f>IF(_xlfn.XLOOKUP(D983,履修科目一覧!G$6:G$225,履修科目一覧!E$6:E$225)=0,"",_xlfn.XLOOKUP(D983,履修科目一覧!G$6:G$225,履修科目一覧!E$6:E$225))</f>
        <v/>
      </c>
      <c r="R983" cm="1">
        <f t="array" ref="R983">_xlfn.SWITCH(B983,"集中(導入)",1,"前期",2,"集中(夏期)",3,"後期",4,"集中(春期)",5,"通年",6)</f>
        <v>2</v>
      </c>
      <c r="S983" t="s">
        <v>49</v>
      </c>
      <c r="U983">
        <v>1</v>
      </c>
    </row>
    <row r="984" spans="2:21" x14ac:dyDescent="0.85">
      <c r="B984" s="22" t="s">
        <v>550</v>
      </c>
      <c r="C984" s="6" t="s">
        <v>560</v>
      </c>
      <c r="D984" s="6" t="s">
        <v>135</v>
      </c>
      <c r="E984" s="6" t="s">
        <v>580</v>
      </c>
      <c r="F984" s="6">
        <v>1</v>
      </c>
      <c r="G984" s="52">
        <v>45565</v>
      </c>
      <c r="H984" s="52">
        <f>IF(COUNTIF(休講・補講一覧表!I$6:I$47,開講日程一覧!P984)&gt;0,_xlfn.XLOOKUP(開講日程一覧!P984,休講・補講一覧表!I$6:I$47,休講・補講一覧表!G$6:G$47),G984)</f>
        <v>45565</v>
      </c>
      <c r="I984" s="3" t="str">
        <f t="shared" si="34"/>
        <v>月</v>
      </c>
      <c r="J984" s="3" t="str">
        <f>IF(COUNTIF(休講・補講一覧表!I$6:I$47,開講日程一覧!P984)&gt;0,TEXT(G984,"m/d")&amp;"の補講","")</f>
        <v/>
      </c>
      <c r="K984" s="6" t="s">
        <v>556</v>
      </c>
      <c r="L984" s="7">
        <v>0</v>
      </c>
      <c r="M984" s="7">
        <v>6.25E-2</v>
      </c>
      <c r="P984" s="33" t="str">
        <f t="shared" si="35"/>
        <v>経営資源と事業構想_名古屋1</v>
      </c>
      <c r="Q984" s="6" t="str">
        <f>IF(_xlfn.XLOOKUP(D984,履修科目一覧!G$6:G$225,履修科目一覧!E$6:E$225)=0,"",_xlfn.XLOOKUP(D984,履修科目一覧!G$6:G$225,履修科目一覧!E$6:E$225))</f>
        <v/>
      </c>
      <c r="R984" cm="1">
        <f t="array" ref="R984">_xlfn.SWITCH(B984,"集中(導入)",1,"前期",2,"集中(夏期)",3,"後期",4,"集中(春期)",5,"通年",6)</f>
        <v>4</v>
      </c>
      <c r="S984" t="s">
        <v>49</v>
      </c>
      <c r="U984">
        <v>1</v>
      </c>
    </row>
    <row r="985" spans="2:21" x14ac:dyDescent="0.85">
      <c r="B985" s="22" t="s">
        <v>550</v>
      </c>
      <c r="C985" s="6" t="s">
        <v>560</v>
      </c>
      <c r="D985" s="6" t="s">
        <v>135</v>
      </c>
      <c r="E985" s="6" t="s">
        <v>580</v>
      </c>
      <c r="F985" s="6">
        <v>2</v>
      </c>
      <c r="G985" s="52">
        <v>45593</v>
      </c>
      <c r="H985" s="52">
        <f>IF(COUNTIF(休講・補講一覧表!I$6:I$47,開講日程一覧!P985)&gt;0,_xlfn.XLOOKUP(開講日程一覧!P985,休講・補講一覧表!I$6:I$47,休講・補講一覧表!G$6:G$47),G985)</f>
        <v>45593</v>
      </c>
      <c r="I985" s="3" t="str">
        <f t="shared" si="34"/>
        <v>月</v>
      </c>
      <c r="J985" s="3" t="str">
        <f>IF(COUNTIF(休講・補講一覧表!I$6:I$47,開講日程一覧!P985)&gt;0,TEXT(G985,"m/d")&amp;"の補講","")</f>
        <v/>
      </c>
      <c r="K985" s="6" t="s">
        <v>542</v>
      </c>
      <c r="L985" s="7">
        <v>6.9444444444444441E-3</v>
      </c>
      <c r="M985" s="7">
        <v>0.125</v>
      </c>
      <c r="P985" s="33" t="str">
        <f t="shared" si="35"/>
        <v>経営資源と事業構想_名古屋2</v>
      </c>
      <c r="Q985" s="6" t="str">
        <f>IF(_xlfn.XLOOKUP(D985,履修科目一覧!G$6:G$225,履修科目一覧!E$6:E$225)=0,"",_xlfn.XLOOKUP(D985,履修科目一覧!G$6:G$225,履修科目一覧!E$6:E$225))</f>
        <v/>
      </c>
      <c r="R985" cm="1">
        <f t="array" ref="R985">_xlfn.SWITCH(B985,"集中(導入)",1,"前期",2,"集中(夏期)",3,"後期",4,"集中(春期)",5,"通年",6)</f>
        <v>4</v>
      </c>
      <c r="S985" t="s">
        <v>49</v>
      </c>
      <c r="U985">
        <v>1</v>
      </c>
    </row>
    <row r="986" spans="2:21" x14ac:dyDescent="0.85">
      <c r="B986" s="22" t="s">
        <v>550</v>
      </c>
      <c r="C986" s="6" t="s">
        <v>560</v>
      </c>
      <c r="D986" s="6" t="s">
        <v>135</v>
      </c>
      <c r="E986" s="6" t="s">
        <v>580</v>
      </c>
      <c r="F986" s="6">
        <v>3</v>
      </c>
      <c r="G986" s="52">
        <v>45607</v>
      </c>
      <c r="H986" s="52">
        <f>IF(COUNTIF(休講・補講一覧表!I$6:I$47,開講日程一覧!P986)&gt;0,_xlfn.XLOOKUP(開講日程一覧!P986,休講・補講一覧表!I$6:I$47,休講・補講一覧表!G$6:G$47),G986)</f>
        <v>45607</v>
      </c>
      <c r="I986" s="3" t="str">
        <f t="shared" si="34"/>
        <v>月</v>
      </c>
      <c r="J986" s="3" t="str">
        <f>IF(COUNTIF(休講・補講一覧表!I$6:I$47,開講日程一覧!P986)&gt;0,TEXT(G986,"m/d")&amp;"の補講","")</f>
        <v/>
      </c>
      <c r="K986" s="6" t="s">
        <v>542</v>
      </c>
      <c r="L986" s="7">
        <v>6.9444444444444441E-3</v>
      </c>
      <c r="M986" s="7">
        <v>0.125</v>
      </c>
      <c r="P986" s="33" t="str">
        <f t="shared" si="35"/>
        <v>経営資源と事業構想_名古屋3</v>
      </c>
      <c r="Q986" s="6" t="str">
        <f>IF(_xlfn.XLOOKUP(D986,履修科目一覧!G$6:G$225,履修科目一覧!E$6:E$225)=0,"",_xlfn.XLOOKUP(D986,履修科目一覧!G$6:G$225,履修科目一覧!E$6:E$225))</f>
        <v/>
      </c>
      <c r="R986" cm="1">
        <f t="array" ref="R986">_xlfn.SWITCH(B986,"集中(導入)",1,"前期",2,"集中(夏期)",3,"後期",4,"集中(春期)",5,"通年",6)</f>
        <v>4</v>
      </c>
      <c r="S986" t="s">
        <v>49</v>
      </c>
      <c r="U986">
        <v>1</v>
      </c>
    </row>
    <row r="987" spans="2:21" x14ac:dyDescent="0.85">
      <c r="B987" s="22" t="s">
        <v>550</v>
      </c>
      <c r="C987" s="6" t="s">
        <v>560</v>
      </c>
      <c r="D987" s="6" t="s">
        <v>135</v>
      </c>
      <c r="E987" s="6" t="s">
        <v>580</v>
      </c>
      <c r="F987" s="6">
        <v>4</v>
      </c>
      <c r="G987" s="52">
        <v>45621</v>
      </c>
      <c r="H987" s="52">
        <f>IF(COUNTIF(休講・補講一覧表!I$6:I$47,開講日程一覧!P987)&gt;0,_xlfn.XLOOKUP(開講日程一覧!P987,休講・補講一覧表!I$6:I$47,休講・補講一覧表!G$6:G$47),G987)</f>
        <v>45621</v>
      </c>
      <c r="I987" s="3" t="str">
        <f t="shared" si="34"/>
        <v>月</v>
      </c>
      <c r="J987" s="3" t="str">
        <f>IF(COUNTIF(休講・補講一覧表!I$6:I$47,開講日程一覧!P987)&gt;0,TEXT(G987,"m/d")&amp;"の補講","")</f>
        <v/>
      </c>
      <c r="K987" s="6" t="s">
        <v>542</v>
      </c>
      <c r="L987" s="7">
        <v>6.9444444444444441E-3</v>
      </c>
      <c r="M987" s="7">
        <v>0.125</v>
      </c>
      <c r="P987" s="33" t="str">
        <f t="shared" si="35"/>
        <v>経営資源と事業構想_名古屋4</v>
      </c>
      <c r="Q987" s="6" t="str">
        <f>IF(_xlfn.XLOOKUP(D987,履修科目一覧!G$6:G$225,履修科目一覧!E$6:E$225)=0,"",_xlfn.XLOOKUP(D987,履修科目一覧!G$6:G$225,履修科目一覧!E$6:E$225))</f>
        <v/>
      </c>
      <c r="R987" cm="1">
        <f t="array" ref="R987">_xlfn.SWITCH(B987,"集中(導入)",1,"前期",2,"集中(夏期)",3,"後期",4,"集中(春期)",5,"通年",6)</f>
        <v>4</v>
      </c>
      <c r="S987" t="s">
        <v>49</v>
      </c>
      <c r="U987">
        <v>1</v>
      </c>
    </row>
    <row r="988" spans="2:21" x14ac:dyDescent="0.85">
      <c r="B988" s="22" t="s">
        <v>550</v>
      </c>
      <c r="C988" s="6" t="s">
        <v>560</v>
      </c>
      <c r="D988" s="6" t="s">
        <v>135</v>
      </c>
      <c r="E988" s="6" t="s">
        <v>580</v>
      </c>
      <c r="F988" s="6">
        <v>5</v>
      </c>
      <c r="G988" s="52">
        <v>45635</v>
      </c>
      <c r="H988" s="52">
        <f>IF(COUNTIF(休講・補講一覧表!I$6:I$47,開講日程一覧!P988)&gt;0,_xlfn.XLOOKUP(開講日程一覧!P988,休講・補講一覧表!I$6:I$47,休講・補講一覧表!G$6:G$47),G988)</f>
        <v>45635</v>
      </c>
      <c r="I988" s="3" t="str">
        <f t="shared" si="34"/>
        <v>月</v>
      </c>
      <c r="J988" s="3" t="str">
        <f>IF(COUNTIF(休講・補講一覧表!I$6:I$47,開講日程一覧!P988)&gt;0,TEXT(G988,"m/d")&amp;"の補講","")</f>
        <v/>
      </c>
      <c r="K988" s="6" t="s">
        <v>542</v>
      </c>
      <c r="L988" s="7">
        <v>6.9444444444444441E-3</v>
      </c>
      <c r="M988" s="7">
        <v>0.125</v>
      </c>
      <c r="P988" s="33" t="str">
        <f t="shared" si="35"/>
        <v>経営資源と事業構想_名古屋5</v>
      </c>
      <c r="Q988" s="6" t="str">
        <f>IF(_xlfn.XLOOKUP(D988,履修科目一覧!G$6:G$225,履修科目一覧!E$6:E$225)=0,"",_xlfn.XLOOKUP(D988,履修科目一覧!G$6:G$225,履修科目一覧!E$6:E$225))</f>
        <v/>
      </c>
      <c r="R988" cm="1">
        <f t="array" ref="R988">_xlfn.SWITCH(B988,"集中(導入)",1,"前期",2,"集中(夏期)",3,"後期",4,"集中(春期)",5,"通年",6)</f>
        <v>4</v>
      </c>
      <c r="S988" t="s">
        <v>49</v>
      </c>
      <c r="U988">
        <v>1</v>
      </c>
    </row>
    <row r="989" spans="2:21" x14ac:dyDescent="0.85">
      <c r="B989" s="22" t="s">
        <v>550</v>
      </c>
      <c r="C989" s="6" t="s">
        <v>560</v>
      </c>
      <c r="D989" s="6" t="s">
        <v>135</v>
      </c>
      <c r="E989" s="6" t="s">
        <v>580</v>
      </c>
      <c r="F989" s="6">
        <v>6</v>
      </c>
      <c r="G989" s="52">
        <v>45649</v>
      </c>
      <c r="H989" s="52">
        <f>IF(COUNTIF(休講・補講一覧表!I$6:I$47,開講日程一覧!P989)&gt;0,_xlfn.XLOOKUP(開講日程一覧!P989,休講・補講一覧表!I$6:I$47,休講・補講一覧表!G$6:G$47),G989)</f>
        <v>45649</v>
      </c>
      <c r="I989" s="3" t="str">
        <f t="shared" si="34"/>
        <v>月</v>
      </c>
      <c r="J989" s="3" t="str">
        <f>IF(COUNTIF(休講・補講一覧表!I$6:I$47,開講日程一覧!P989)&gt;0,TEXT(G989,"m/d")&amp;"の補講","")</f>
        <v/>
      </c>
      <c r="K989" s="6" t="s">
        <v>542</v>
      </c>
      <c r="L989" s="7">
        <v>6.9444444444444441E-3</v>
      </c>
      <c r="M989" s="7">
        <v>0.125</v>
      </c>
      <c r="P989" s="33" t="str">
        <f t="shared" si="35"/>
        <v>経営資源と事業構想_名古屋6</v>
      </c>
      <c r="Q989" s="6" t="str">
        <f>IF(_xlfn.XLOOKUP(D989,履修科目一覧!G$6:G$225,履修科目一覧!E$6:E$225)=0,"",_xlfn.XLOOKUP(D989,履修科目一覧!G$6:G$225,履修科目一覧!E$6:E$225))</f>
        <v/>
      </c>
      <c r="R989" cm="1">
        <f t="array" ref="R989">_xlfn.SWITCH(B989,"集中(導入)",1,"前期",2,"集中(夏期)",3,"後期",4,"集中(春期)",5,"通年",6)</f>
        <v>4</v>
      </c>
      <c r="S989" t="s">
        <v>49</v>
      </c>
      <c r="U989">
        <v>1</v>
      </c>
    </row>
    <row r="990" spans="2:21" x14ac:dyDescent="0.85">
      <c r="B990" s="22" t="s">
        <v>550</v>
      </c>
      <c r="C990" s="6" t="s">
        <v>560</v>
      </c>
      <c r="D990" s="6" t="s">
        <v>135</v>
      </c>
      <c r="E990" s="6" t="s">
        <v>580</v>
      </c>
      <c r="F990" s="6">
        <v>7</v>
      </c>
      <c r="G990" s="52">
        <v>45684</v>
      </c>
      <c r="H990" s="52">
        <f>IF(COUNTIF(休講・補講一覧表!I$6:I$47,開講日程一覧!P990)&gt;0,_xlfn.XLOOKUP(開講日程一覧!P990,休講・補講一覧表!I$6:I$47,休講・補講一覧表!G$6:G$47),G990)</f>
        <v>45684</v>
      </c>
      <c r="I990" s="3" t="str">
        <f t="shared" si="34"/>
        <v>月</v>
      </c>
      <c r="J990" s="3" t="str">
        <f>IF(COUNTIF(休講・補講一覧表!I$6:I$47,開講日程一覧!P990)&gt;0,TEXT(G990,"m/d")&amp;"の補講","")</f>
        <v/>
      </c>
      <c r="K990" s="6" t="s">
        <v>542</v>
      </c>
      <c r="L990" s="7">
        <v>6.9444444444444441E-3</v>
      </c>
      <c r="M990" s="7">
        <v>0.125</v>
      </c>
      <c r="P990" s="33" t="str">
        <f t="shared" si="35"/>
        <v>経営資源と事業構想_名古屋7</v>
      </c>
      <c r="Q990" s="6" t="str">
        <f>IF(_xlfn.XLOOKUP(D990,履修科目一覧!G$6:G$225,履修科目一覧!E$6:E$225)=0,"",_xlfn.XLOOKUP(D990,履修科目一覧!G$6:G$225,履修科目一覧!E$6:E$225))</f>
        <v/>
      </c>
      <c r="R990" cm="1">
        <f t="array" ref="R990">_xlfn.SWITCH(B990,"集中(導入)",1,"前期",2,"集中(夏期)",3,"後期",4,"集中(春期)",5,"通年",6)</f>
        <v>4</v>
      </c>
      <c r="S990" t="s">
        <v>49</v>
      </c>
      <c r="U990">
        <v>1</v>
      </c>
    </row>
    <row r="991" spans="2:21" x14ac:dyDescent="0.85">
      <c r="B991" s="22" t="s">
        <v>550</v>
      </c>
      <c r="C991" s="6" t="s">
        <v>560</v>
      </c>
      <c r="D991" s="6" t="s">
        <v>135</v>
      </c>
      <c r="E991" s="6" t="s">
        <v>580</v>
      </c>
      <c r="F991" s="6">
        <v>8</v>
      </c>
      <c r="G991" s="52">
        <v>45691</v>
      </c>
      <c r="H991" s="52">
        <f>IF(COUNTIF(休講・補講一覧表!I$6:I$47,開講日程一覧!P991)&gt;0,_xlfn.XLOOKUP(開講日程一覧!P991,休講・補講一覧表!I$6:I$47,休講・補講一覧表!G$6:G$47),G991)</f>
        <v>45691</v>
      </c>
      <c r="I991" s="3" t="str">
        <f t="shared" si="34"/>
        <v>月</v>
      </c>
      <c r="J991" s="3" t="str">
        <f>IF(COUNTIF(休講・補講一覧表!I$6:I$47,開講日程一覧!P991)&gt;0,TEXT(G991,"m/d")&amp;"の補講","")</f>
        <v/>
      </c>
      <c r="K991" s="6" t="s">
        <v>542</v>
      </c>
      <c r="L991" s="7">
        <v>6.9444444444444441E-3</v>
      </c>
      <c r="M991" s="7">
        <v>0.125</v>
      </c>
      <c r="P991" s="33" t="str">
        <f t="shared" si="35"/>
        <v>経営資源と事業構想_名古屋8</v>
      </c>
      <c r="Q991" s="6" t="str">
        <f>IF(_xlfn.XLOOKUP(D991,履修科目一覧!G$6:G$225,履修科目一覧!E$6:E$225)=0,"",_xlfn.XLOOKUP(D991,履修科目一覧!G$6:G$225,履修科目一覧!E$6:E$225))</f>
        <v/>
      </c>
      <c r="R991" cm="1">
        <f t="array" ref="R991">_xlfn.SWITCH(B991,"集中(導入)",1,"前期",2,"集中(夏期)",3,"後期",4,"集中(春期)",5,"通年",6)</f>
        <v>4</v>
      </c>
      <c r="S991" t="s">
        <v>49</v>
      </c>
      <c r="U991">
        <v>1</v>
      </c>
    </row>
    <row r="992" spans="2:21" x14ac:dyDescent="0.85">
      <c r="B992" s="22" t="s">
        <v>550</v>
      </c>
      <c r="C992" s="6" t="s">
        <v>573</v>
      </c>
      <c r="D992" s="6" t="s">
        <v>149</v>
      </c>
      <c r="E992" s="6" t="s">
        <v>580</v>
      </c>
      <c r="F992" s="6">
        <v>1</v>
      </c>
      <c r="G992" s="52">
        <v>45568</v>
      </c>
      <c r="H992" s="52">
        <f>IF(COUNTIF(休講・補講一覧表!I$6:I$47,開講日程一覧!P992)&gt;0,_xlfn.XLOOKUP(開講日程一覧!P992,休講・補講一覧表!I$6:I$47,休講・補講一覧表!G$6:G$47),G992)</f>
        <v>45568</v>
      </c>
      <c r="I992" s="3" t="str">
        <f t="shared" si="34"/>
        <v>木</v>
      </c>
      <c r="J992" s="3" t="str">
        <f>IF(COUNTIF(休講・補講一覧表!I$6:I$47,開講日程一覧!P992)&gt;0,TEXT(G992,"m/d")&amp;"の補講","")</f>
        <v/>
      </c>
      <c r="K992" s="6" t="s">
        <v>552</v>
      </c>
      <c r="L992" s="7">
        <v>0</v>
      </c>
      <c r="M992" s="7">
        <v>6.25E-2</v>
      </c>
      <c r="P992" s="33" t="str">
        <f t="shared" si="35"/>
        <v>ビジネスモデル研究_名古屋1</v>
      </c>
      <c r="Q992" s="6" t="str">
        <f>IF(_xlfn.XLOOKUP(D992,履修科目一覧!G$6:G$225,履修科目一覧!E$6:E$225)=0,"",_xlfn.XLOOKUP(D992,履修科目一覧!G$6:G$225,履修科目一覧!E$6:E$225))</f>
        <v/>
      </c>
      <c r="R992" cm="1">
        <f t="array" ref="R992">_xlfn.SWITCH(B992,"集中(導入)",1,"前期",2,"集中(夏期)",3,"後期",4,"集中(春期)",5,"通年",6)</f>
        <v>4</v>
      </c>
      <c r="S992" t="s">
        <v>49</v>
      </c>
      <c r="U992">
        <v>1</v>
      </c>
    </row>
    <row r="993" spans="2:21" x14ac:dyDescent="0.85">
      <c r="B993" s="22" t="s">
        <v>550</v>
      </c>
      <c r="C993" s="6" t="s">
        <v>573</v>
      </c>
      <c r="D993" s="6" t="s">
        <v>149</v>
      </c>
      <c r="E993" s="6" t="s">
        <v>580</v>
      </c>
      <c r="F993" s="6">
        <v>2</v>
      </c>
      <c r="G993" s="52">
        <v>45575</v>
      </c>
      <c r="H993" s="52">
        <f>IF(COUNTIF(休講・補講一覧表!I$6:I$47,開講日程一覧!P993)&gt;0,_xlfn.XLOOKUP(開講日程一覧!P993,休講・補講一覧表!I$6:I$47,休講・補講一覧表!G$6:G$47),G993)</f>
        <v>45575</v>
      </c>
      <c r="I993" s="3" t="str">
        <f t="shared" si="34"/>
        <v>木</v>
      </c>
      <c r="J993" s="3" t="str">
        <f>IF(COUNTIF(休講・補講一覧表!I$6:I$47,開講日程一覧!P993)&gt;0,TEXT(G993,"m/d")&amp;"の補講","")</f>
        <v/>
      </c>
      <c r="K993" s="6" t="s">
        <v>542</v>
      </c>
      <c r="L993" s="7">
        <v>6.9444444444444441E-3</v>
      </c>
      <c r="M993" s="7">
        <v>0.125</v>
      </c>
      <c r="P993" s="33" t="str">
        <f t="shared" si="35"/>
        <v>ビジネスモデル研究_名古屋2</v>
      </c>
      <c r="Q993" s="6" t="str">
        <f>IF(_xlfn.XLOOKUP(D993,履修科目一覧!G$6:G$225,履修科目一覧!E$6:E$225)=0,"",_xlfn.XLOOKUP(D993,履修科目一覧!G$6:G$225,履修科目一覧!E$6:E$225))</f>
        <v/>
      </c>
      <c r="R993" cm="1">
        <f t="array" ref="R993">_xlfn.SWITCH(B993,"集中(導入)",1,"前期",2,"集中(夏期)",3,"後期",4,"集中(春期)",5,"通年",6)</f>
        <v>4</v>
      </c>
      <c r="S993" t="s">
        <v>49</v>
      </c>
      <c r="U993">
        <v>1</v>
      </c>
    </row>
    <row r="994" spans="2:21" x14ac:dyDescent="0.85">
      <c r="B994" s="22" t="s">
        <v>550</v>
      </c>
      <c r="C994" s="6" t="s">
        <v>573</v>
      </c>
      <c r="D994" s="6" t="s">
        <v>149</v>
      </c>
      <c r="E994" s="6" t="s">
        <v>580</v>
      </c>
      <c r="F994" s="6">
        <v>3</v>
      </c>
      <c r="G994" s="52">
        <v>45589</v>
      </c>
      <c r="H994" s="52">
        <f>IF(COUNTIF(休講・補講一覧表!I$6:I$47,開講日程一覧!P994)&gt;0,_xlfn.XLOOKUP(開講日程一覧!P994,休講・補講一覧表!I$6:I$47,休講・補講一覧表!G$6:G$47),G994)</f>
        <v>45589</v>
      </c>
      <c r="I994" s="3" t="str">
        <f t="shared" si="34"/>
        <v>木</v>
      </c>
      <c r="J994" s="3" t="str">
        <f>IF(COUNTIF(休講・補講一覧表!I$6:I$47,開講日程一覧!P994)&gt;0,TEXT(G994,"m/d")&amp;"の補講","")</f>
        <v/>
      </c>
      <c r="K994" s="6" t="s">
        <v>542</v>
      </c>
      <c r="L994" s="7">
        <v>6.9444444444444441E-3</v>
      </c>
      <c r="M994" s="7">
        <v>0.125</v>
      </c>
      <c r="P994" s="33" t="str">
        <f t="shared" si="35"/>
        <v>ビジネスモデル研究_名古屋3</v>
      </c>
      <c r="Q994" s="6" t="str">
        <f>IF(_xlfn.XLOOKUP(D994,履修科目一覧!G$6:G$225,履修科目一覧!E$6:E$225)=0,"",_xlfn.XLOOKUP(D994,履修科目一覧!G$6:G$225,履修科目一覧!E$6:E$225))</f>
        <v/>
      </c>
      <c r="R994" cm="1">
        <f t="array" ref="R994">_xlfn.SWITCH(B994,"集中(導入)",1,"前期",2,"集中(夏期)",3,"後期",4,"集中(春期)",5,"通年",6)</f>
        <v>4</v>
      </c>
      <c r="S994" t="s">
        <v>49</v>
      </c>
      <c r="U994">
        <v>1</v>
      </c>
    </row>
    <row r="995" spans="2:21" x14ac:dyDescent="0.85">
      <c r="B995" s="22" t="s">
        <v>550</v>
      </c>
      <c r="C995" s="6" t="s">
        <v>573</v>
      </c>
      <c r="D995" s="6" t="s">
        <v>149</v>
      </c>
      <c r="E995" s="6" t="s">
        <v>580</v>
      </c>
      <c r="F995" s="6">
        <v>4</v>
      </c>
      <c r="G995" s="52">
        <v>45603</v>
      </c>
      <c r="H995" s="52">
        <f>IF(COUNTIF(休講・補講一覧表!I$6:I$47,開講日程一覧!P995)&gt;0,_xlfn.XLOOKUP(開講日程一覧!P995,休講・補講一覧表!I$6:I$47,休講・補講一覧表!G$6:G$47),G995)</f>
        <v>45603</v>
      </c>
      <c r="I995" s="3" t="str">
        <f t="shared" si="34"/>
        <v>木</v>
      </c>
      <c r="J995" s="3" t="str">
        <f>IF(COUNTIF(休講・補講一覧表!I$6:I$47,開講日程一覧!P995)&gt;0,TEXT(G995,"m/d")&amp;"の補講","")</f>
        <v/>
      </c>
      <c r="K995" s="6" t="s">
        <v>542</v>
      </c>
      <c r="L995" s="7">
        <v>6.9444444444444441E-3</v>
      </c>
      <c r="M995" s="7">
        <v>0.125</v>
      </c>
      <c r="P995" s="33" t="str">
        <f t="shared" si="35"/>
        <v>ビジネスモデル研究_名古屋4</v>
      </c>
      <c r="Q995" s="6" t="str">
        <f>IF(_xlfn.XLOOKUP(D995,履修科目一覧!G$6:G$225,履修科目一覧!E$6:E$225)=0,"",_xlfn.XLOOKUP(D995,履修科目一覧!G$6:G$225,履修科目一覧!E$6:E$225))</f>
        <v/>
      </c>
      <c r="R995" cm="1">
        <f t="array" ref="R995">_xlfn.SWITCH(B995,"集中(導入)",1,"前期",2,"集中(夏期)",3,"後期",4,"集中(春期)",5,"通年",6)</f>
        <v>4</v>
      </c>
      <c r="S995" t="s">
        <v>49</v>
      </c>
      <c r="U995">
        <v>1</v>
      </c>
    </row>
    <row r="996" spans="2:21" x14ac:dyDescent="0.85">
      <c r="B996" s="22" t="s">
        <v>550</v>
      </c>
      <c r="C996" s="6" t="s">
        <v>573</v>
      </c>
      <c r="D996" s="6" t="s">
        <v>149</v>
      </c>
      <c r="E996" s="6" t="s">
        <v>580</v>
      </c>
      <c r="F996" s="6">
        <v>5</v>
      </c>
      <c r="G996" s="52">
        <v>45617</v>
      </c>
      <c r="H996" s="52">
        <f>IF(COUNTIF(休講・補講一覧表!I$6:I$47,開講日程一覧!P996)&gt;0,_xlfn.XLOOKUP(開講日程一覧!P996,休講・補講一覧表!I$6:I$47,休講・補講一覧表!G$6:G$47),G996)</f>
        <v>45617</v>
      </c>
      <c r="I996" s="3" t="str">
        <f t="shared" si="34"/>
        <v>木</v>
      </c>
      <c r="J996" s="3" t="str">
        <f>IF(COUNTIF(休講・補講一覧表!I$6:I$47,開講日程一覧!P996)&gt;0,TEXT(G996,"m/d")&amp;"の補講","")</f>
        <v/>
      </c>
      <c r="K996" s="6" t="s">
        <v>542</v>
      </c>
      <c r="L996" s="7">
        <v>6.9444444444444441E-3</v>
      </c>
      <c r="M996" s="7">
        <v>0.125</v>
      </c>
      <c r="P996" s="33" t="str">
        <f t="shared" si="35"/>
        <v>ビジネスモデル研究_名古屋5</v>
      </c>
      <c r="Q996" s="6" t="str">
        <f>IF(_xlfn.XLOOKUP(D996,履修科目一覧!G$6:G$225,履修科目一覧!E$6:E$225)=0,"",_xlfn.XLOOKUP(D996,履修科目一覧!G$6:G$225,履修科目一覧!E$6:E$225))</f>
        <v/>
      </c>
      <c r="R996" cm="1">
        <f t="array" ref="R996">_xlfn.SWITCH(B996,"集中(導入)",1,"前期",2,"集中(夏期)",3,"後期",4,"集中(春期)",5,"通年",6)</f>
        <v>4</v>
      </c>
      <c r="S996" t="s">
        <v>49</v>
      </c>
      <c r="U996">
        <v>1</v>
      </c>
    </row>
    <row r="997" spans="2:21" x14ac:dyDescent="0.85">
      <c r="B997" s="22" t="s">
        <v>550</v>
      </c>
      <c r="C997" s="6" t="s">
        <v>573</v>
      </c>
      <c r="D997" s="6" t="s">
        <v>149</v>
      </c>
      <c r="E997" s="6" t="s">
        <v>580</v>
      </c>
      <c r="F997" s="6">
        <v>6</v>
      </c>
      <c r="G997" s="52">
        <v>45631</v>
      </c>
      <c r="H997" s="52">
        <f>IF(COUNTIF(休講・補講一覧表!I$6:I$47,開講日程一覧!P997)&gt;0,_xlfn.XLOOKUP(開講日程一覧!P997,休講・補講一覧表!I$6:I$47,休講・補講一覧表!G$6:G$47),G997)</f>
        <v>45631</v>
      </c>
      <c r="I997" s="3" t="str">
        <f t="shared" si="34"/>
        <v>木</v>
      </c>
      <c r="J997" s="3" t="str">
        <f>IF(COUNTIF(休講・補講一覧表!I$6:I$47,開講日程一覧!P997)&gt;0,TEXT(G997,"m/d")&amp;"の補講","")</f>
        <v/>
      </c>
      <c r="K997" s="6" t="s">
        <v>542</v>
      </c>
      <c r="L997" s="7">
        <v>6.9444444444444441E-3</v>
      </c>
      <c r="M997" s="7">
        <v>0.125</v>
      </c>
      <c r="P997" s="33" t="str">
        <f t="shared" si="35"/>
        <v>ビジネスモデル研究_名古屋6</v>
      </c>
      <c r="Q997" s="6" t="str">
        <f>IF(_xlfn.XLOOKUP(D997,履修科目一覧!G$6:G$225,履修科目一覧!E$6:E$225)=0,"",_xlfn.XLOOKUP(D997,履修科目一覧!G$6:G$225,履修科目一覧!E$6:E$225))</f>
        <v/>
      </c>
      <c r="R997" cm="1">
        <f t="array" ref="R997">_xlfn.SWITCH(B997,"集中(導入)",1,"前期",2,"集中(夏期)",3,"後期",4,"集中(春期)",5,"通年",6)</f>
        <v>4</v>
      </c>
      <c r="S997" t="s">
        <v>49</v>
      </c>
      <c r="U997">
        <v>1</v>
      </c>
    </row>
    <row r="998" spans="2:21" x14ac:dyDescent="0.85">
      <c r="B998" s="22" t="s">
        <v>550</v>
      </c>
      <c r="C998" s="6" t="s">
        <v>573</v>
      </c>
      <c r="D998" s="6" t="s">
        <v>149</v>
      </c>
      <c r="E998" s="6" t="s">
        <v>580</v>
      </c>
      <c r="F998" s="6">
        <v>7</v>
      </c>
      <c r="G998" s="52">
        <v>45645</v>
      </c>
      <c r="H998" s="52">
        <f>IF(COUNTIF(休講・補講一覧表!I$6:I$47,開講日程一覧!P998)&gt;0,_xlfn.XLOOKUP(開講日程一覧!P998,休講・補講一覧表!I$6:I$47,休講・補講一覧表!G$6:G$47),G998)</f>
        <v>45645</v>
      </c>
      <c r="I998" s="3" t="str">
        <f t="shared" si="34"/>
        <v>木</v>
      </c>
      <c r="J998" s="3" t="str">
        <f>IF(COUNTIF(休講・補講一覧表!I$6:I$47,開講日程一覧!P998)&gt;0,TEXT(G998,"m/d")&amp;"の補講","")</f>
        <v/>
      </c>
      <c r="K998" s="6" t="s">
        <v>542</v>
      </c>
      <c r="L998" s="7">
        <v>6.9444444444444441E-3</v>
      </c>
      <c r="M998" s="7">
        <v>0.125</v>
      </c>
      <c r="P998" s="33" t="str">
        <f t="shared" si="35"/>
        <v>ビジネスモデル研究_名古屋7</v>
      </c>
      <c r="Q998" s="6" t="str">
        <f>IF(_xlfn.XLOOKUP(D998,履修科目一覧!G$6:G$225,履修科目一覧!E$6:E$225)=0,"",_xlfn.XLOOKUP(D998,履修科目一覧!G$6:G$225,履修科目一覧!E$6:E$225))</f>
        <v/>
      </c>
      <c r="R998" cm="1">
        <f t="array" ref="R998">_xlfn.SWITCH(B998,"集中(導入)",1,"前期",2,"集中(夏期)",3,"後期",4,"集中(春期)",5,"通年",6)</f>
        <v>4</v>
      </c>
      <c r="S998" t="s">
        <v>49</v>
      </c>
      <c r="U998">
        <v>1</v>
      </c>
    </row>
    <row r="999" spans="2:21" x14ac:dyDescent="0.85">
      <c r="B999" s="22" t="s">
        <v>550</v>
      </c>
      <c r="C999" s="6" t="s">
        <v>573</v>
      </c>
      <c r="D999" s="6" t="s">
        <v>149</v>
      </c>
      <c r="E999" s="6" t="s">
        <v>580</v>
      </c>
      <c r="F999" s="6">
        <v>8</v>
      </c>
      <c r="G999" s="52">
        <v>45666</v>
      </c>
      <c r="H999" s="52">
        <f>IF(COUNTIF(休講・補講一覧表!I$6:I$47,開講日程一覧!P999)&gt;0,_xlfn.XLOOKUP(開講日程一覧!P999,休講・補講一覧表!I$6:I$47,休講・補講一覧表!G$6:G$47),G999)</f>
        <v>45666</v>
      </c>
      <c r="I999" s="3" t="str">
        <f t="shared" si="34"/>
        <v>木</v>
      </c>
      <c r="J999" s="3" t="str">
        <f>IF(COUNTIF(休講・補講一覧表!I$6:I$47,開講日程一覧!P999)&gt;0,TEXT(G999,"m/d")&amp;"の補講","")</f>
        <v/>
      </c>
      <c r="K999" s="6" t="s">
        <v>542</v>
      </c>
      <c r="L999" s="7">
        <v>6.9444444444444441E-3</v>
      </c>
      <c r="M999" s="7">
        <v>0.125</v>
      </c>
      <c r="P999" s="33" t="str">
        <f t="shared" si="35"/>
        <v>ビジネスモデル研究_名古屋8</v>
      </c>
      <c r="Q999" s="6" t="str">
        <f>IF(_xlfn.XLOOKUP(D999,履修科目一覧!G$6:G$225,履修科目一覧!E$6:E$225)=0,"",_xlfn.XLOOKUP(D999,履修科目一覧!G$6:G$225,履修科目一覧!E$6:E$225))</f>
        <v/>
      </c>
      <c r="R999" cm="1">
        <f t="array" ref="R999">_xlfn.SWITCH(B999,"集中(導入)",1,"前期",2,"集中(夏期)",3,"後期",4,"集中(春期)",5,"通年",6)</f>
        <v>4</v>
      </c>
      <c r="S999" t="s">
        <v>49</v>
      </c>
      <c r="U999">
        <v>1</v>
      </c>
    </row>
    <row r="1000" spans="2:21" x14ac:dyDescent="0.85">
      <c r="B1000" s="22" t="s">
        <v>545</v>
      </c>
      <c r="C1000" s="6" t="s">
        <v>560</v>
      </c>
      <c r="D1000" s="6" t="s">
        <v>160</v>
      </c>
      <c r="E1000" s="6" t="s">
        <v>580</v>
      </c>
      <c r="F1000" s="6">
        <v>1</v>
      </c>
      <c r="G1000" s="52">
        <v>45404</v>
      </c>
      <c r="H1000" s="52">
        <f>IF(COUNTIF(休講・補講一覧表!I$6:I$47,開講日程一覧!P1000)&gt;0,_xlfn.XLOOKUP(開講日程一覧!P1000,休講・補講一覧表!I$6:I$47,休講・補講一覧表!G$6:G$47),G1000)</f>
        <v>45404</v>
      </c>
      <c r="I1000" s="3" t="str">
        <f t="shared" si="34"/>
        <v>月</v>
      </c>
      <c r="J1000" s="3" t="str">
        <f>IF(COUNTIF(休講・補講一覧表!I$6:I$47,開講日程一覧!P1000)&gt;0,TEXT(G1000,"m/d")&amp;"の補講","")</f>
        <v/>
      </c>
      <c r="K1000" s="6" t="s">
        <v>556</v>
      </c>
      <c r="L1000" s="7">
        <v>0</v>
      </c>
      <c r="M1000" s="7">
        <v>6.25E-2</v>
      </c>
      <c r="P1000" s="33" t="str">
        <f t="shared" si="35"/>
        <v>事業構想のためのファイナンス_名古屋1</v>
      </c>
      <c r="Q1000" s="6" t="str">
        <f>IF(_xlfn.XLOOKUP(D1000,履修科目一覧!G$6:G$225,履修科目一覧!E$6:E$225)=0,"",_xlfn.XLOOKUP(D1000,履修科目一覧!G$6:G$225,履修科目一覧!E$6:E$225))</f>
        <v/>
      </c>
      <c r="R1000" cm="1">
        <f t="array" ref="R1000">_xlfn.SWITCH(B1000,"集中(導入)",1,"前期",2,"集中(夏期)",3,"後期",4,"集中(春期)",5,"通年",6)</f>
        <v>2</v>
      </c>
      <c r="S1000" t="s">
        <v>49</v>
      </c>
      <c r="U1000">
        <v>1</v>
      </c>
    </row>
    <row r="1001" spans="2:21" x14ac:dyDescent="0.85">
      <c r="B1001" s="22" t="s">
        <v>545</v>
      </c>
      <c r="C1001" s="6" t="s">
        <v>560</v>
      </c>
      <c r="D1001" s="6" t="s">
        <v>160</v>
      </c>
      <c r="E1001" s="6" t="s">
        <v>580</v>
      </c>
      <c r="F1001" s="6">
        <v>2</v>
      </c>
      <c r="G1001" s="52">
        <v>45425</v>
      </c>
      <c r="H1001" s="52">
        <f>IF(COUNTIF(休講・補講一覧表!I$6:I$47,開講日程一覧!P1001)&gt;0,_xlfn.XLOOKUP(開講日程一覧!P1001,休講・補講一覧表!I$6:I$47,休講・補講一覧表!G$6:G$47),G1001)</f>
        <v>45425</v>
      </c>
      <c r="I1001" s="3" t="str">
        <f t="shared" si="34"/>
        <v>月</v>
      </c>
      <c r="J1001" s="3" t="str">
        <f>IF(COUNTIF(休講・補講一覧表!I$6:I$47,開講日程一覧!P1001)&gt;0,TEXT(G1001,"m/d")&amp;"の補講","")</f>
        <v/>
      </c>
      <c r="K1001" s="6" t="s">
        <v>542</v>
      </c>
      <c r="L1001" s="7">
        <v>6.9444444444444441E-3</v>
      </c>
      <c r="M1001" s="7">
        <v>0.125</v>
      </c>
      <c r="P1001" s="33" t="str">
        <f t="shared" si="35"/>
        <v>事業構想のためのファイナンス_名古屋2</v>
      </c>
      <c r="Q1001" s="6" t="str">
        <f>IF(_xlfn.XLOOKUP(D1001,履修科目一覧!G$6:G$225,履修科目一覧!E$6:E$225)=0,"",_xlfn.XLOOKUP(D1001,履修科目一覧!G$6:G$225,履修科目一覧!E$6:E$225))</f>
        <v/>
      </c>
      <c r="R1001" cm="1">
        <f t="array" ref="R1001">_xlfn.SWITCH(B1001,"集中(導入)",1,"前期",2,"集中(夏期)",3,"後期",4,"集中(春期)",5,"通年",6)</f>
        <v>2</v>
      </c>
      <c r="S1001" t="s">
        <v>49</v>
      </c>
      <c r="U1001">
        <v>1</v>
      </c>
    </row>
    <row r="1002" spans="2:21" x14ac:dyDescent="0.85">
      <c r="B1002" s="22" t="s">
        <v>545</v>
      </c>
      <c r="C1002" s="6" t="s">
        <v>560</v>
      </c>
      <c r="D1002" s="6" t="s">
        <v>160</v>
      </c>
      <c r="E1002" s="6" t="s">
        <v>580</v>
      </c>
      <c r="F1002" s="6">
        <v>3</v>
      </c>
      <c r="G1002" s="52">
        <v>45439</v>
      </c>
      <c r="H1002" s="52">
        <f>IF(COUNTIF(休講・補講一覧表!I$6:I$47,開講日程一覧!P1002)&gt;0,_xlfn.XLOOKUP(開講日程一覧!P1002,休講・補講一覧表!I$6:I$47,休講・補講一覧表!G$6:G$47),G1002)</f>
        <v>45439</v>
      </c>
      <c r="I1002" s="3" t="str">
        <f t="shared" si="34"/>
        <v>月</v>
      </c>
      <c r="J1002" s="3" t="str">
        <f>IF(COUNTIF(休講・補講一覧表!I$6:I$47,開講日程一覧!P1002)&gt;0,TEXT(G1002,"m/d")&amp;"の補講","")</f>
        <v/>
      </c>
      <c r="K1002" s="6" t="s">
        <v>542</v>
      </c>
      <c r="L1002" s="7">
        <v>6.9444444444444441E-3</v>
      </c>
      <c r="M1002" s="7">
        <v>0.125</v>
      </c>
      <c r="P1002" s="33" t="str">
        <f t="shared" si="35"/>
        <v>事業構想のためのファイナンス_名古屋3</v>
      </c>
      <c r="Q1002" s="6" t="str">
        <f>IF(_xlfn.XLOOKUP(D1002,履修科目一覧!G$6:G$225,履修科目一覧!E$6:E$225)=0,"",_xlfn.XLOOKUP(D1002,履修科目一覧!G$6:G$225,履修科目一覧!E$6:E$225))</f>
        <v/>
      </c>
      <c r="R1002" cm="1">
        <f t="array" ref="R1002">_xlfn.SWITCH(B1002,"集中(導入)",1,"前期",2,"集中(夏期)",3,"後期",4,"集中(春期)",5,"通年",6)</f>
        <v>2</v>
      </c>
      <c r="S1002" t="s">
        <v>49</v>
      </c>
      <c r="U1002">
        <v>1</v>
      </c>
    </row>
    <row r="1003" spans="2:21" x14ac:dyDescent="0.85">
      <c r="B1003" s="22" t="s">
        <v>545</v>
      </c>
      <c r="C1003" s="6" t="s">
        <v>560</v>
      </c>
      <c r="D1003" s="6" t="s">
        <v>160</v>
      </c>
      <c r="E1003" s="6" t="s">
        <v>580</v>
      </c>
      <c r="F1003" s="6">
        <v>4</v>
      </c>
      <c r="G1003" s="52">
        <v>45453</v>
      </c>
      <c r="H1003" s="52">
        <f>IF(COUNTIF(休講・補講一覧表!I$6:I$47,開講日程一覧!P1003)&gt;0,_xlfn.XLOOKUP(開講日程一覧!P1003,休講・補講一覧表!I$6:I$47,休講・補講一覧表!G$6:G$47),G1003)</f>
        <v>45453</v>
      </c>
      <c r="I1003" s="3" t="str">
        <f t="shared" si="34"/>
        <v>月</v>
      </c>
      <c r="J1003" s="3" t="str">
        <f>IF(COUNTIF(休講・補講一覧表!I$6:I$47,開講日程一覧!P1003)&gt;0,TEXT(G1003,"m/d")&amp;"の補講","")</f>
        <v/>
      </c>
      <c r="K1003" s="6" t="s">
        <v>542</v>
      </c>
      <c r="L1003" s="7">
        <v>6.9444444444444441E-3</v>
      </c>
      <c r="M1003" s="7">
        <v>0.125</v>
      </c>
      <c r="P1003" s="33" t="str">
        <f t="shared" si="35"/>
        <v>事業構想のためのファイナンス_名古屋4</v>
      </c>
      <c r="Q1003" s="6" t="str">
        <f>IF(_xlfn.XLOOKUP(D1003,履修科目一覧!G$6:G$225,履修科目一覧!E$6:E$225)=0,"",_xlfn.XLOOKUP(D1003,履修科目一覧!G$6:G$225,履修科目一覧!E$6:E$225))</f>
        <v/>
      </c>
      <c r="R1003" cm="1">
        <f t="array" ref="R1003">_xlfn.SWITCH(B1003,"集中(導入)",1,"前期",2,"集中(夏期)",3,"後期",4,"集中(春期)",5,"通年",6)</f>
        <v>2</v>
      </c>
      <c r="S1003" t="s">
        <v>49</v>
      </c>
      <c r="U1003">
        <v>1</v>
      </c>
    </row>
    <row r="1004" spans="2:21" x14ac:dyDescent="0.85">
      <c r="B1004" s="22" t="s">
        <v>545</v>
      </c>
      <c r="C1004" s="6" t="s">
        <v>560</v>
      </c>
      <c r="D1004" s="6" t="s">
        <v>160</v>
      </c>
      <c r="E1004" s="6" t="s">
        <v>580</v>
      </c>
      <c r="F1004" s="6">
        <v>5</v>
      </c>
      <c r="G1004" s="52">
        <v>45467</v>
      </c>
      <c r="H1004" s="52">
        <f>IF(COUNTIF(休講・補講一覧表!I$6:I$47,開講日程一覧!P1004)&gt;0,_xlfn.XLOOKUP(開講日程一覧!P1004,休講・補講一覧表!I$6:I$47,休講・補講一覧表!G$6:G$47),G1004)</f>
        <v>45467</v>
      </c>
      <c r="I1004" s="3" t="str">
        <f t="shared" si="34"/>
        <v>月</v>
      </c>
      <c r="J1004" s="3" t="str">
        <f>IF(COUNTIF(休講・補講一覧表!I$6:I$47,開講日程一覧!P1004)&gt;0,TEXT(G1004,"m/d")&amp;"の補講","")</f>
        <v/>
      </c>
      <c r="K1004" s="6" t="s">
        <v>542</v>
      </c>
      <c r="L1004" s="7">
        <v>6.9444444444444441E-3</v>
      </c>
      <c r="M1004" s="7">
        <v>0.125</v>
      </c>
      <c r="P1004" s="33" t="str">
        <f t="shared" si="35"/>
        <v>事業構想のためのファイナンス_名古屋5</v>
      </c>
      <c r="Q1004" s="6" t="str">
        <f>IF(_xlfn.XLOOKUP(D1004,履修科目一覧!G$6:G$225,履修科目一覧!E$6:E$225)=0,"",_xlfn.XLOOKUP(D1004,履修科目一覧!G$6:G$225,履修科目一覧!E$6:E$225))</f>
        <v/>
      </c>
      <c r="R1004" cm="1">
        <f t="array" ref="R1004">_xlfn.SWITCH(B1004,"集中(導入)",1,"前期",2,"集中(夏期)",3,"後期",4,"集中(春期)",5,"通年",6)</f>
        <v>2</v>
      </c>
      <c r="S1004" t="s">
        <v>49</v>
      </c>
      <c r="U1004">
        <v>1</v>
      </c>
    </row>
    <row r="1005" spans="2:21" x14ac:dyDescent="0.85">
      <c r="B1005" s="22" t="s">
        <v>545</v>
      </c>
      <c r="C1005" s="6" t="s">
        <v>560</v>
      </c>
      <c r="D1005" s="6" t="s">
        <v>160</v>
      </c>
      <c r="E1005" s="6" t="s">
        <v>580</v>
      </c>
      <c r="F1005" s="6">
        <v>6</v>
      </c>
      <c r="G1005" s="52">
        <v>45481</v>
      </c>
      <c r="H1005" s="52">
        <f>IF(COUNTIF(休講・補講一覧表!I$6:I$47,開講日程一覧!P1005)&gt;0,_xlfn.XLOOKUP(開講日程一覧!P1005,休講・補講一覧表!I$6:I$47,休講・補講一覧表!G$6:G$47),G1005)</f>
        <v>45481</v>
      </c>
      <c r="I1005" s="3" t="str">
        <f t="shared" si="34"/>
        <v>月</v>
      </c>
      <c r="J1005" s="3" t="str">
        <f>IF(COUNTIF(休講・補講一覧表!I$6:I$47,開講日程一覧!P1005)&gt;0,TEXT(G1005,"m/d")&amp;"の補講","")</f>
        <v/>
      </c>
      <c r="K1005" s="6" t="s">
        <v>542</v>
      </c>
      <c r="L1005" s="7">
        <v>6.9444444444444441E-3</v>
      </c>
      <c r="M1005" s="7">
        <v>0.125</v>
      </c>
      <c r="P1005" s="33" t="str">
        <f t="shared" si="35"/>
        <v>事業構想のためのファイナンス_名古屋6</v>
      </c>
      <c r="Q1005" s="6" t="str">
        <f>IF(_xlfn.XLOOKUP(D1005,履修科目一覧!G$6:G$225,履修科目一覧!E$6:E$225)=0,"",_xlfn.XLOOKUP(D1005,履修科目一覧!G$6:G$225,履修科目一覧!E$6:E$225))</f>
        <v/>
      </c>
      <c r="R1005" cm="1">
        <f t="array" ref="R1005">_xlfn.SWITCH(B1005,"集中(導入)",1,"前期",2,"集中(夏期)",3,"後期",4,"集中(春期)",5,"通年",6)</f>
        <v>2</v>
      </c>
      <c r="S1005" t="s">
        <v>49</v>
      </c>
      <c r="U1005">
        <v>1</v>
      </c>
    </row>
    <row r="1006" spans="2:21" x14ac:dyDescent="0.85">
      <c r="B1006" s="22" t="s">
        <v>545</v>
      </c>
      <c r="C1006" s="6" t="s">
        <v>560</v>
      </c>
      <c r="D1006" s="6" t="s">
        <v>160</v>
      </c>
      <c r="E1006" s="6" t="s">
        <v>580</v>
      </c>
      <c r="F1006" s="6">
        <v>7</v>
      </c>
      <c r="G1006" s="52">
        <v>45495</v>
      </c>
      <c r="H1006" s="52">
        <f>IF(COUNTIF(休講・補講一覧表!I$6:I$47,開講日程一覧!P1006)&gt;0,_xlfn.XLOOKUP(開講日程一覧!P1006,休講・補講一覧表!I$6:I$47,休講・補講一覧表!G$6:G$47),G1006)</f>
        <v>45495</v>
      </c>
      <c r="I1006" s="3" t="str">
        <f t="shared" si="34"/>
        <v>月</v>
      </c>
      <c r="J1006" s="3" t="str">
        <f>IF(COUNTIF(休講・補講一覧表!I$6:I$47,開講日程一覧!P1006)&gt;0,TEXT(G1006,"m/d")&amp;"の補講","")</f>
        <v/>
      </c>
      <c r="K1006" s="6" t="s">
        <v>542</v>
      </c>
      <c r="L1006" s="7">
        <v>6.9444444444444441E-3</v>
      </c>
      <c r="M1006" s="7">
        <v>0.125</v>
      </c>
      <c r="P1006" s="33" t="str">
        <f t="shared" si="35"/>
        <v>事業構想のためのファイナンス_名古屋7</v>
      </c>
      <c r="Q1006" s="6" t="str">
        <f>IF(_xlfn.XLOOKUP(D1006,履修科目一覧!G$6:G$225,履修科目一覧!E$6:E$225)=0,"",_xlfn.XLOOKUP(D1006,履修科目一覧!G$6:G$225,履修科目一覧!E$6:E$225))</f>
        <v/>
      </c>
      <c r="R1006" cm="1">
        <f t="array" ref="R1006">_xlfn.SWITCH(B1006,"集中(導入)",1,"前期",2,"集中(夏期)",3,"後期",4,"集中(春期)",5,"通年",6)</f>
        <v>2</v>
      </c>
      <c r="S1006" t="s">
        <v>49</v>
      </c>
      <c r="U1006">
        <v>1</v>
      </c>
    </row>
    <row r="1007" spans="2:21" x14ac:dyDescent="0.85">
      <c r="B1007" s="22" t="s">
        <v>545</v>
      </c>
      <c r="C1007" s="6" t="s">
        <v>560</v>
      </c>
      <c r="D1007" s="6" t="s">
        <v>160</v>
      </c>
      <c r="E1007" s="6" t="s">
        <v>580</v>
      </c>
      <c r="F1007" s="6">
        <v>8</v>
      </c>
      <c r="G1007" s="52">
        <v>45509</v>
      </c>
      <c r="H1007" s="52">
        <f>IF(COUNTIF(休講・補講一覧表!I$6:I$47,開講日程一覧!P1007)&gt;0,_xlfn.XLOOKUP(開講日程一覧!P1007,休講・補講一覧表!I$6:I$47,休講・補講一覧表!G$6:G$47),G1007)</f>
        <v>45509</v>
      </c>
      <c r="I1007" s="3" t="str">
        <f t="shared" si="34"/>
        <v>月</v>
      </c>
      <c r="J1007" s="3" t="str">
        <f>IF(COUNTIF(休講・補講一覧表!I$6:I$47,開講日程一覧!P1007)&gt;0,TEXT(G1007,"m/d")&amp;"の補講","")</f>
        <v/>
      </c>
      <c r="K1007" s="6" t="s">
        <v>542</v>
      </c>
      <c r="L1007" s="7">
        <v>6.9444444444444441E-3</v>
      </c>
      <c r="M1007" s="7">
        <v>0.125</v>
      </c>
      <c r="P1007" s="33" t="str">
        <f t="shared" si="35"/>
        <v>事業構想のためのファイナンス_名古屋8</v>
      </c>
      <c r="Q1007" s="6" t="str">
        <f>IF(_xlfn.XLOOKUP(D1007,履修科目一覧!G$6:G$225,履修科目一覧!E$6:E$225)=0,"",_xlfn.XLOOKUP(D1007,履修科目一覧!G$6:G$225,履修科目一覧!E$6:E$225))</f>
        <v/>
      </c>
      <c r="R1007" cm="1">
        <f t="array" ref="R1007">_xlfn.SWITCH(B1007,"集中(導入)",1,"前期",2,"集中(夏期)",3,"後期",4,"集中(春期)",5,"通年",6)</f>
        <v>2</v>
      </c>
      <c r="S1007" t="s">
        <v>49</v>
      </c>
      <c r="U1007">
        <v>1</v>
      </c>
    </row>
    <row r="1008" spans="2:21" x14ac:dyDescent="0.85">
      <c r="B1008" s="22" t="s">
        <v>550</v>
      </c>
      <c r="C1008" s="6" t="s">
        <v>553</v>
      </c>
      <c r="D1008" s="6" t="s">
        <v>168</v>
      </c>
      <c r="E1008" s="6" t="s">
        <v>580</v>
      </c>
      <c r="F1008" s="6">
        <v>1</v>
      </c>
      <c r="G1008" s="52">
        <v>45566</v>
      </c>
      <c r="H1008" s="52">
        <f>IF(COUNTIF(休講・補講一覧表!I$6:I$47,開講日程一覧!P1008)&gt;0,_xlfn.XLOOKUP(開講日程一覧!P1008,休講・補講一覧表!I$6:I$47,休講・補講一覧表!G$6:G$47),G1008)</f>
        <v>45566</v>
      </c>
      <c r="I1008" s="3" t="str">
        <f t="shared" si="34"/>
        <v>火</v>
      </c>
      <c r="J1008" s="3" t="str">
        <f>IF(COUNTIF(休講・補講一覧表!I$6:I$47,開講日程一覧!P1008)&gt;0,TEXT(G1008,"m/d")&amp;"の補講","")</f>
        <v/>
      </c>
      <c r="K1008" s="6" t="s">
        <v>552</v>
      </c>
      <c r="L1008" s="7">
        <v>0</v>
      </c>
      <c r="M1008" s="7">
        <v>6.25E-2</v>
      </c>
      <c r="P1008" s="33" t="str">
        <f t="shared" si="35"/>
        <v>市場・顧客分析_名古屋1</v>
      </c>
      <c r="Q1008" s="6" t="str">
        <f>IF(_xlfn.XLOOKUP(D1008,履修科目一覧!G$6:G$225,履修科目一覧!E$6:E$225)=0,"",_xlfn.XLOOKUP(D1008,履修科目一覧!G$6:G$225,履修科目一覧!E$6:E$225))</f>
        <v/>
      </c>
      <c r="R1008" cm="1">
        <f t="array" ref="R1008">_xlfn.SWITCH(B1008,"集中(導入)",1,"前期",2,"集中(夏期)",3,"後期",4,"集中(春期)",5,"通年",6)</f>
        <v>4</v>
      </c>
      <c r="S1008" t="s">
        <v>49</v>
      </c>
      <c r="U1008">
        <v>1</v>
      </c>
    </row>
    <row r="1009" spans="2:21" x14ac:dyDescent="0.85">
      <c r="B1009" s="22" t="s">
        <v>550</v>
      </c>
      <c r="C1009" s="6" t="s">
        <v>553</v>
      </c>
      <c r="D1009" s="6" t="s">
        <v>168</v>
      </c>
      <c r="E1009" s="6" t="s">
        <v>580</v>
      </c>
      <c r="F1009" s="6">
        <v>2</v>
      </c>
      <c r="G1009" s="52">
        <v>45573</v>
      </c>
      <c r="H1009" s="52">
        <f>IF(COUNTIF(休講・補講一覧表!I$6:I$47,開講日程一覧!P1009)&gt;0,_xlfn.XLOOKUP(開講日程一覧!P1009,休講・補講一覧表!I$6:I$47,休講・補講一覧表!G$6:G$47),G1009)</f>
        <v>45573</v>
      </c>
      <c r="I1009" s="3" t="str">
        <f t="shared" si="34"/>
        <v>火</v>
      </c>
      <c r="J1009" s="3" t="str">
        <f>IF(COUNTIF(休講・補講一覧表!I$6:I$47,開講日程一覧!P1009)&gt;0,TEXT(G1009,"m/d")&amp;"の補講","")</f>
        <v/>
      </c>
      <c r="K1009" s="6" t="s">
        <v>542</v>
      </c>
      <c r="L1009" s="7">
        <v>6.9444444444444441E-3</v>
      </c>
      <c r="M1009" s="7">
        <v>0.125</v>
      </c>
      <c r="P1009" s="33" t="str">
        <f t="shared" si="35"/>
        <v>市場・顧客分析_名古屋2</v>
      </c>
      <c r="Q1009" s="6" t="str">
        <f>IF(_xlfn.XLOOKUP(D1009,履修科目一覧!G$6:G$225,履修科目一覧!E$6:E$225)=0,"",_xlfn.XLOOKUP(D1009,履修科目一覧!G$6:G$225,履修科目一覧!E$6:E$225))</f>
        <v/>
      </c>
      <c r="R1009" cm="1">
        <f t="array" ref="R1009">_xlfn.SWITCH(B1009,"集中(導入)",1,"前期",2,"集中(夏期)",3,"後期",4,"集中(春期)",5,"通年",6)</f>
        <v>4</v>
      </c>
      <c r="S1009" t="s">
        <v>49</v>
      </c>
      <c r="U1009">
        <v>1</v>
      </c>
    </row>
    <row r="1010" spans="2:21" x14ac:dyDescent="0.85">
      <c r="B1010" s="22" t="s">
        <v>550</v>
      </c>
      <c r="C1010" s="6" t="s">
        <v>553</v>
      </c>
      <c r="D1010" s="6" t="s">
        <v>168</v>
      </c>
      <c r="E1010" s="6" t="s">
        <v>580</v>
      </c>
      <c r="F1010" s="6">
        <v>3</v>
      </c>
      <c r="G1010" s="52">
        <v>45587</v>
      </c>
      <c r="H1010" s="52">
        <f>IF(COUNTIF(休講・補講一覧表!I$6:I$47,開講日程一覧!P1010)&gt;0,_xlfn.XLOOKUP(開講日程一覧!P1010,休講・補講一覧表!I$6:I$47,休講・補講一覧表!G$6:G$47),G1010)</f>
        <v>45587</v>
      </c>
      <c r="I1010" s="3" t="str">
        <f t="shared" si="34"/>
        <v>火</v>
      </c>
      <c r="J1010" s="3" t="str">
        <f>IF(COUNTIF(休講・補講一覧表!I$6:I$47,開講日程一覧!P1010)&gt;0,TEXT(G1010,"m/d")&amp;"の補講","")</f>
        <v/>
      </c>
      <c r="K1010" s="6" t="s">
        <v>542</v>
      </c>
      <c r="L1010" s="7">
        <v>6.9444444444444441E-3</v>
      </c>
      <c r="M1010" s="7">
        <v>0.125</v>
      </c>
      <c r="P1010" s="33" t="str">
        <f t="shared" si="35"/>
        <v>市場・顧客分析_名古屋3</v>
      </c>
      <c r="Q1010" s="6" t="str">
        <f>IF(_xlfn.XLOOKUP(D1010,履修科目一覧!G$6:G$225,履修科目一覧!E$6:E$225)=0,"",_xlfn.XLOOKUP(D1010,履修科目一覧!G$6:G$225,履修科目一覧!E$6:E$225))</f>
        <v/>
      </c>
      <c r="R1010" cm="1">
        <f t="array" ref="R1010">_xlfn.SWITCH(B1010,"集中(導入)",1,"前期",2,"集中(夏期)",3,"後期",4,"集中(春期)",5,"通年",6)</f>
        <v>4</v>
      </c>
      <c r="S1010" t="s">
        <v>49</v>
      </c>
      <c r="U1010">
        <v>1</v>
      </c>
    </row>
    <row r="1011" spans="2:21" x14ac:dyDescent="0.85">
      <c r="B1011" s="22" t="s">
        <v>550</v>
      </c>
      <c r="C1011" s="6" t="s">
        <v>553</v>
      </c>
      <c r="D1011" s="6" t="s">
        <v>168</v>
      </c>
      <c r="E1011" s="6" t="s">
        <v>580</v>
      </c>
      <c r="F1011" s="6">
        <v>4</v>
      </c>
      <c r="G1011" s="52">
        <v>45601</v>
      </c>
      <c r="H1011" s="52">
        <f>IF(COUNTIF(休講・補講一覧表!I$6:I$47,開講日程一覧!P1011)&gt;0,_xlfn.XLOOKUP(開講日程一覧!P1011,休講・補講一覧表!I$6:I$47,休講・補講一覧表!G$6:G$47),G1011)</f>
        <v>45601</v>
      </c>
      <c r="I1011" s="3" t="str">
        <f t="shared" si="34"/>
        <v>火</v>
      </c>
      <c r="J1011" s="3" t="str">
        <f>IF(COUNTIF(休講・補講一覧表!I$6:I$47,開講日程一覧!P1011)&gt;0,TEXT(G1011,"m/d")&amp;"の補講","")</f>
        <v/>
      </c>
      <c r="K1011" s="6" t="s">
        <v>542</v>
      </c>
      <c r="L1011" s="7">
        <v>6.9444444444444441E-3</v>
      </c>
      <c r="M1011" s="7">
        <v>0.125</v>
      </c>
      <c r="P1011" s="33" t="str">
        <f t="shared" si="35"/>
        <v>市場・顧客分析_名古屋4</v>
      </c>
      <c r="Q1011" s="6" t="str">
        <f>IF(_xlfn.XLOOKUP(D1011,履修科目一覧!G$6:G$225,履修科目一覧!E$6:E$225)=0,"",_xlfn.XLOOKUP(D1011,履修科目一覧!G$6:G$225,履修科目一覧!E$6:E$225))</f>
        <v/>
      </c>
      <c r="R1011" cm="1">
        <f t="array" ref="R1011">_xlfn.SWITCH(B1011,"集中(導入)",1,"前期",2,"集中(夏期)",3,"後期",4,"集中(春期)",5,"通年",6)</f>
        <v>4</v>
      </c>
      <c r="S1011" t="s">
        <v>49</v>
      </c>
      <c r="U1011">
        <v>1</v>
      </c>
    </row>
    <row r="1012" spans="2:21" x14ac:dyDescent="0.85">
      <c r="B1012" s="22" t="s">
        <v>550</v>
      </c>
      <c r="C1012" s="6" t="s">
        <v>553</v>
      </c>
      <c r="D1012" s="6" t="s">
        <v>168</v>
      </c>
      <c r="E1012" s="6" t="s">
        <v>580</v>
      </c>
      <c r="F1012" s="6">
        <v>5</v>
      </c>
      <c r="G1012" s="52">
        <v>45615</v>
      </c>
      <c r="H1012" s="52">
        <f>IF(COUNTIF(休講・補講一覧表!I$6:I$47,開講日程一覧!P1012)&gt;0,_xlfn.XLOOKUP(開講日程一覧!P1012,休講・補講一覧表!I$6:I$47,休講・補講一覧表!G$6:G$47),G1012)</f>
        <v>45615</v>
      </c>
      <c r="I1012" s="3" t="str">
        <f t="shared" si="34"/>
        <v>火</v>
      </c>
      <c r="J1012" s="3" t="str">
        <f>IF(COUNTIF(休講・補講一覧表!I$6:I$47,開講日程一覧!P1012)&gt;0,TEXT(G1012,"m/d")&amp;"の補講","")</f>
        <v/>
      </c>
      <c r="K1012" s="6" t="s">
        <v>542</v>
      </c>
      <c r="L1012" s="7">
        <v>6.9444444444444441E-3</v>
      </c>
      <c r="M1012" s="7">
        <v>0.125</v>
      </c>
      <c r="P1012" s="33" t="str">
        <f t="shared" si="35"/>
        <v>市場・顧客分析_名古屋5</v>
      </c>
      <c r="Q1012" s="6" t="str">
        <f>IF(_xlfn.XLOOKUP(D1012,履修科目一覧!G$6:G$225,履修科目一覧!E$6:E$225)=0,"",_xlfn.XLOOKUP(D1012,履修科目一覧!G$6:G$225,履修科目一覧!E$6:E$225))</f>
        <v/>
      </c>
      <c r="R1012" cm="1">
        <f t="array" ref="R1012">_xlfn.SWITCH(B1012,"集中(導入)",1,"前期",2,"集中(夏期)",3,"後期",4,"集中(春期)",5,"通年",6)</f>
        <v>4</v>
      </c>
      <c r="S1012" t="s">
        <v>49</v>
      </c>
      <c r="U1012">
        <v>1</v>
      </c>
    </row>
    <row r="1013" spans="2:21" x14ac:dyDescent="0.85">
      <c r="B1013" s="22" t="s">
        <v>550</v>
      </c>
      <c r="C1013" s="6" t="s">
        <v>553</v>
      </c>
      <c r="D1013" s="6" t="s">
        <v>168</v>
      </c>
      <c r="E1013" s="6" t="s">
        <v>580</v>
      </c>
      <c r="F1013" s="6">
        <v>6</v>
      </c>
      <c r="G1013" s="52">
        <v>45629</v>
      </c>
      <c r="H1013" s="52">
        <f>IF(COUNTIF(休講・補講一覧表!I$6:I$47,開講日程一覧!P1013)&gt;0,_xlfn.XLOOKUP(開講日程一覧!P1013,休講・補講一覧表!I$6:I$47,休講・補講一覧表!G$6:G$47),G1013)</f>
        <v>45629</v>
      </c>
      <c r="I1013" s="3" t="str">
        <f t="shared" si="34"/>
        <v>火</v>
      </c>
      <c r="J1013" s="3" t="str">
        <f>IF(COUNTIF(休講・補講一覧表!I$6:I$47,開講日程一覧!P1013)&gt;0,TEXT(G1013,"m/d")&amp;"の補講","")</f>
        <v/>
      </c>
      <c r="K1013" s="6" t="s">
        <v>542</v>
      </c>
      <c r="L1013" s="7">
        <v>6.9444444444444441E-3</v>
      </c>
      <c r="M1013" s="7">
        <v>0.125</v>
      </c>
      <c r="P1013" s="33" t="str">
        <f t="shared" si="35"/>
        <v>市場・顧客分析_名古屋6</v>
      </c>
      <c r="Q1013" s="6" t="str">
        <f>IF(_xlfn.XLOOKUP(D1013,履修科目一覧!G$6:G$225,履修科目一覧!E$6:E$225)=0,"",_xlfn.XLOOKUP(D1013,履修科目一覧!G$6:G$225,履修科目一覧!E$6:E$225))</f>
        <v/>
      </c>
      <c r="R1013" cm="1">
        <f t="array" ref="R1013">_xlfn.SWITCH(B1013,"集中(導入)",1,"前期",2,"集中(夏期)",3,"後期",4,"集中(春期)",5,"通年",6)</f>
        <v>4</v>
      </c>
      <c r="S1013" t="s">
        <v>49</v>
      </c>
      <c r="U1013">
        <v>1</v>
      </c>
    </row>
    <row r="1014" spans="2:21" x14ac:dyDescent="0.85">
      <c r="B1014" s="22" t="s">
        <v>550</v>
      </c>
      <c r="C1014" s="6" t="s">
        <v>553</v>
      </c>
      <c r="D1014" s="6" t="s">
        <v>168</v>
      </c>
      <c r="E1014" s="6" t="s">
        <v>580</v>
      </c>
      <c r="F1014" s="6">
        <v>7</v>
      </c>
      <c r="G1014" s="52">
        <v>45643</v>
      </c>
      <c r="H1014" s="52">
        <f>IF(COUNTIF(休講・補講一覧表!I$6:I$47,開講日程一覧!P1014)&gt;0,_xlfn.XLOOKUP(開講日程一覧!P1014,休講・補講一覧表!I$6:I$47,休講・補講一覧表!G$6:G$47),G1014)</f>
        <v>45643</v>
      </c>
      <c r="I1014" s="3" t="str">
        <f t="shared" si="34"/>
        <v>火</v>
      </c>
      <c r="J1014" s="3" t="str">
        <f>IF(COUNTIF(休講・補講一覧表!I$6:I$47,開講日程一覧!P1014)&gt;0,TEXT(G1014,"m/d")&amp;"の補講","")</f>
        <v/>
      </c>
      <c r="K1014" s="6" t="s">
        <v>542</v>
      </c>
      <c r="L1014" s="7">
        <v>6.9444444444444441E-3</v>
      </c>
      <c r="M1014" s="7">
        <v>0.125</v>
      </c>
      <c r="P1014" s="33" t="str">
        <f t="shared" si="35"/>
        <v>市場・顧客分析_名古屋7</v>
      </c>
      <c r="Q1014" s="6" t="str">
        <f>IF(_xlfn.XLOOKUP(D1014,履修科目一覧!G$6:G$225,履修科目一覧!E$6:E$225)=0,"",_xlfn.XLOOKUP(D1014,履修科目一覧!G$6:G$225,履修科目一覧!E$6:E$225))</f>
        <v/>
      </c>
      <c r="R1014" cm="1">
        <f t="array" ref="R1014">_xlfn.SWITCH(B1014,"集中(導入)",1,"前期",2,"集中(夏期)",3,"後期",4,"集中(春期)",5,"通年",6)</f>
        <v>4</v>
      </c>
      <c r="S1014" t="s">
        <v>49</v>
      </c>
      <c r="U1014">
        <v>1</v>
      </c>
    </row>
    <row r="1015" spans="2:21" x14ac:dyDescent="0.85">
      <c r="B1015" s="22" t="s">
        <v>550</v>
      </c>
      <c r="C1015" s="6" t="s">
        <v>553</v>
      </c>
      <c r="D1015" s="6" t="s">
        <v>168</v>
      </c>
      <c r="E1015" s="6" t="s">
        <v>580</v>
      </c>
      <c r="F1015" s="6">
        <v>8</v>
      </c>
      <c r="G1015" s="52">
        <v>45664</v>
      </c>
      <c r="H1015" s="52">
        <f>IF(COUNTIF(休講・補講一覧表!I$6:I$47,開講日程一覧!P1015)&gt;0,_xlfn.XLOOKUP(開講日程一覧!P1015,休講・補講一覧表!I$6:I$47,休講・補講一覧表!G$6:G$47),G1015)</f>
        <v>45664</v>
      </c>
      <c r="I1015" s="3" t="str">
        <f t="shared" si="34"/>
        <v>火</v>
      </c>
      <c r="J1015" s="3" t="str">
        <f>IF(COUNTIF(休講・補講一覧表!I$6:I$47,開講日程一覧!P1015)&gt;0,TEXT(G1015,"m/d")&amp;"の補講","")</f>
        <v/>
      </c>
      <c r="K1015" s="6" t="s">
        <v>542</v>
      </c>
      <c r="L1015" s="7">
        <v>6.9444444444444441E-3</v>
      </c>
      <c r="M1015" s="7">
        <v>0.125</v>
      </c>
      <c r="P1015" s="33" t="str">
        <f t="shared" si="35"/>
        <v>市場・顧客分析_名古屋8</v>
      </c>
      <c r="Q1015" s="6" t="str">
        <f>IF(_xlfn.XLOOKUP(D1015,履修科目一覧!G$6:G$225,履修科目一覧!E$6:E$225)=0,"",_xlfn.XLOOKUP(D1015,履修科目一覧!G$6:G$225,履修科目一覧!E$6:E$225))</f>
        <v/>
      </c>
      <c r="R1015" cm="1">
        <f t="array" ref="R1015">_xlfn.SWITCH(B1015,"集中(導入)",1,"前期",2,"集中(夏期)",3,"後期",4,"集中(春期)",5,"通年",6)</f>
        <v>4</v>
      </c>
      <c r="S1015" t="s">
        <v>49</v>
      </c>
      <c r="U1015">
        <v>1</v>
      </c>
    </row>
    <row r="1016" spans="2:21" x14ac:dyDescent="0.85">
      <c r="B1016" s="22" t="s">
        <v>550</v>
      </c>
      <c r="C1016" s="6" t="s">
        <v>566</v>
      </c>
      <c r="D1016" s="6" t="s">
        <v>178</v>
      </c>
      <c r="E1016" s="6" t="s">
        <v>580</v>
      </c>
      <c r="F1016" s="6">
        <v>1</v>
      </c>
      <c r="G1016" s="52">
        <v>45566</v>
      </c>
      <c r="H1016" s="52">
        <f>IF(COUNTIF(休講・補講一覧表!I$6:I$47,開講日程一覧!P1016)&gt;0,_xlfn.XLOOKUP(開講日程一覧!P1016,休講・補講一覧表!I$6:I$47,休講・補講一覧表!G$6:G$47),G1016)</f>
        <v>45566</v>
      </c>
      <c r="I1016" s="3" t="str">
        <f t="shared" si="34"/>
        <v>火</v>
      </c>
      <c r="J1016" s="3" t="str">
        <f>IF(COUNTIF(休講・補講一覧表!I$6:I$47,開講日程一覧!P1016)&gt;0,TEXT(G1016,"m/d")&amp;"の補講","")</f>
        <v/>
      </c>
      <c r="K1016" s="6" t="s">
        <v>556</v>
      </c>
      <c r="L1016" s="7">
        <v>0</v>
      </c>
      <c r="M1016" s="7">
        <v>6.25E-2</v>
      </c>
      <c r="P1016" s="33" t="str">
        <f t="shared" si="35"/>
        <v>フィールドリサーチ（顧客開発）_名古屋1</v>
      </c>
      <c r="Q1016" s="6" t="str">
        <f>IF(_xlfn.XLOOKUP(D1016,履修科目一覧!G$6:G$225,履修科目一覧!E$6:E$225)=0,"",_xlfn.XLOOKUP(D1016,履修科目一覧!G$6:G$225,履修科目一覧!E$6:E$225))</f>
        <v/>
      </c>
      <c r="R1016" cm="1">
        <f t="array" ref="R1016">_xlfn.SWITCH(B1016,"集中(導入)",1,"前期",2,"集中(夏期)",3,"後期",4,"集中(春期)",5,"通年",6)</f>
        <v>4</v>
      </c>
      <c r="S1016" t="s">
        <v>49</v>
      </c>
      <c r="U1016">
        <v>1</v>
      </c>
    </row>
    <row r="1017" spans="2:21" x14ac:dyDescent="0.85">
      <c r="B1017" s="22" t="s">
        <v>550</v>
      </c>
      <c r="C1017" s="6" t="s">
        <v>566</v>
      </c>
      <c r="D1017" s="6" t="s">
        <v>178</v>
      </c>
      <c r="E1017" s="6" t="s">
        <v>580</v>
      </c>
      <c r="F1017" s="6">
        <v>2</v>
      </c>
      <c r="G1017" s="52">
        <v>45580</v>
      </c>
      <c r="H1017" s="52">
        <f>IF(COUNTIF(休講・補講一覧表!I$6:I$47,開講日程一覧!P1017)&gt;0,_xlfn.XLOOKUP(開講日程一覧!P1017,休講・補講一覧表!I$6:I$47,休講・補講一覧表!G$6:G$47),G1017)</f>
        <v>45580</v>
      </c>
      <c r="I1017" s="3" t="str">
        <f t="shared" si="34"/>
        <v>火</v>
      </c>
      <c r="J1017" s="3" t="str">
        <f>IF(COUNTIF(休講・補講一覧表!I$6:I$47,開講日程一覧!P1017)&gt;0,TEXT(G1017,"m/d")&amp;"の補講","")</f>
        <v/>
      </c>
      <c r="K1017" s="6" t="s">
        <v>542</v>
      </c>
      <c r="L1017" s="7">
        <v>6.9444444444444441E-3</v>
      </c>
      <c r="M1017" s="7">
        <v>0.125</v>
      </c>
      <c r="P1017" s="33" t="str">
        <f t="shared" si="35"/>
        <v>フィールドリサーチ（顧客開発）_名古屋2</v>
      </c>
      <c r="Q1017" s="6" t="str">
        <f>IF(_xlfn.XLOOKUP(D1017,履修科目一覧!G$6:G$225,履修科目一覧!E$6:E$225)=0,"",_xlfn.XLOOKUP(D1017,履修科目一覧!G$6:G$225,履修科目一覧!E$6:E$225))</f>
        <v/>
      </c>
      <c r="R1017" cm="1">
        <f t="array" ref="R1017">_xlfn.SWITCH(B1017,"集中(導入)",1,"前期",2,"集中(夏期)",3,"後期",4,"集中(春期)",5,"通年",6)</f>
        <v>4</v>
      </c>
      <c r="S1017" t="s">
        <v>49</v>
      </c>
      <c r="U1017">
        <v>1</v>
      </c>
    </row>
    <row r="1018" spans="2:21" x14ac:dyDescent="0.85">
      <c r="B1018" s="22" t="s">
        <v>550</v>
      </c>
      <c r="C1018" s="6" t="s">
        <v>566</v>
      </c>
      <c r="D1018" s="6" t="s">
        <v>178</v>
      </c>
      <c r="E1018" s="6" t="s">
        <v>580</v>
      </c>
      <c r="F1018" s="6">
        <v>3</v>
      </c>
      <c r="G1018" s="52">
        <v>45594</v>
      </c>
      <c r="H1018" s="52">
        <f>IF(COUNTIF(休講・補講一覧表!I$6:I$47,開講日程一覧!P1018)&gt;0,_xlfn.XLOOKUP(開講日程一覧!P1018,休講・補講一覧表!I$6:I$47,休講・補講一覧表!G$6:G$47),G1018)</f>
        <v>45594</v>
      </c>
      <c r="I1018" s="3" t="str">
        <f t="shared" si="34"/>
        <v>火</v>
      </c>
      <c r="J1018" s="3" t="str">
        <f>IF(COUNTIF(休講・補講一覧表!I$6:I$47,開講日程一覧!P1018)&gt;0,TEXT(G1018,"m/d")&amp;"の補講","")</f>
        <v/>
      </c>
      <c r="K1018" s="6" t="s">
        <v>542</v>
      </c>
      <c r="L1018" s="7">
        <v>6.9444444444444441E-3</v>
      </c>
      <c r="M1018" s="7">
        <v>0.125</v>
      </c>
      <c r="P1018" s="33" t="str">
        <f t="shared" si="35"/>
        <v>フィールドリサーチ（顧客開発）_名古屋3</v>
      </c>
      <c r="Q1018" s="6" t="str">
        <f>IF(_xlfn.XLOOKUP(D1018,履修科目一覧!G$6:G$225,履修科目一覧!E$6:E$225)=0,"",_xlfn.XLOOKUP(D1018,履修科目一覧!G$6:G$225,履修科目一覧!E$6:E$225))</f>
        <v/>
      </c>
      <c r="R1018" cm="1">
        <f t="array" ref="R1018">_xlfn.SWITCH(B1018,"集中(導入)",1,"前期",2,"集中(夏期)",3,"後期",4,"集中(春期)",5,"通年",6)</f>
        <v>4</v>
      </c>
      <c r="S1018" t="s">
        <v>49</v>
      </c>
      <c r="U1018">
        <v>1</v>
      </c>
    </row>
    <row r="1019" spans="2:21" x14ac:dyDescent="0.85">
      <c r="B1019" s="22" t="s">
        <v>550</v>
      </c>
      <c r="C1019" s="6" t="s">
        <v>566</v>
      </c>
      <c r="D1019" s="6" t="s">
        <v>178</v>
      </c>
      <c r="E1019" s="6" t="s">
        <v>580</v>
      </c>
      <c r="F1019" s="6">
        <v>4</v>
      </c>
      <c r="G1019" s="52">
        <v>45608</v>
      </c>
      <c r="H1019" s="52">
        <f>IF(COUNTIF(休講・補講一覧表!I$6:I$47,開講日程一覧!P1019)&gt;0,_xlfn.XLOOKUP(開講日程一覧!P1019,休講・補講一覧表!I$6:I$47,休講・補講一覧表!G$6:G$47),G1019)</f>
        <v>45608</v>
      </c>
      <c r="I1019" s="3" t="str">
        <f t="shared" si="34"/>
        <v>火</v>
      </c>
      <c r="J1019" s="3" t="str">
        <f>IF(COUNTIF(休講・補講一覧表!I$6:I$47,開講日程一覧!P1019)&gt;0,TEXT(G1019,"m/d")&amp;"の補講","")</f>
        <v/>
      </c>
      <c r="K1019" s="6" t="s">
        <v>542</v>
      </c>
      <c r="L1019" s="7">
        <v>6.9444444444444441E-3</v>
      </c>
      <c r="M1019" s="7">
        <v>0.125</v>
      </c>
      <c r="P1019" s="33" t="str">
        <f t="shared" si="35"/>
        <v>フィールドリサーチ（顧客開発）_名古屋4</v>
      </c>
      <c r="Q1019" s="6" t="str">
        <f>IF(_xlfn.XLOOKUP(D1019,履修科目一覧!G$6:G$225,履修科目一覧!E$6:E$225)=0,"",_xlfn.XLOOKUP(D1019,履修科目一覧!G$6:G$225,履修科目一覧!E$6:E$225))</f>
        <v/>
      </c>
      <c r="R1019" cm="1">
        <f t="array" ref="R1019">_xlfn.SWITCH(B1019,"集中(導入)",1,"前期",2,"集中(夏期)",3,"後期",4,"集中(春期)",5,"通年",6)</f>
        <v>4</v>
      </c>
      <c r="S1019" t="s">
        <v>49</v>
      </c>
      <c r="U1019">
        <v>1</v>
      </c>
    </row>
    <row r="1020" spans="2:21" x14ac:dyDescent="0.85">
      <c r="B1020" s="22" t="s">
        <v>550</v>
      </c>
      <c r="C1020" s="6" t="s">
        <v>566</v>
      </c>
      <c r="D1020" s="6" t="s">
        <v>178</v>
      </c>
      <c r="E1020" s="6" t="s">
        <v>580</v>
      </c>
      <c r="F1020" s="6">
        <v>5</v>
      </c>
      <c r="G1020" s="52">
        <v>45622</v>
      </c>
      <c r="H1020" s="52">
        <f>IF(COUNTIF(休講・補講一覧表!I$6:I$47,開講日程一覧!P1020)&gt;0,_xlfn.XLOOKUP(開講日程一覧!P1020,休講・補講一覧表!I$6:I$47,休講・補講一覧表!G$6:G$47),G1020)</f>
        <v>45622</v>
      </c>
      <c r="I1020" s="3" t="str">
        <f t="shared" si="34"/>
        <v>火</v>
      </c>
      <c r="J1020" s="3" t="str">
        <f>IF(COUNTIF(休講・補講一覧表!I$6:I$47,開講日程一覧!P1020)&gt;0,TEXT(G1020,"m/d")&amp;"の補講","")</f>
        <v/>
      </c>
      <c r="K1020" s="6" t="s">
        <v>542</v>
      </c>
      <c r="L1020" s="7">
        <v>6.9444444444444441E-3</v>
      </c>
      <c r="M1020" s="7">
        <v>0.125</v>
      </c>
      <c r="P1020" s="33" t="str">
        <f t="shared" si="35"/>
        <v>フィールドリサーチ（顧客開発）_名古屋5</v>
      </c>
      <c r="Q1020" s="6" t="str">
        <f>IF(_xlfn.XLOOKUP(D1020,履修科目一覧!G$6:G$225,履修科目一覧!E$6:E$225)=0,"",_xlfn.XLOOKUP(D1020,履修科目一覧!G$6:G$225,履修科目一覧!E$6:E$225))</f>
        <v/>
      </c>
      <c r="R1020" cm="1">
        <f t="array" ref="R1020">_xlfn.SWITCH(B1020,"集中(導入)",1,"前期",2,"集中(夏期)",3,"後期",4,"集中(春期)",5,"通年",6)</f>
        <v>4</v>
      </c>
      <c r="S1020" t="s">
        <v>49</v>
      </c>
      <c r="U1020">
        <v>1</v>
      </c>
    </row>
    <row r="1021" spans="2:21" x14ac:dyDescent="0.85">
      <c r="B1021" s="22" t="s">
        <v>550</v>
      </c>
      <c r="C1021" s="6" t="s">
        <v>566</v>
      </c>
      <c r="D1021" s="6" t="s">
        <v>178</v>
      </c>
      <c r="E1021" s="6" t="s">
        <v>580</v>
      </c>
      <c r="F1021" s="6">
        <v>6</v>
      </c>
      <c r="G1021" s="52">
        <v>45636</v>
      </c>
      <c r="H1021" s="52">
        <f>IF(COUNTIF(休講・補講一覧表!I$6:I$47,開講日程一覧!P1021)&gt;0,_xlfn.XLOOKUP(開講日程一覧!P1021,休講・補講一覧表!I$6:I$47,休講・補講一覧表!G$6:G$47),G1021)</f>
        <v>45636</v>
      </c>
      <c r="I1021" s="3" t="str">
        <f t="shared" si="34"/>
        <v>火</v>
      </c>
      <c r="J1021" s="3" t="str">
        <f>IF(COUNTIF(休講・補講一覧表!I$6:I$47,開講日程一覧!P1021)&gt;0,TEXT(G1021,"m/d")&amp;"の補講","")</f>
        <v/>
      </c>
      <c r="K1021" s="6" t="s">
        <v>542</v>
      </c>
      <c r="L1021" s="7">
        <v>6.9444444444444441E-3</v>
      </c>
      <c r="M1021" s="7">
        <v>0.125</v>
      </c>
      <c r="P1021" s="33" t="str">
        <f t="shared" si="35"/>
        <v>フィールドリサーチ（顧客開発）_名古屋6</v>
      </c>
      <c r="Q1021" s="6" t="str">
        <f>IF(_xlfn.XLOOKUP(D1021,履修科目一覧!G$6:G$225,履修科目一覧!E$6:E$225)=0,"",_xlfn.XLOOKUP(D1021,履修科目一覧!G$6:G$225,履修科目一覧!E$6:E$225))</f>
        <v/>
      </c>
      <c r="R1021" cm="1">
        <f t="array" ref="R1021">_xlfn.SWITCH(B1021,"集中(導入)",1,"前期",2,"集中(夏期)",3,"後期",4,"集中(春期)",5,"通年",6)</f>
        <v>4</v>
      </c>
      <c r="S1021" t="s">
        <v>49</v>
      </c>
      <c r="U1021">
        <v>1</v>
      </c>
    </row>
    <row r="1022" spans="2:21" x14ac:dyDescent="0.85">
      <c r="B1022" s="22" t="s">
        <v>550</v>
      </c>
      <c r="C1022" s="6" t="s">
        <v>566</v>
      </c>
      <c r="D1022" s="6" t="s">
        <v>178</v>
      </c>
      <c r="E1022" s="6" t="s">
        <v>580</v>
      </c>
      <c r="F1022" s="6">
        <v>7</v>
      </c>
      <c r="G1022" s="52">
        <v>45650</v>
      </c>
      <c r="H1022" s="52">
        <f>IF(COUNTIF(休講・補講一覧表!I$6:I$47,開講日程一覧!P1022)&gt;0,_xlfn.XLOOKUP(開講日程一覧!P1022,休講・補講一覧表!I$6:I$47,休講・補講一覧表!G$6:G$47),G1022)</f>
        <v>45650</v>
      </c>
      <c r="I1022" s="3" t="str">
        <f t="shared" si="34"/>
        <v>火</v>
      </c>
      <c r="J1022" s="3" t="str">
        <f>IF(COUNTIF(休講・補講一覧表!I$6:I$47,開講日程一覧!P1022)&gt;0,TEXT(G1022,"m/d")&amp;"の補講","")</f>
        <v/>
      </c>
      <c r="K1022" s="6" t="s">
        <v>542</v>
      </c>
      <c r="L1022" s="7">
        <v>6.9444444444444441E-3</v>
      </c>
      <c r="M1022" s="7">
        <v>0.125</v>
      </c>
      <c r="P1022" s="33" t="str">
        <f t="shared" si="35"/>
        <v>フィールドリサーチ（顧客開発）_名古屋7</v>
      </c>
      <c r="Q1022" s="6" t="str">
        <f>IF(_xlfn.XLOOKUP(D1022,履修科目一覧!G$6:G$225,履修科目一覧!E$6:E$225)=0,"",_xlfn.XLOOKUP(D1022,履修科目一覧!G$6:G$225,履修科目一覧!E$6:E$225))</f>
        <v/>
      </c>
      <c r="R1022" cm="1">
        <f t="array" ref="R1022">_xlfn.SWITCH(B1022,"集中(導入)",1,"前期",2,"集中(夏期)",3,"後期",4,"集中(春期)",5,"通年",6)</f>
        <v>4</v>
      </c>
      <c r="S1022" t="s">
        <v>49</v>
      </c>
      <c r="U1022">
        <v>1</v>
      </c>
    </row>
    <row r="1023" spans="2:21" x14ac:dyDescent="0.85">
      <c r="B1023" s="22" t="s">
        <v>550</v>
      </c>
      <c r="C1023" s="6" t="s">
        <v>566</v>
      </c>
      <c r="D1023" s="6" t="s">
        <v>178</v>
      </c>
      <c r="E1023" s="6" t="s">
        <v>580</v>
      </c>
      <c r="F1023" s="6">
        <v>8</v>
      </c>
      <c r="G1023" s="52">
        <v>45671</v>
      </c>
      <c r="H1023" s="52">
        <f>IF(COUNTIF(休講・補講一覧表!I$6:I$47,開講日程一覧!P1023)&gt;0,_xlfn.XLOOKUP(開講日程一覧!P1023,休講・補講一覧表!I$6:I$47,休講・補講一覧表!G$6:G$47),G1023)</f>
        <v>45671</v>
      </c>
      <c r="I1023" s="3" t="str">
        <f t="shared" si="34"/>
        <v>火</v>
      </c>
      <c r="J1023" s="3" t="str">
        <f>IF(COUNTIF(休講・補講一覧表!I$6:I$47,開講日程一覧!P1023)&gt;0,TEXT(G1023,"m/d")&amp;"の補講","")</f>
        <v/>
      </c>
      <c r="K1023" s="6" t="s">
        <v>542</v>
      </c>
      <c r="L1023" s="7">
        <v>6.9444444444444441E-3</v>
      </c>
      <c r="M1023" s="7">
        <v>0.125</v>
      </c>
      <c r="P1023" s="33" t="str">
        <f t="shared" si="35"/>
        <v>フィールドリサーチ（顧客開発）_名古屋8</v>
      </c>
      <c r="Q1023" s="6" t="str">
        <f>IF(_xlfn.XLOOKUP(D1023,履修科目一覧!G$6:G$225,履修科目一覧!E$6:E$225)=0,"",_xlfn.XLOOKUP(D1023,履修科目一覧!G$6:G$225,履修科目一覧!E$6:E$225))</f>
        <v/>
      </c>
      <c r="R1023" cm="1">
        <f t="array" ref="R1023">_xlfn.SWITCH(B1023,"集中(導入)",1,"前期",2,"集中(夏期)",3,"後期",4,"集中(春期)",5,"通年",6)</f>
        <v>4</v>
      </c>
      <c r="S1023" t="s">
        <v>49</v>
      </c>
      <c r="U1023">
        <v>1</v>
      </c>
    </row>
    <row r="1024" spans="2:21" x14ac:dyDescent="0.85">
      <c r="B1024" s="22" t="s">
        <v>545</v>
      </c>
      <c r="C1024" s="6" t="s">
        <v>551</v>
      </c>
      <c r="D1024" s="6" t="s">
        <v>186</v>
      </c>
      <c r="E1024" s="6" t="s">
        <v>580</v>
      </c>
      <c r="F1024" s="6">
        <v>1</v>
      </c>
      <c r="G1024" s="52">
        <v>45408</v>
      </c>
      <c r="H1024" s="52">
        <f>IF(COUNTIF(休講・補講一覧表!I$6:I$47,開講日程一覧!P1024)&gt;0,_xlfn.XLOOKUP(開講日程一覧!P1024,休講・補講一覧表!I$6:I$47,休講・補講一覧表!G$6:G$47),G1024)</f>
        <v>45408</v>
      </c>
      <c r="I1024" s="3" t="str">
        <f t="shared" si="34"/>
        <v>金</v>
      </c>
      <c r="J1024" s="3" t="str">
        <f>IF(COUNTIF(休講・補講一覧表!I$6:I$47,開講日程一覧!P1024)&gt;0,TEXT(G1024,"m/d")&amp;"の補講","")</f>
        <v/>
      </c>
      <c r="K1024" s="6" t="s">
        <v>552</v>
      </c>
      <c r="L1024" s="7">
        <v>0</v>
      </c>
      <c r="M1024" s="7">
        <v>6.25E-2</v>
      </c>
      <c r="P1024" s="33" t="str">
        <f t="shared" si="35"/>
        <v>事業構想のためのマーケティング_名古屋1</v>
      </c>
      <c r="Q1024" s="6" t="str">
        <f>IF(_xlfn.XLOOKUP(D1024,履修科目一覧!G$6:G$225,履修科目一覧!E$6:E$225)=0,"",_xlfn.XLOOKUP(D1024,履修科目一覧!G$6:G$225,履修科目一覧!E$6:E$225))</f>
        <v/>
      </c>
      <c r="R1024" cm="1">
        <f t="array" ref="R1024">_xlfn.SWITCH(B1024,"集中(導入)",1,"前期",2,"集中(夏期)",3,"後期",4,"集中(春期)",5,"通年",6)</f>
        <v>2</v>
      </c>
      <c r="S1024" t="s">
        <v>49</v>
      </c>
      <c r="U1024">
        <v>1</v>
      </c>
    </row>
    <row r="1025" spans="2:21" x14ac:dyDescent="0.85">
      <c r="B1025" s="22" t="s">
        <v>545</v>
      </c>
      <c r="C1025" s="6" t="s">
        <v>551</v>
      </c>
      <c r="D1025" s="6" t="s">
        <v>186</v>
      </c>
      <c r="E1025" s="6" t="s">
        <v>580</v>
      </c>
      <c r="F1025" s="6">
        <v>2</v>
      </c>
      <c r="G1025" s="52">
        <v>45422</v>
      </c>
      <c r="H1025" s="52">
        <f>IF(COUNTIF(休講・補講一覧表!I$6:I$47,開講日程一覧!P1025)&gt;0,_xlfn.XLOOKUP(開講日程一覧!P1025,休講・補講一覧表!I$6:I$47,休講・補講一覧表!G$6:G$47),G1025)</f>
        <v>45422</v>
      </c>
      <c r="I1025" s="3" t="str">
        <f t="shared" si="34"/>
        <v>金</v>
      </c>
      <c r="J1025" s="3" t="str">
        <f>IF(COUNTIF(休講・補講一覧表!I$6:I$47,開講日程一覧!P1025)&gt;0,TEXT(G1025,"m/d")&amp;"の補講","")</f>
        <v/>
      </c>
      <c r="K1025" s="6" t="s">
        <v>542</v>
      </c>
      <c r="L1025" s="7">
        <v>6.9444444444444441E-3</v>
      </c>
      <c r="M1025" s="7">
        <v>0.125</v>
      </c>
      <c r="P1025" s="33" t="str">
        <f t="shared" si="35"/>
        <v>事業構想のためのマーケティング_名古屋2</v>
      </c>
      <c r="Q1025" s="6" t="str">
        <f>IF(_xlfn.XLOOKUP(D1025,履修科目一覧!G$6:G$225,履修科目一覧!E$6:E$225)=0,"",_xlfn.XLOOKUP(D1025,履修科目一覧!G$6:G$225,履修科目一覧!E$6:E$225))</f>
        <v/>
      </c>
      <c r="R1025" cm="1">
        <f t="array" ref="R1025">_xlfn.SWITCH(B1025,"集中(導入)",1,"前期",2,"集中(夏期)",3,"後期",4,"集中(春期)",5,"通年",6)</f>
        <v>2</v>
      </c>
      <c r="S1025" t="s">
        <v>49</v>
      </c>
      <c r="U1025">
        <v>1</v>
      </c>
    </row>
    <row r="1026" spans="2:21" x14ac:dyDescent="0.85">
      <c r="B1026" s="22" t="s">
        <v>545</v>
      </c>
      <c r="C1026" s="6" t="s">
        <v>551</v>
      </c>
      <c r="D1026" s="6" t="s">
        <v>186</v>
      </c>
      <c r="E1026" s="6" t="s">
        <v>580</v>
      </c>
      <c r="F1026" s="6">
        <v>3</v>
      </c>
      <c r="G1026" s="52">
        <v>45436</v>
      </c>
      <c r="H1026" s="52">
        <f>IF(COUNTIF(休講・補講一覧表!I$6:I$47,開講日程一覧!P1026)&gt;0,_xlfn.XLOOKUP(開講日程一覧!P1026,休講・補講一覧表!I$6:I$47,休講・補講一覧表!G$6:G$47),G1026)</f>
        <v>45436</v>
      </c>
      <c r="I1026" s="3" t="str">
        <f t="shared" si="34"/>
        <v>金</v>
      </c>
      <c r="J1026" s="3" t="str">
        <f>IF(COUNTIF(休講・補講一覧表!I$6:I$47,開講日程一覧!P1026)&gt;0,TEXT(G1026,"m/d")&amp;"の補講","")</f>
        <v/>
      </c>
      <c r="K1026" s="6" t="s">
        <v>542</v>
      </c>
      <c r="L1026" s="7">
        <v>6.9444444444444441E-3</v>
      </c>
      <c r="M1026" s="7">
        <v>0.125</v>
      </c>
      <c r="P1026" s="33" t="str">
        <f t="shared" si="35"/>
        <v>事業構想のためのマーケティング_名古屋3</v>
      </c>
      <c r="Q1026" s="6" t="str">
        <f>IF(_xlfn.XLOOKUP(D1026,履修科目一覧!G$6:G$225,履修科目一覧!E$6:E$225)=0,"",_xlfn.XLOOKUP(D1026,履修科目一覧!G$6:G$225,履修科目一覧!E$6:E$225))</f>
        <v/>
      </c>
      <c r="R1026" cm="1">
        <f t="array" ref="R1026">_xlfn.SWITCH(B1026,"集中(導入)",1,"前期",2,"集中(夏期)",3,"後期",4,"集中(春期)",5,"通年",6)</f>
        <v>2</v>
      </c>
      <c r="S1026" t="s">
        <v>49</v>
      </c>
      <c r="U1026">
        <v>1</v>
      </c>
    </row>
    <row r="1027" spans="2:21" x14ac:dyDescent="0.85">
      <c r="B1027" s="22" t="s">
        <v>545</v>
      </c>
      <c r="C1027" s="6" t="s">
        <v>551</v>
      </c>
      <c r="D1027" s="6" t="s">
        <v>186</v>
      </c>
      <c r="E1027" s="6" t="s">
        <v>580</v>
      </c>
      <c r="F1027" s="6">
        <v>4</v>
      </c>
      <c r="G1027" s="52">
        <v>45450</v>
      </c>
      <c r="H1027" s="52">
        <f>IF(COUNTIF(休講・補講一覧表!I$6:I$47,開講日程一覧!P1027)&gt;0,_xlfn.XLOOKUP(開講日程一覧!P1027,休講・補講一覧表!I$6:I$47,休講・補講一覧表!G$6:G$47),G1027)</f>
        <v>45450</v>
      </c>
      <c r="I1027" s="3" t="str">
        <f t="shared" si="34"/>
        <v>金</v>
      </c>
      <c r="J1027" s="3" t="str">
        <f>IF(COUNTIF(休講・補講一覧表!I$6:I$47,開講日程一覧!P1027)&gt;0,TEXT(G1027,"m/d")&amp;"の補講","")</f>
        <v/>
      </c>
      <c r="K1027" s="6" t="s">
        <v>542</v>
      </c>
      <c r="L1027" s="7">
        <v>6.9444444444444441E-3</v>
      </c>
      <c r="M1027" s="7">
        <v>0.125</v>
      </c>
      <c r="P1027" s="33" t="str">
        <f t="shared" si="35"/>
        <v>事業構想のためのマーケティング_名古屋4</v>
      </c>
      <c r="Q1027" s="6" t="str">
        <f>IF(_xlfn.XLOOKUP(D1027,履修科目一覧!G$6:G$225,履修科目一覧!E$6:E$225)=0,"",_xlfn.XLOOKUP(D1027,履修科目一覧!G$6:G$225,履修科目一覧!E$6:E$225))</f>
        <v/>
      </c>
      <c r="R1027" cm="1">
        <f t="array" ref="R1027">_xlfn.SWITCH(B1027,"集中(導入)",1,"前期",2,"集中(夏期)",3,"後期",4,"集中(春期)",5,"通年",6)</f>
        <v>2</v>
      </c>
      <c r="S1027" t="s">
        <v>49</v>
      </c>
      <c r="U1027">
        <v>1</v>
      </c>
    </row>
    <row r="1028" spans="2:21" x14ac:dyDescent="0.85">
      <c r="B1028" s="22" t="s">
        <v>545</v>
      </c>
      <c r="C1028" s="6" t="s">
        <v>551</v>
      </c>
      <c r="D1028" s="6" t="s">
        <v>186</v>
      </c>
      <c r="E1028" s="6" t="s">
        <v>580</v>
      </c>
      <c r="F1028" s="6">
        <v>5</v>
      </c>
      <c r="G1028" s="52">
        <v>45464</v>
      </c>
      <c r="H1028" s="52">
        <f>IF(COUNTIF(休講・補講一覧表!I$6:I$47,開講日程一覧!P1028)&gt;0,_xlfn.XLOOKUP(開講日程一覧!P1028,休講・補講一覧表!I$6:I$47,休講・補講一覧表!G$6:G$47),G1028)</f>
        <v>45464</v>
      </c>
      <c r="I1028" s="3" t="str">
        <f t="shared" si="34"/>
        <v>金</v>
      </c>
      <c r="J1028" s="3" t="str">
        <f>IF(COUNTIF(休講・補講一覧表!I$6:I$47,開講日程一覧!P1028)&gt;0,TEXT(G1028,"m/d")&amp;"の補講","")</f>
        <v/>
      </c>
      <c r="K1028" s="6" t="s">
        <v>542</v>
      </c>
      <c r="L1028" s="7">
        <v>6.9444444444444441E-3</v>
      </c>
      <c r="M1028" s="7">
        <v>0.125</v>
      </c>
      <c r="P1028" s="33" t="str">
        <f t="shared" si="35"/>
        <v>事業構想のためのマーケティング_名古屋5</v>
      </c>
      <c r="Q1028" s="6" t="str">
        <f>IF(_xlfn.XLOOKUP(D1028,履修科目一覧!G$6:G$225,履修科目一覧!E$6:E$225)=0,"",_xlfn.XLOOKUP(D1028,履修科目一覧!G$6:G$225,履修科目一覧!E$6:E$225))</f>
        <v/>
      </c>
      <c r="R1028" cm="1">
        <f t="array" ref="R1028">_xlfn.SWITCH(B1028,"集中(導入)",1,"前期",2,"集中(夏期)",3,"後期",4,"集中(春期)",5,"通年",6)</f>
        <v>2</v>
      </c>
      <c r="S1028" t="s">
        <v>49</v>
      </c>
      <c r="U1028">
        <v>1</v>
      </c>
    </row>
    <row r="1029" spans="2:21" x14ac:dyDescent="0.85">
      <c r="B1029" s="22" t="s">
        <v>545</v>
      </c>
      <c r="C1029" s="6" t="s">
        <v>551</v>
      </c>
      <c r="D1029" s="6" t="s">
        <v>186</v>
      </c>
      <c r="E1029" s="6" t="s">
        <v>580</v>
      </c>
      <c r="F1029" s="6">
        <v>6</v>
      </c>
      <c r="G1029" s="52">
        <v>45478</v>
      </c>
      <c r="H1029" s="52">
        <f>IF(COUNTIF(休講・補講一覧表!I$6:I$47,開講日程一覧!P1029)&gt;0,_xlfn.XLOOKUP(開講日程一覧!P1029,休講・補講一覧表!I$6:I$47,休講・補講一覧表!G$6:G$47),G1029)</f>
        <v>45478</v>
      </c>
      <c r="I1029" s="3" t="str">
        <f t="shared" si="34"/>
        <v>金</v>
      </c>
      <c r="J1029" s="3" t="str">
        <f>IF(COUNTIF(休講・補講一覧表!I$6:I$47,開講日程一覧!P1029)&gt;0,TEXT(G1029,"m/d")&amp;"の補講","")</f>
        <v/>
      </c>
      <c r="K1029" s="6" t="s">
        <v>542</v>
      </c>
      <c r="L1029" s="7">
        <v>6.9444444444444441E-3</v>
      </c>
      <c r="M1029" s="7">
        <v>0.125</v>
      </c>
      <c r="P1029" s="33" t="str">
        <f t="shared" si="35"/>
        <v>事業構想のためのマーケティング_名古屋6</v>
      </c>
      <c r="Q1029" s="6" t="str">
        <f>IF(_xlfn.XLOOKUP(D1029,履修科目一覧!G$6:G$225,履修科目一覧!E$6:E$225)=0,"",_xlfn.XLOOKUP(D1029,履修科目一覧!G$6:G$225,履修科目一覧!E$6:E$225))</f>
        <v/>
      </c>
      <c r="R1029" cm="1">
        <f t="array" ref="R1029">_xlfn.SWITCH(B1029,"集中(導入)",1,"前期",2,"集中(夏期)",3,"後期",4,"集中(春期)",5,"通年",6)</f>
        <v>2</v>
      </c>
      <c r="S1029" t="s">
        <v>49</v>
      </c>
      <c r="U1029">
        <v>1</v>
      </c>
    </row>
    <row r="1030" spans="2:21" x14ac:dyDescent="0.85">
      <c r="B1030" s="22" t="s">
        <v>545</v>
      </c>
      <c r="C1030" s="6" t="s">
        <v>551</v>
      </c>
      <c r="D1030" s="6" t="s">
        <v>186</v>
      </c>
      <c r="E1030" s="6" t="s">
        <v>580</v>
      </c>
      <c r="F1030" s="6">
        <v>7</v>
      </c>
      <c r="G1030" s="52">
        <v>45492</v>
      </c>
      <c r="H1030" s="52">
        <f>IF(COUNTIF(休講・補講一覧表!I$6:I$47,開講日程一覧!P1030)&gt;0,_xlfn.XLOOKUP(開講日程一覧!P1030,休講・補講一覧表!I$6:I$47,休講・補講一覧表!G$6:G$47),G1030)</f>
        <v>45492</v>
      </c>
      <c r="I1030" s="3" t="str">
        <f t="shared" si="34"/>
        <v>金</v>
      </c>
      <c r="J1030" s="3" t="str">
        <f>IF(COUNTIF(休講・補講一覧表!I$6:I$47,開講日程一覧!P1030)&gt;0,TEXT(G1030,"m/d")&amp;"の補講","")</f>
        <v/>
      </c>
      <c r="K1030" s="6" t="s">
        <v>542</v>
      </c>
      <c r="L1030" s="7">
        <v>6.9444444444444441E-3</v>
      </c>
      <c r="M1030" s="7">
        <v>0.125</v>
      </c>
      <c r="P1030" s="33" t="str">
        <f t="shared" si="35"/>
        <v>事業構想のためのマーケティング_名古屋7</v>
      </c>
      <c r="Q1030" s="6" t="str">
        <f>IF(_xlfn.XLOOKUP(D1030,履修科目一覧!G$6:G$225,履修科目一覧!E$6:E$225)=0,"",_xlfn.XLOOKUP(D1030,履修科目一覧!G$6:G$225,履修科目一覧!E$6:E$225))</f>
        <v/>
      </c>
      <c r="R1030" cm="1">
        <f t="array" ref="R1030">_xlfn.SWITCH(B1030,"集中(導入)",1,"前期",2,"集中(夏期)",3,"後期",4,"集中(春期)",5,"通年",6)</f>
        <v>2</v>
      </c>
      <c r="S1030" t="s">
        <v>49</v>
      </c>
      <c r="U1030">
        <v>1</v>
      </c>
    </row>
    <row r="1031" spans="2:21" x14ac:dyDescent="0.85">
      <c r="B1031" s="22" t="s">
        <v>545</v>
      </c>
      <c r="C1031" s="6" t="s">
        <v>551</v>
      </c>
      <c r="D1031" s="6" t="s">
        <v>186</v>
      </c>
      <c r="E1031" s="6" t="s">
        <v>580</v>
      </c>
      <c r="F1031" s="6">
        <v>8</v>
      </c>
      <c r="G1031" s="52">
        <v>45506</v>
      </c>
      <c r="H1031" s="52">
        <f>IF(COUNTIF(休講・補講一覧表!I$6:I$47,開講日程一覧!P1031)&gt;0,_xlfn.XLOOKUP(開講日程一覧!P1031,休講・補講一覧表!I$6:I$47,休講・補講一覧表!G$6:G$47),G1031)</f>
        <v>45506</v>
      </c>
      <c r="I1031" s="3" t="str">
        <f t="shared" si="34"/>
        <v>金</v>
      </c>
      <c r="J1031" s="3" t="str">
        <f>IF(COUNTIF(休講・補講一覧表!I$6:I$47,開講日程一覧!P1031)&gt;0,TEXT(G1031,"m/d")&amp;"の補講","")</f>
        <v/>
      </c>
      <c r="K1031" s="6" t="s">
        <v>542</v>
      </c>
      <c r="L1031" s="7">
        <v>6.9444444444444441E-3</v>
      </c>
      <c r="M1031" s="7">
        <v>0.125</v>
      </c>
      <c r="P1031" s="33" t="str">
        <f t="shared" si="35"/>
        <v>事業構想のためのマーケティング_名古屋8</v>
      </c>
      <c r="Q1031" s="6" t="str">
        <f>IF(_xlfn.XLOOKUP(D1031,履修科目一覧!G$6:G$225,履修科目一覧!E$6:E$225)=0,"",_xlfn.XLOOKUP(D1031,履修科目一覧!G$6:G$225,履修科目一覧!E$6:E$225))</f>
        <v/>
      </c>
      <c r="R1031" cm="1">
        <f t="array" ref="R1031">_xlfn.SWITCH(B1031,"集中(導入)",1,"前期",2,"集中(夏期)",3,"後期",4,"集中(春期)",5,"通年",6)</f>
        <v>2</v>
      </c>
      <c r="S1031" t="s">
        <v>49</v>
      </c>
      <c r="U1031">
        <v>1</v>
      </c>
    </row>
    <row r="1032" spans="2:21" x14ac:dyDescent="0.85">
      <c r="B1032" s="22" t="s">
        <v>545</v>
      </c>
      <c r="C1032" s="6" t="s">
        <v>553</v>
      </c>
      <c r="D1032" s="6" t="s">
        <v>196</v>
      </c>
      <c r="E1032" s="6" t="s">
        <v>580</v>
      </c>
      <c r="F1032" s="6">
        <v>1</v>
      </c>
      <c r="G1032" s="52">
        <v>45405</v>
      </c>
      <c r="H1032" s="52">
        <f>IF(COUNTIF(休講・補講一覧表!I$6:I$47,開講日程一覧!P1032)&gt;0,_xlfn.XLOOKUP(開講日程一覧!P1032,休講・補講一覧表!I$6:I$47,休講・補講一覧表!G$6:G$47),G1032)</f>
        <v>45405</v>
      </c>
      <c r="I1032" s="3" t="str">
        <f t="shared" si="34"/>
        <v>火</v>
      </c>
      <c r="J1032" s="3" t="str">
        <f>IF(COUNTIF(休講・補講一覧表!I$6:I$47,開講日程一覧!P1032)&gt;0,TEXT(G1032,"m/d")&amp;"の補講","")</f>
        <v/>
      </c>
      <c r="K1032" s="6" t="s">
        <v>552</v>
      </c>
      <c r="L1032" s="7">
        <v>0</v>
      </c>
      <c r="M1032" s="7">
        <v>6.25E-2</v>
      </c>
      <c r="P1032" s="33" t="str">
        <f t="shared" si="35"/>
        <v>事業戦略_名古屋1</v>
      </c>
      <c r="Q1032" s="6" t="str">
        <f>IF(_xlfn.XLOOKUP(D1032,履修科目一覧!G$6:G$225,履修科目一覧!E$6:E$225)=0,"",_xlfn.XLOOKUP(D1032,履修科目一覧!G$6:G$225,履修科目一覧!E$6:E$225))</f>
        <v/>
      </c>
      <c r="R1032" cm="1">
        <f t="array" ref="R1032">_xlfn.SWITCH(B1032,"集中(導入)",1,"前期",2,"集中(夏期)",3,"後期",4,"集中(春期)",5,"通年",6)</f>
        <v>2</v>
      </c>
      <c r="S1032" t="s">
        <v>49</v>
      </c>
      <c r="U1032">
        <v>1</v>
      </c>
    </row>
    <row r="1033" spans="2:21" x14ac:dyDescent="0.85">
      <c r="B1033" s="22" t="s">
        <v>545</v>
      </c>
      <c r="C1033" s="6" t="s">
        <v>553</v>
      </c>
      <c r="D1033" s="6" t="s">
        <v>196</v>
      </c>
      <c r="E1033" s="6" t="s">
        <v>580</v>
      </c>
      <c r="F1033" s="6">
        <v>2</v>
      </c>
      <c r="G1033" s="52">
        <v>45419</v>
      </c>
      <c r="H1033" s="52">
        <f>IF(COUNTIF(休講・補講一覧表!I$6:I$47,開講日程一覧!P1033)&gt;0,_xlfn.XLOOKUP(開講日程一覧!P1033,休講・補講一覧表!I$6:I$47,休講・補講一覧表!G$6:G$47),G1033)</f>
        <v>45419</v>
      </c>
      <c r="I1033" s="3" t="str">
        <f t="shared" si="34"/>
        <v>火</v>
      </c>
      <c r="J1033" s="3" t="str">
        <f>IF(COUNTIF(休講・補講一覧表!I$6:I$47,開講日程一覧!P1033)&gt;0,TEXT(G1033,"m/d")&amp;"の補講","")</f>
        <v/>
      </c>
      <c r="K1033" s="6" t="s">
        <v>542</v>
      </c>
      <c r="L1033" s="7">
        <v>6.9444444444444441E-3</v>
      </c>
      <c r="M1033" s="7">
        <v>0.125</v>
      </c>
      <c r="P1033" s="33" t="str">
        <f t="shared" si="35"/>
        <v>事業戦略_名古屋2</v>
      </c>
      <c r="Q1033" s="6" t="str">
        <f>IF(_xlfn.XLOOKUP(D1033,履修科目一覧!G$6:G$225,履修科目一覧!E$6:E$225)=0,"",_xlfn.XLOOKUP(D1033,履修科目一覧!G$6:G$225,履修科目一覧!E$6:E$225))</f>
        <v/>
      </c>
      <c r="R1033" cm="1">
        <f t="array" ref="R1033">_xlfn.SWITCH(B1033,"集中(導入)",1,"前期",2,"集中(夏期)",3,"後期",4,"集中(春期)",5,"通年",6)</f>
        <v>2</v>
      </c>
      <c r="S1033" t="s">
        <v>49</v>
      </c>
      <c r="U1033">
        <v>1</v>
      </c>
    </row>
    <row r="1034" spans="2:21" x14ac:dyDescent="0.85">
      <c r="B1034" s="22" t="s">
        <v>545</v>
      </c>
      <c r="C1034" s="6" t="s">
        <v>553</v>
      </c>
      <c r="D1034" s="6" t="s">
        <v>196</v>
      </c>
      <c r="E1034" s="6" t="s">
        <v>580</v>
      </c>
      <c r="F1034" s="6">
        <v>3</v>
      </c>
      <c r="G1034" s="52">
        <v>45433</v>
      </c>
      <c r="H1034" s="52">
        <f>IF(COUNTIF(休講・補講一覧表!I$6:I$47,開講日程一覧!P1034)&gt;0,_xlfn.XLOOKUP(開講日程一覧!P1034,休講・補講一覧表!I$6:I$47,休講・補講一覧表!G$6:G$47),G1034)</f>
        <v>45433</v>
      </c>
      <c r="I1034" s="3" t="str">
        <f t="shared" si="34"/>
        <v>火</v>
      </c>
      <c r="J1034" s="3" t="str">
        <f>IF(COUNTIF(休講・補講一覧表!I$6:I$47,開講日程一覧!P1034)&gt;0,TEXT(G1034,"m/d")&amp;"の補講","")</f>
        <v/>
      </c>
      <c r="K1034" s="6" t="s">
        <v>542</v>
      </c>
      <c r="L1034" s="7">
        <v>6.9444444444444441E-3</v>
      </c>
      <c r="M1034" s="7">
        <v>0.125</v>
      </c>
      <c r="P1034" s="33" t="str">
        <f t="shared" si="35"/>
        <v>事業戦略_名古屋3</v>
      </c>
      <c r="Q1034" s="6" t="str">
        <f>IF(_xlfn.XLOOKUP(D1034,履修科目一覧!G$6:G$225,履修科目一覧!E$6:E$225)=0,"",_xlfn.XLOOKUP(D1034,履修科目一覧!G$6:G$225,履修科目一覧!E$6:E$225))</f>
        <v/>
      </c>
      <c r="R1034" cm="1">
        <f t="array" ref="R1034">_xlfn.SWITCH(B1034,"集中(導入)",1,"前期",2,"集中(夏期)",3,"後期",4,"集中(春期)",5,"通年",6)</f>
        <v>2</v>
      </c>
      <c r="S1034" t="s">
        <v>49</v>
      </c>
      <c r="U1034">
        <v>1</v>
      </c>
    </row>
    <row r="1035" spans="2:21" x14ac:dyDescent="0.85">
      <c r="B1035" s="22" t="s">
        <v>545</v>
      </c>
      <c r="C1035" s="6" t="s">
        <v>553</v>
      </c>
      <c r="D1035" s="6" t="s">
        <v>196</v>
      </c>
      <c r="E1035" s="6" t="s">
        <v>580</v>
      </c>
      <c r="F1035" s="6">
        <v>4</v>
      </c>
      <c r="G1035" s="52">
        <v>45447</v>
      </c>
      <c r="H1035" s="52">
        <f>IF(COUNTIF(休講・補講一覧表!I$6:I$47,開講日程一覧!P1035)&gt;0,_xlfn.XLOOKUP(開講日程一覧!P1035,休講・補講一覧表!I$6:I$47,休講・補講一覧表!G$6:G$47),G1035)</f>
        <v>45447</v>
      </c>
      <c r="I1035" s="3" t="str">
        <f t="shared" si="34"/>
        <v>火</v>
      </c>
      <c r="J1035" s="3" t="str">
        <f>IF(COUNTIF(休講・補講一覧表!I$6:I$47,開講日程一覧!P1035)&gt;0,TEXT(G1035,"m/d")&amp;"の補講","")</f>
        <v/>
      </c>
      <c r="K1035" s="6" t="s">
        <v>542</v>
      </c>
      <c r="L1035" s="7">
        <v>6.9444444444444441E-3</v>
      </c>
      <c r="M1035" s="7">
        <v>0.125</v>
      </c>
      <c r="P1035" s="33" t="str">
        <f t="shared" si="35"/>
        <v>事業戦略_名古屋4</v>
      </c>
      <c r="Q1035" s="6" t="str">
        <f>IF(_xlfn.XLOOKUP(D1035,履修科目一覧!G$6:G$225,履修科目一覧!E$6:E$225)=0,"",_xlfn.XLOOKUP(D1035,履修科目一覧!G$6:G$225,履修科目一覧!E$6:E$225))</f>
        <v/>
      </c>
      <c r="R1035" cm="1">
        <f t="array" ref="R1035">_xlfn.SWITCH(B1035,"集中(導入)",1,"前期",2,"集中(夏期)",3,"後期",4,"集中(春期)",5,"通年",6)</f>
        <v>2</v>
      </c>
      <c r="S1035" t="s">
        <v>49</v>
      </c>
      <c r="U1035">
        <v>1</v>
      </c>
    </row>
    <row r="1036" spans="2:21" x14ac:dyDescent="0.85">
      <c r="B1036" s="22" t="s">
        <v>545</v>
      </c>
      <c r="C1036" s="6" t="s">
        <v>553</v>
      </c>
      <c r="D1036" s="6" t="s">
        <v>196</v>
      </c>
      <c r="E1036" s="6" t="s">
        <v>580</v>
      </c>
      <c r="F1036" s="6">
        <v>5</v>
      </c>
      <c r="G1036" s="52">
        <v>45461</v>
      </c>
      <c r="H1036" s="52">
        <f>IF(COUNTIF(休講・補講一覧表!I$6:I$47,開講日程一覧!P1036)&gt;0,_xlfn.XLOOKUP(開講日程一覧!P1036,休講・補講一覧表!I$6:I$47,休講・補講一覧表!G$6:G$47),G1036)</f>
        <v>45461</v>
      </c>
      <c r="I1036" s="3" t="str">
        <f t="shared" si="34"/>
        <v>火</v>
      </c>
      <c r="J1036" s="3" t="str">
        <f>IF(COUNTIF(休講・補講一覧表!I$6:I$47,開講日程一覧!P1036)&gt;0,TEXT(G1036,"m/d")&amp;"の補講","")</f>
        <v/>
      </c>
      <c r="K1036" s="6" t="s">
        <v>542</v>
      </c>
      <c r="L1036" s="7">
        <v>6.9444444444444441E-3</v>
      </c>
      <c r="M1036" s="7">
        <v>0.125</v>
      </c>
      <c r="P1036" s="33" t="str">
        <f t="shared" si="35"/>
        <v>事業戦略_名古屋5</v>
      </c>
      <c r="Q1036" s="6" t="str">
        <f>IF(_xlfn.XLOOKUP(D1036,履修科目一覧!G$6:G$225,履修科目一覧!E$6:E$225)=0,"",_xlfn.XLOOKUP(D1036,履修科目一覧!G$6:G$225,履修科目一覧!E$6:E$225))</f>
        <v/>
      </c>
      <c r="R1036" cm="1">
        <f t="array" ref="R1036">_xlfn.SWITCH(B1036,"集中(導入)",1,"前期",2,"集中(夏期)",3,"後期",4,"集中(春期)",5,"通年",6)</f>
        <v>2</v>
      </c>
      <c r="S1036" t="s">
        <v>49</v>
      </c>
      <c r="U1036">
        <v>1</v>
      </c>
    </row>
    <row r="1037" spans="2:21" x14ac:dyDescent="0.85">
      <c r="B1037" s="22" t="s">
        <v>545</v>
      </c>
      <c r="C1037" s="6" t="s">
        <v>553</v>
      </c>
      <c r="D1037" s="6" t="s">
        <v>196</v>
      </c>
      <c r="E1037" s="6" t="s">
        <v>580</v>
      </c>
      <c r="F1037" s="6">
        <v>6</v>
      </c>
      <c r="G1037" s="52">
        <v>45475</v>
      </c>
      <c r="H1037" s="52">
        <f>IF(COUNTIF(休講・補講一覧表!I$6:I$47,開講日程一覧!P1037)&gt;0,_xlfn.XLOOKUP(開講日程一覧!P1037,休講・補講一覧表!I$6:I$47,休講・補講一覧表!G$6:G$47),G1037)</f>
        <v>45475</v>
      </c>
      <c r="I1037" s="3" t="str">
        <f t="shared" si="34"/>
        <v>火</v>
      </c>
      <c r="J1037" s="3" t="str">
        <f>IF(COUNTIF(休講・補講一覧表!I$6:I$47,開講日程一覧!P1037)&gt;0,TEXT(G1037,"m/d")&amp;"の補講","")</f>
        <v/>
      </c>
      <c r="K1037" s="6" t="s">
        <v>542</v>
      </c>
      <c r="L1037" s="7">
        <v>6.9444444444444441E-3</v>
      </c>
      <c r="M1037" s="7">
        <v>0.125</v>
      </c>
      <c r="P1037" s="33" t="str">
        <f t="shared" si="35"/>
        <v>事業戦略_名古屋6</v>
      </c>
      <c r="Q1037" s="6" t="str">
        <f>IF(_xlfn.XLOOKUP(D1037,履修科目一覧!G$6:G$225,履修科目一覧!E$6:E$225)=0,"",_xlfn.XLOOKUP(D1037,履修科目一覧!G$6:G$225,履修科目一覧!E$6:E$225))</f>
        <v/>
      </c>
      <c r="R1037" cm="1">
        <f t="array" ref="R1037">_xlfn.SWITCH(B1037,"集中(導入)",1,"前期",2,"集中(夏期)",3,"後期",4,"集中(春期)",5,"通年",6)</f>
        <v>2</v>
      </c>
      <c r="S1037" t="s">
        <v>49</v>
      </c>
      <c r="U1037">
        <v>1</v>
      </c>
    </row>
    <row r="1038" spans="2:21" x14ac:dyDescent="0.85">
      <c r="B1038" s="22" t="s">
        <v>545</v>
      </c>
      <c r="C1038" s="6" t="s">
        <v>553</v>
      </c>
      <c r="D1038" s="6" t="s">
        <v>196</v>
      </c>
      <c r="E1038" s="6" t="s">
        <v>580</v>
      </c>
      <c r="F1038" s="6">
        <v>7</v>
      </c>
      <c r="G1038" s="52">
        <v>45489</v>
      </c>
      <c r="H1038" s="52">
        <f>IF(COUNTIF(休講・補講一覧表!I$6:I$47,開講日程一覧!P1038)&gt;0,_xlfn.XLOOKUP(開講日程一覧!P1038,休講・補講一覧表!I$6:I$47,休講・補講一覧表!G$6:G$47),G1038)</f>
        <v>45489</v>
      </c>
      <c r="I1038" s="3" t="str">
        <f t="shared" si="34"/>
        <v>火</v>
      </c>
      <c r="J1038" s="3" t="str">
        <f>IF(COUNTIF(休講・補講一覧表!I$6:I$47,開講日程一覧!P1038)&gt;0,TEXT(G1038,"m/d")&amp;"の補講","")</f>
        <v/>
      </c>
      <c r="K1038" s="6" t="s">
        <v>542</v>
      </c>
      <c r="L1038" s="7">
        <v>6.9444444444444441E-3</v>
      </c>
      <c r="M1038" s="7">
        <v>0.125</v>
      </c>
      <c r="P1038" s="33" t="str">
        <f t="shared" si="35"/>
        <v>事業戦略_名古屋7</v>
      </c>
      <c r="Q1038" s="6" t="str">
        <f>IF(_xlfn.XLOOKUP(D1038,履修科目一覧!G$6:G$225,履修科目一覧!E$6:E$225)=0,"",_xlfn.XLOOKUP(D1038,履修科目一覧!G$6:G$225,履修科目一覧!E$6:E$225))</f>
        <v/>
      </c>
      <c r="R1038" cm="1">
        <f t="array" ref="R1038">_xlfn.SWITCH(B1038,"集中(導入)",1,"前期",2,"集中(夏期)",3,"後期",4,"集中(春期)",5,"通年",6)</f>
        <v>2</v>
      </c>
      <c r="S1038" t="s">
        <v>49</v>
      </c>
      <c r="U1038">
        <v>1</v>
      </c>
    </row>
    <row r="1039" spans="2:21" x14ac:dyDescent="0.85">
      <c r="B1039" s="22" t="s">
        <v>545</v>
      </c>
      <c r="C1039" s="6" t="s">
        <v>553</v>
      </c>
      <c r="D1039" s="6" t="s">
        <v>196</v>
      </c>
      <c r="E1039" s="6" t="s">
        <v>580</v>
      </c>
      <c r="F1039" s="6">
        <v>8</v>
      </c>
      <c r="G1039" s="52">
        <v>45503</v>
      </c>
      <c r="H1039" s="52">
        <f>IF(COUNTIF(休講・補講一覧表!I$6:I$47,開講日程一覧!P1039)&gt;0,_xlfn.XLOOKUP(開講日程一覧!P1039,休講・補講一覧表!I$6:I$47,休講・補講一覧表!G$6:G$47),G1039)</f>
        <v>45503</v>
      </c>
      <c r="I1039" s="3" t="str">
        <f t="shared" si="34"/>
        <v>火</v>
      </c>
      <c r="J1039" s="3" t="str">
        <f>IF(COUNTIF(休講・補講一覧表!I$6:I$47,開講日程一覧!P1039)&gt;0,TEXT(G1039,"m/d")&amp;"の補講","")</f>
        <v/>
      </c>
      <c r="K1039" s="6" t="s">
        <v>542</v>
      </c>
      <c r="L1039" s="7">
        <v>6.9444444444444441E-3</v>
      </c>
      <c r="M1039" s="7">
        <v>0.125</v>
      </c>
      <c r="P1039" s="33" t="str">
        <f t="shared" si="35"/>
        <v>事業戦略_名古屋8</v>
      </c>
      <c r="Q1039" s="6" t="str">
        <f>IF(_xlfn.XLOOKUP(D1039,履修科目一覧!G$6:G$225,履修科目一覧!E$6:E$225)=0,"",_xlfn.XLOOKUP(D1039,履修科目一覧!G$6:G$225,履修科目一覧!E$6:E$225))</f>
        <v/>
      </c>
      <c r="R1039" cm="1">
        <f t="array" ref="R1039">_xlfn.SWITCH(B1039,"集中(導入)",1,"前期",2,"集中(夏期)",3,"後期",4,"集中(春期)",5,"通年",6)</f>
        <v>2</v>
      </c>
      <c r="S1039" t="s">
        <v>49</v>
      </c>
      <c r="U1039">
        <v>1</v>
      </c>
    </row>
    <row r="1040" spans="2:21" x14ac:dyDescent="0.85">
      <c r="B1040" s="22" t="s">
        <v>550</v>
      </c>
      <c r="C1040" s="6" t="s">
        <v>558</v>
      </c>
      <c r="D1040" s="6" t="s">
        <v>206</v>
      </c>
      <c r="E1040" s="6" t="s">
        <v>580</v>
      </c>
      <c r="F1040" s="6">
        <v>1</v>
      </c>
      <c r="G1040" s="52">
        <v>45563</v>
      </c>
      <c r="H1040" s="52">
        <f>IF(COUNTIF(休講・補講一覧表!I$6:I$47,開講日程一覧!P1040)&gt;0,_xlfn.XLOOKUP(開講日程一覧!P1040,休講・補講一覧表!I$6:I$47,休講・補講一覧表!G$6:G$47),G1040)</f>
        <v>45563</v>
      </c>
      <c r="I1040" s="3" t="str">
        <f t="shared" si="34"/>
        <v>土</v>
      </c>
      <c r="J1040" s="3" t="str">
        <f>IF(COUNTIF(休講・補講一覧表!I$6:I$47,開講日程一覧!P1040)&gt;0,TEXT(G1040,"m/d")&amp;"の補講","")</f>
        <v/>
      </c>
      <c r="K1040" s="6" t="s">
        <v>559</v>
      </c>
      <c r="L1040" s="7">
        <v>0</v>
      </c>
      <c r="M1040" s="7">
        <v>6.25E-2</v>
      </c>
      <c r="P1040" s="33" t="str">
        <f t="shared" si="35"/>
        <v>ブランド戦略_名古屋1</v>
      </c>
      <c r="Q1040" s="6" t="str">
        <f>IF(_xlfn.XLOOKUP(D1040,履修科目一覧!G$6:G$225,履修科目一覧!E$6:E$225)=0,"",_xlfn.XLOOKUP(D1040,履修科目一覧!G$6:G$225,履修科目一覧!E$6:E$225))</f>
        <v/>
      </c>
      <c r="R1040" cm="1">
        <f t="array" ref="R1040">_xlfn.SWITCH(B1040,"集中(導入)",1,"前期",2,"集中(夏期)",3,"後期",4,"集中(春期)",5,"通年",6)</f>
        <v>4</v>
      </c>
      <c r="S1040" t="s">
        <v>49</v>
      </c>
      <c r="U1040">
        <v>1</v>
      </c>
    </row>
    <row r="1041" spans="2:21" x14ac:dyDescent="0.85">
      <c r="B1041" s="22" t="s">
        <v>550</v>
      </c>
      <c r="C1041" s="6" t="s">
        <v>558</v>
      </c>
      <c r="D1041" s="6" t="s">
        <v>206</v>
      </c>
      <c r="E1041" s="6" t="s">
        <v>580</v>
      </c>
      <c r="F1041" s="6">
        <v>2</v>
      </c>
      <c r="G1041" s="52">
        <v>45577</v>
      </c>
      <c r="H1041" s="52">
        <f>IF(COUNTIF(休講・補講一覧表!I$6:I$47,開講日程一覧!P1041)&gt;0,_xlfn.XLOOKUP(開講日程一覧!P1041,休講・補講一覧表!I$6:I$47,休講・補講一覧表!G$6:G$47),G1041)</f>
        <v>45577</v>
      </c>
      <c r="I1041" s="3" t="str">
        <f t="shared" si="34"/>
        <v>土</v>
      </c>
      <c r="J1041" s="3" t="str">
        <f>IF(COUNTIF(休講・補講一覧表!I$6:I$47,開講日程一覧!P1041)&gt;0,TEXT(G1041,"m/d")&amp;"の補講","")</f>
        <v/>
      </c>
      <c r="K1041" s="6" t="s">
        <v>549</v>
      </c>
      <c r="L1041" s="7">
        <v>4.1666666666666664E-2</v>
      </c>
      <c r="M1041" s="7">
        <v>0.125</v>
      </c>
      <c r="P1041" s="33" t="str">
        <f t="shared" si="35"/>
        <v>ブランド戦略_名古屋2</v>
      </c>
      <c r="Q1041" s="6" t="str">
        <f>IF(_xlfn.XLOOKUP(D1041,履修科目一覧!G$6:G$225,履修科目一覧!E$6:E$225)=0,"",_xlfn.XLOOKUP(D1041,履修科目一覧!G$6:G$225,履修科目一覧!E$6:E$225))</f>
        <v/>
      </c>
      <c r="R1041" cm="1">
        <f t="array" ref="R1041">_xlfn.SWITCH(B1041,"集中(導入)",1,"前期",2,"集中(夏期)",3,"後期",4,"集中(春期)",5,"通年",6)</f>
        <v>4</v>
      </c>
      <c r="S1041" t="s">
        <v>49</v>
      </c>
      <c r="U1041">
        <v>1</v>
      </c>
    </row>
    <row r="1042" spans="2:21" x14ac:dyDescent="0.85">
      <c r="B1042" s="22" t="s">
        <v>550</v>
      </c>
      <c r="C1042" s="6" t="s">
        <v>558</v>
      </c>
      <c r="D1042" s="6" t="s">
        <v>206</v>
      </c>
      <c r="E1042" s="6" t="s">
        <v>580</v>
      </c>
      <c r="F1042" s="6">
        <v>3</v>
      </c>
      <c r="G1042" s="52">
        <v>45591</v>
      </c>
      <c r="H1042" s="52">
        <f>IF(COUNTIF(休講・補講一覧表!I$6:I$47,開講日程一覧!P1042)&gt;0,_xlfn.XLOOKUP(開講日程一覧!P1042,休講・補講一覧表!I$6:I$47,休講・補講一覧表!G$6:G$47),G1042)</f>
        <v>45591</v>
      </c>
      <c r="I1042" s="3" t="str">
        <f t="shared" si="34"/>
        <v>土</v>
      </c>
      <c r="J1042" s="3" t="str">
        <f>IF(COUNTIF(休講・補講一覧表!I$6:I$47,開講日程一覧!P1042)&gt;0,TEXT(G1042,"m/d")&amp;"の補講","")</f>
        <v/>
      </c>
      <c r="K1042" s="6" t="s">
        <v>549</v>
      </c>
      <c r="L1042" s="7">
        <v>4.1666666666666664E-2</v>
      </c>
      <c r="M1042" s="7">
        <v>0.125</v>
      </c>
      <c r="P1042" s="33" t="str">
        <f t="shared" si="35"/>
        <v>ブランド戦略_名古屋3</v>
      </c>
      <c r="Q1042" s="6" t="str">
        <f>IF(_xlfn.XLOOKUP(D1042,履修科目一覧!G$6:G$225,履修科目一覧!E$6:E$225)=0,"",_xlfn.XLOOKUP(D1042,履修科目一覧!G$6:G$225,履修科目一覧!E$6:E$225))</f>
        <v/>
      </c>
      <c r="R1042" cm="1">
        <f t="array" ref="R1042">_xlfn.SWITCH(B1042,"集中(導入)",1,"前期",2,"集中(夏期)",3,"後期",4,"集中(春期)",5,"通年",6)</f>
        <v>4</v>
      </c>
      <c r="S1042" t="s">
        <v>49</v>
      </c>
      <c r="U1042">
        <v>1</v>
      </c>
    </row>
    <row r="1043" spans="2:21" x14ac:dyDescent="0.85">
      <c r="B1043" s="22" t="s">
        <v>550</v>
      </c>
      <c r="C1043" s="6" t="s">
        <v>558</v>
      </c>
      <c r="D1043" s="6" t="s">
        <v>206</v>
      </c>
      <c r="E1043" s="6" t="s">
        <v>580</v>
      </c>
      <c r="F1043" s="6">
        <v>4</v>
      </c>
      <c r="G1043" s="52">
        <v>45605</v>
      </c>
      <c r="H1043" s="52">
        <f>IF(COUNTIF(休講・補講一覧表!I$6:I$47,開講日程一覧!P1043)&gt;0,_xlfn.XLOOKUP(開講日程一覧!P1043,休講・補講一覧表!I$6:I$47,休講・補講一覧表!G$6:G$47),G1043)</f>
        <v>45605</v>
      </c>
      <c r="I1043" s="3" t="str">
        <f t="shared" si="34"/>
        <v>土</v>
      </c>
      <c r="J1043" s="3" t="str">
        <f>IF(COUNTIF(休講・補講一覧表!I$6:I$47,開講日程一覧!P1043)&gt;0,TEXT(G1043,"m/d")&amp;"の補講","")</f>
        <v/>
      </c>
      <c r="K1043" s="6" t="s">
        <v>549</v>
      </c>
      <c r="L1043" s="7">
        <v>4.1666666666666664E-2</v>
      </c>
      <c r="M1043" s="7">
        <v>0.125</v>
      </c>
      <c r="P1043" s="33" t="str">
        <f t="shared" si="35"/>
        <v>ブランド戦略_名古屋4</v>
      </c>
      <c r="Q1043" s="6" t="str">
        <f>IF(_xlfn.XLOOKUP(D1043,履修科目一覧!G$6:G$225,履修科目一覧!E$6:E$225)=0,"",_xlfn.XLOOKUP(D1043,履修科目一覧!G$6:G$225,履修科目一覧!E$6:E$225))</f>
        <v/>
      </c>
      <c r="R1043" cm="1">
        <f t="array" ref="R1043">_xlfn.SWITCH(B1043,"集中(導入)",1,"前期",2,"集中(夏期)",3,"後期",4,"集中(春期)",5,"通年",6)</f>
        <v>4</v>
      </c>
      <c r="S1043" t="s">
        <v>49</v>
      </c>
      <c r="U1043">
        <v>1</v>
      </c>
    </row>
    <row r="1044" spans="2:21" x14ac:dyDescent="0.85">
      <c r="B1044" s="22" t="s">
        <v>550</v>
      </c>
      <c r="C1044" s="6" t="s">
        <v>558</v>
      </c>
      <c r="D1044" s="6" t="s">
        <v>206</v>
      </c>
      <c r="E1044" s="6" t="s">
        <v>580</v>
      </c>
      <c r="F1044" s="6">
        <v>5</v>
      </c>
      <c r="G1044" s="52">
        <v>45633</v>
      </c>
      <c r="H1044" s="52">
        <f>IF(COUNTIF(休講・補講一覧表!I$6:I$47,開講日程一覧!P1044)&gt;0,_xlfn.XLOOKUP(開講日程一覧!P1044,休講・補講一覧表!I$6:I$47,休講・補講一覧表!G$6:G$47),G1044)</f>
        <v>45633</v>
      </c>
      <c r="I1044" s="3" t="str">
        <f t="shared" si="34"/>
        <v>土</v>
      </c>
      <c r="J1044" s="3" t="str">
        <f>IF(COUNTIF(休講・補講一覧表!I$6:I$47,開講日程一覧!P1044)&gt;0,TEXT(G1044,"m/d")&amp;"の補講","")</f>
        <v/>
      </c>
      <c r="K1044" s="6" t="s">
        <v>549</v>
      </c>
      <c r="L1044" s="7">
        <v>4.1666666666666664E-2</v>
      </c>
      <c r="M1044" s="7">
        <v>0.125</v>
      </c>
      <c r="P1044" s="33" t="str">
        <f t="shared" si="35"/>
        <v>ブランド戦略_名古屋5</v>
      </c>
      <c r="Q1044" s="6" t="str">
        <f>IF(_xlfn.XLOOKUP(D1044,履修科目一覧!G$6:G$225,履修科目一覧!E$6:E$225)=0,"",_xlfn.XLOOKUP(D1044,履修科目一覧!G$6:G$225,履修科目一覧!E$6:E$225))</f>
        <v/>
      </c>
      <c r="R1044" cm="1">
        <f t="array" ref="R1044">_xlfn.SWITCH(B1044,"集中(導入)",1,"前期",2,"集中(夏期)",3,"後期",4,"集中(春期)",5,"通年",6)</f>
        <v>4</v>
      </c>
      <c r="S1044" t="s">
        <v>49</v>
      </c>
      <c r="U1044">
        <v>1</v>
      </c>
    </row>
    <row r="1045" spans="2:21" x14ac:dyDescent="0.85">
      <c r="B1045" s="22" t="s">
        <v>550</v>
      </c>
      <c r="C1045" s="6" t="s">
        <v>558</v>
      </c>
      <c r="D1045" s="6" t="s">
        <v>206</v>
      </c>
      <c r="E1045" s="6" t="s">
        <v>580</v>
      </c>
      <c r="F1045" s="6">
        <v>6</v>
      </c>
      <c r="G1045" s="52">
        <v>45647</v>
      </c>
      <c r="H1045" s="52">
        <f>IF(COUNTIF(休講・補講一覧表!I$6:I$47,開講日程一覧!P1045)&gt;0,_xlfn.XLOOKUP(開講日程一覧!P1045,休講・補講一覧表!I$6:I$47,休講・補講一覧表!G$6:G$47),G1045)</f>
        <v>45647</v>
      </c>
      <c r="I1045" s="3" t="str">
        <f t="shared" ref="I1045:I1108" si="36">TEXT(H1045,"aaa")</f>
        <v>土</v>
      </c>
      <c r="J1045" s="3" t="str">
        <f>IF(COUNTIF(休講・補講一覧表!I$6:I$47,開講日程一覧!P1045)&gt;0,TEXT(G1045,"m/d")&amp;"の補講","")</f>
        <v/>
      </c>
      <c r="K1045" s="6" t="s">
        <v>549</v>
      </c>
      <c r="L1045" s="7">
        <v>4.1666666666666664E-2</v>
      </c>
      <c r="M1045" s="7">
        <v>0.125</v>
      </c>
      <c r="P1045" s="33" t="str">
        <f t="shared" ref="P1045:P1108" si="37">D1045&amp;F1045</f>
        <v>ブランド戦略_名古屋6</v>
      </c>
      <c r="Q1045" s="6" t="str">
        <f>IF(_xlfn.XLOOKUP(D1045,履修科目一覧!G$6:G$225,履修科目一覧!E$6:E$225)=0,"",_xlfn.XLOOKUP(D1045,履修科目一覧!G$6:G$225,履修科目一覧!E$6:E$225))</f>
        <v/>
      </c>
      <c r="R1045" cm="1">
        <f t="array" ref="R1045">_xlfn.SWITCH(B1045,"集中(導入)",1,"前期",2,"集中(夏期)",3,"後期",4,"集中(春期)",5,"通年",6)</f>
        <v>4</v>
      </c>
      <c r="S1045" t="s">
        <v>49</v>
      </c>
      <c r="U1045">
        <v>1</v>
      </c>
    </row>
    <row r="1046" spans="2:21" x14ac:dyDescent="0.85">
      <c r="B1046" s="22" t="s">
        <v>550</v>
      </c>
      <c r="C1046" s="6" t="s">
        <v>558</v>
      </c>
      <c r="D1046" s="6" t="s">
        <v>206</v>
      </c>
      <c r="E1046" s="6" t="s">
        <v>580</v>
      </c>
      <c r="F1046" s="6">
        <v>7</v>
      </c>
      <c r="G1046" s="52">
        <v>45668</v>
      </c>
      <c r="H1046" s="52">
        <f>IF(COUNTIF(休講・補講一覧表!I$6:I$47,開講日程一覧!P1046)&gt;0,_xlfn.XLOOKUP(開講日程一覧!P1046,休講・補講一覧表!I$6:I$47,休講・補講一覧表!G$6:G$47),G1046)</f>
        <v>45668</v>
      </c>
      <c r="I1046" s="3" t="str">
        <f t="shared" si="36"/>
        <v>土</v>
      </c>
      <c r="J1046" s="3" t="str">
        <f>IF(COUNTIF(休講・補講一覧表!I$6:I$47,開講日程一覧!P1046)&gt;0,TEXT(G1046,"m/d")&amp;"の補講","")</f>
        <v/>
      </c>
      <c r="K1046" s="6" t="s">
        <v>549</v>
      </c>
      <c r="L1046" s="7">
        <v>4.1666666666666664E-2</v>
      </c>
      <c r="M1046" s="7">
        <v>0.125</v>
      </c>
      <c r="P1046" s="33" t="str">
        <f t="shared" si="37"/>
        <v>ブランド戦略_名古屋7</v>
      </c>
      <c r="Q1046" s="6" t="str">
        <f>IF(_xlfn.XLOOKUP(D1046,履修科目一覧!G$6:G$225,履修科目一覧!E$6:E$225)=0,"",_xlfn.XLOOKUP(D1046,履修科目一覧!G$6:G$225,履修科目一覧!E$6:E$225))</f>
        <v/>
      </c>
      <c r="R1046" cm="1">
        <f t="array" ref="R1046">_xlfn.SWITCH(B1046,"集中(導入)",1,"前期",2,"集中(夏期)",3,"後期",4,"集中(春期)",5,"通年",6)</f>
        <v>4</v>
      </c>
      <c r="S1046" t="s">
        <v>49</v>
      </c>
      <c r="U1046">
        <v>1</v>
      </c>
    </row>
    <row r="1047" spans="2:21" x14ac:dyDescent="0.85">
      <c r="B1047" s="22" t="s">
        <v>550</v>
      </c>
      <c r="C1047" s="6" t="s">
        <v>558</v>
      </c>
      <c r="D1047" s="6" t="s">
        <v>206</v>
      </c>
      <c r="E1047" s="6" t="s">
        <v>580</v>
      </c>
      <c r="F1047" s="6">
        <v>8</v>
      </c>
      <c r="G1047" s="52">
        <v>45682</v>
      </c>
      <c r="H1047" s="52">
        <f>IF(COUNTIF(休講・補講一覧表!I$6:I$47,開講日程一覧!P1047)&gt;0,_xlfn.XLOOKUP(開講日程一覧!P1047,休講・補講一覧表!I$6:I$47,休講・補講一覧表!G$6:G$47),G1047)</f>
        <v>45682</v>
      </c>
      <c r="I1047" s="3" t="str">
        <f t="shared" si="36"/>
        <v>土</v>
      </c>
      <c r="J1047" s="3" t="str">
        <f>IF(COUNTIF(休講・補講一覧表!I$6:I$47,開講日程一覧!P1047)&gt;0,TEXT(G1047,"m/d")&amp;"の補講","")</f>
        <v/>
      </c>
      <c r="K1047" s="6" t="s">
        <v>549</v>
      </c>
      <c r="L1047" s="7">
        <v>4.1666666666666664E-2</v>
      </c>
      <c r="M1047" s="7">
        <v>0.125</v>
      </c>
      <c r="P1047" s="33" t="str">
        <f t="shared" si="37"/>
        <v>ブランド戦略_名古屋8</v>
      </c>
      <c r="Q1047" s="6" t="str">
        <f>IF(_xlfn.XLOOKUP(D1047,履修科目一覧!G$6:G$225,履修科目一覧!E$6:E$225)=0,"",_xlfn.XLOOKUP(D1047,履修科目一覧!G$6:G$225,履修科目一覧!E$6:E$225))</f>
        <v/>
      </c>
      <c r="R1047" cm="1">
        <f t="array" ref="R1047">_xlfn.SWITCH(B1047,"集中(導入)",1,"前期",2,"集中(夏期)",3,"後期",4,"集中(春期)",5,"通年",6)</f>
        <v>4</v>
      </c>
      <c r="S1047" t="s">
        <v>49</v>
      </c>
      <c r="U1047">
        <v>1</v>
      </c>
    </row>
    <row r="1048" spans="2:21" x14ac:dyDescent="0.85">
      <c r="B1048" s="22" t="s">
        <v>550</v>
      </c>
      <c r="C1048" s="6" t="s">
        <v>568</v>
      </c>
      <c r="D1048" s="6" t="s">
        <v>216</v>
      </c>
      <c r="E1048" s="6" t="s">
        <v>580</v>
      </c>
      <c r="F1048" s="6">
        <v>1</v>
      </c>
      <c r="G1048" s="52">
        <v>45563</v>
      </c>
      <c r="H1048" s="52">
        <f>IF(COUNTIF(休講・補講一覧表!I$6:I$47,開講日程一覧!P1048)&gt;0,_xlfn.XLOOKUP(開講日程一覧!P1048,休講・補講一覧表!I$6:I$47,休講・補講一覧表!G$6:G$47),G1048)</f>
        <v>45563</v>
      </c>
      <c r="I1048" s="3" t="str">
        <f t="shared" si="36"/>
        <v>土</v>
      </c>
      <c r="J1048" s="3" t="str">
        <f>IF(COUNTIF(休講・補講一覧表!I$6:I$47,開講日程一覧!P1048)&gt;0,TEXT(G1048,"m/d")&amp;"の補講","")</f>
        <v/>
      </c>
      <c r="K1048" s="6" t="s">
        <v>570</v>
      </c>
      <c r="L1048" s="7">
        <v>0</v>
      </c>
      <c r="M1048" s="7">
        <v>6.25E-2</v>
      </c>
      <c r="P1048" s="33" t="str">
        <f t="shared" si="37"/>
        <v>コミュニケーション戦略_名古屋1</v>
      </c>
      <c r="Q1048" s="6" t="str">
        <f>IF(_xlfn.XLOOKUP(D1048,履修科目一覧!G$6:G$225,履修科目一覧!E$6:E$225)=0,"",_xlfn.XLOOKUP(D1048,履修科目一覧!G$6:G$225,履修科目一覧!E$6:E$225))</f>
        <v/>
      </c>
      <c r="R1048" cm="1">
        <f t="array" ref="R1048">_xlfn.SWITCH(B1048,"集中(導入)",1,"前期",2,"集中(夏期)",3,"後期",4,"集中(春期)",5,"通年",6)</f>
        <v>4</v>
      </c>
      <c r="S1048" t="s">
        <v>49</v>
      </c>
      <c r="U1048">
        <v>1</v>
      </c>
    </row>
    <row r="1049" spans="2:21" x14ac:dyDescent="0.85">
      <c r="B1049" s="22" t="s">
        <v>550</v>
      </c>
      <c r="C1049" s="6" t="s">
        <v>568</v>
      </c>
      <c r="D1049" s="6" t="s">
        <v>216</v>
      </c>
      <c r="E1049" s="6" t="s">
        <v>580</v>
      </c>
      <c r="F1049" s="6">
        <v>2</v>
      </c>
      <c r="G1049" s="52">
        <v>45570</v>
      </c>
      <c r="H1049" s="52">
        <f>IF(COUNTIF(休講・補講一覧表!I$6:I$47,開講日程一覧!P1049)&gt;0,_xlfn.XLOOKUP(開講日程一覧!P1049,休講・補講一覧表!I$6:I$47,休講・補講一覧表!G$6:G$47),G1049)</f>
        <v>45570</v>
      </c>
      <c r="I1049" s="3" t="str">
        <f t="shared" si="36"/>
        <v>土</v>
      </c>
      <c r="J1049" s="3" t="str">
        <f>IF(COUNTIF(休講・補講一覧表!I$6:I$47,開講日程一覧!P1049)&gt;0,TEXT(G1049,"m/d")&amp;"の補講","")</f>
        <v/>
      </c>
      <c r="K1049" s="6" t="s">
        <v>563</v>
      </c>
      <c r="L1049" s="7">
        <v>6.9444444444444441E-3</v>
      </c>
      <c r="M1049" s="7">
        <v>0.125</v>
      </c>
      <c r="P1049" s="33" t="str">
        <f t="shared" si="37"/>
        <v>コミュニケーション戦略_名古屋2</v>
      </c>
      <c r="Q1049" s="6" t="str">
        <f>IF(_xlfn.XLOOKUP(D1049,履修科目一覧!G$6:G$225,履修科目一覧!E$6:E$225)=0,"",_xlfn.XLOOKUP(D1049,履修科目一覧!G$6:G$225,履修科目一覧!E$6:E$225))</f>
        <v/>
      </c>
      <c r="R1049" cm="1">
        <f t="array" ref="R1049">_xlfn.SWITCH(B1049,"集中(導入)",1,"前期",2,"集中(夏期)",3,"後期",4,"集中(春期)",5,"通年",6)</f>
        <v>4</v>
      </c>
      <c r="S1049" t="s">
        <v>49</v>
      </c>
      <c r="U1049">
        <v>1</v>
      </c>
    </row>
    <row r="1050" spans="2:21" x14ac:dyDescent="0.85">
      <c r="B1050" s="22" t="s">
        <v>550</v>
      </c>
      <c r="C1050" s="6" t="s">
        <v>568</v>
      </c>
      <c r="D1050" s="6" t="s">
        <v>216</v>
      </c>
      <c r="E1050" s="6" t="s">
        <v>580</v>
      </c>
      <c r="F1050" s="6">
        <v>3</v>
      </c>
      <c r="G1050" s="52">
        <v>45584</v>
      </c>
      <c r="H1050" s="52">
        <f>IF(COUNTIF(休講・補講一覧表!I$6:I$47,開講日程一覧!P1050)&gt;0,_xlfn.XLOOKUP(開講日程一覧!P1050,休講・補講一覧表!I$6:I$47,休講・補講一覧表!G$6:G$47),G1050)</f>
        <v>45584</v>
      </c>
      <c r="I1050" s="3" t="str">
        <f t="shared" si="36"/>
        <v>土</v>
      </c>
      <c r="J1050" s="3" t="str">
        <f>IF(COUNTIF(休講・補講一覧表!I$6:I$47,開講日程一覧!P1050)&gt;0,TEXT(G1050,"m/d")&amp;"の補講","")</f>
        <v/>
      </c>
      <c r="K1050" s="6" t="s">
        <v>563</v>
      </c>
      <c r="L1050" s="7">
        <v>6.9444444444444441E-3</v>
      </c>
      <c r="M1050" s="7">
        <v>0.125</v>
      </c>
      <c r="P1050" s="33" t="str">
        <f t="shared" si="37"/>
        <v>コミュニケーション戦略_名古屋3</v>
      </c>
      <c r="Q1050" s="6" t="str">
        <f>IF(_xlfn.XLOOKUP(D1050,履修科目一覧!G$6:G$225,履修科目一覧!E$6:E$225)=0,"",_xlfn.XLOOKUP(D1050,履修科目一覧!G$6:G$225,履修科目一覧!E$6:E$225))</f>
        <v/>
      </c>
      <c r="R1050" cm="1">
        <f t="array" ref="R1050">_xlfn.SWITCH(B1050,"集中(導入)",1,"前期",2,"集中(夏期)",3,"後期",4,"集中(春期)",5,"通年",6)</f>
        <v>4</v>
      </c>
      <c r="S1050" t="s">
        <v>49</v>
      </c>
      <c r="U1050">
        <v>1</v>
      </c>
    </row>
    <row r="1051" spans="2:21" x14ac:dyDescent="0.85">
      <c r="B1051" s="22" t="s">
        <v>550</v>
      </c>
      <c r="C1051" s="6" t="s">
        <v>568</v>
      </c>
      <c r="D1051" s="6" t="s">
        <v>216</v>
      </c>
      <c r="E1051" s="6" t="s">
        <v>580</v>
      </c>
      <c r="F1051" s="6">
        <v>4</v>
      </c>
      <c r="G1051" s="52">
        <v>45612</v>
      </c>
      <c r="H1051" s="52">
        <f>IF(COUNTIF(休講・補講一覧表!I$6:I$47,開講日程一覧!P1051)&gt;0,_xlfn.XLOOKUP(開講日程一覧!P1051,休講・補講一覧表!I$6:I$47,休講・補講一覧表!G$6:G$47),G1051)</f>
        <v>45612</v>
      </c>
      <c r="I1051" s="3" t="str">
        <f t="shared" si="36"/>
        <v>土</v>
      </c>
      <c r="J1051" s="3" t="str">
        <f>IF(COUNTIF(休講・補講一覧表!I$6:I$47,開講日程一覧!P1051)&gt;0,TEXT(G1051,"m/d")&amp;"の補講","")</f>
        <v/>
      </c>
      <c r="K1051" s="6" t="s">
        <v>563</v>
      </c>
      <c r="L1051" s="7">
        <v>6.9444444444444441E-3</v>
      </c>
      <c r="M1051" s="7">
        <v>0.125</v>
      </c>
      <c r="P1051" s="33" t="str">
        <f t="shared" si="37"/>
        <v>コミュニケーション戦略_名古屋4</v>
      </c>
      <c r="Q1051" s="6" t="str">
        <f>IF(_xlfn.XLOOKUP(D1051,履修科目一覧!G$6:G$225,履修科目一覧!E$6:E$225)=0,"",_xlfn.XLOOKUP(D1051,履修科目一覧!G$6:G$225,履修科目一覧!E$6:E$225))</f>
        <v/>
      </c>
      <c r="R1051" cm="1">
        <f t="array" ref="R1051">_xlfn.SWITCH(B1051,"集中(導入)",1,"前期",2,"集中(夏期)",3,"後期",4,"集中(春期)",5,"通年",6)</f>
        <v>4</v>
      </c>
      <c r="S1051" t="s">
        <v>49</v>
      </c>
      <c r="U1051">
        <v>1</v>
      </c>
    </row>
    <row r="1052" spans="2:21" x14ac:dyDescent="0.85">
      <c r="B1052" s="22" t="s">
        <v>550</v>
      </c>
      <c r="C1052" s="6" t="s">
        <v>568</v>
      </c>
      <c r="D1052" s="6" t="s">
        <v>216</v>
      </c>
      <c r="E1052" s="6" t="s">
        <v>580</v>
      </c>
      <c r="F1052" s="6">
        <v>5</v>
      </c>
      <c r="G1052" s="52">
        <v>45626</v>
      </c>
      <c r="H1052" s="52">
        <f>IF(COUNTIF(休講・補講一覧表!I$6:I$47,開講日程一覧!P1052)&gt;0,_xlfn.XLOOKUP(開講日程一覧!P1052,休講・補講一覧表!I$6:I$47,休講・補講一覧表!G$6:G$47),G1052)</f>
        <v>45626</v>
      </c>
      <c r="I1052" s="3" t="str">
        <f t="shared" si="36"/>
        <v>土</v>
      </c>
      <c r="J1052" s="3" t="str">
        <f>IF(COUNTIF(休講・補講一覧表!I$6:I$47,開講日程一覧!P1052)&gt;0,TEXT(G1052,"m/d")&amp;"の補講","")</f>
        <v/>
      </c>
      <c r="K1052" s="6" t="s">
        <v>563</v>
      </c>
      <c r="L1052" s="7">
        <v>6.9444444444444441E-3</v>
      </c>
      <c r="M1052" s="7">
        <v>0.125</v>
      </c>
      <c r="P1052" s="33" t="str">
        <f t="shared" si="37"/>
        <v>コミュニケーション戦略_名古屋5</v>
      </c>
      <c r="Q1052" s="6" t="str">
        <f>IF(_xlfn.XLOOKUP(D1052,履修科目一覧!G$6:G$225,履修科目一覧!E$6:E$225)=0,"",_xlfn.XLOOKUP(D1052,履修科目一覧!G$6:G$225,履修科目一覧!E$6:E$225))</f>
        <v/>
      </c>
      <c r="R1052" cm="1">
        <f t="array" ref="R1052">_xlfn.SWITCH(B1052,"集中(導入)",1,"前期",2,"集中(夏期)",3,"後期",4,"集中(春期)",5,"通年",6)</f>
        <v>4</v>
      </c>
      <c r="S1052" t="s">
        <v>49</v>
      </c>
      <c r="U1052">
        <v>1</v>
      </c>
    </row>
    <row r="1053" spans="2:21" x14ac:dyDescent="0.85">
      <c r="B1053" s="22" t="s">
        <v>550</v>
      </c>
      <c r="C1053" s="6" t="s">
        <v>568</v>
      </c>
      <c r="D1053" s="6" t="s">
        <v>216</v>
      </c>
      <c r="E1053" s="6" t="s">
        <v>580</v>
      </c>
      <c r="F1053" s="6">
        <v>6</v>
      </c>
      <c r="G1053" s="52">
        <v>45640</v>
      </c>
      <c r="H1053" s="52">
        <f>IF(COUNTIF(休講・補講一覧表!I$6:I$47,開講日程一覧!P1053)&gt;0,_xlfn.XLOOKUP(開講日程一覧!P1053,休講・補講一覧表!I$6:I$47,休講・補講一覧表!G$6:G$47),G1053)</f>
        <v>45640</v>
      </c>
      <c r="I1053" s="3" t="str">
        <f t="shared" si="36"/>
        <v>土</v>
      </c>
      <c r="J1053" s="3" t="str">
        <f>IF(COUNTIF(休講・補講一覧表!I$6:I$47,開講日程一覧!P1053)&gt;0,TEXT(G1053,"m/d")&amp;"の補講","")</f>
        <v/>
      </c>
      <c r="K1053" s="6" t="s">
        <v>563</v>
      </c>
      <c r="L1053" s="7">
        <v>6.9444444444444441E-3</v>
      </c>
      <c r="M1053" s="7">
        <v>0.125</v>
      </c>
      <c r="P1053" s="33" t="str">
        <f t="shared" si="37"/>
        <v>コミュニケーション戦略_名古屋6</v>
      </c>
      <c r="Q1053" s="6" t="str">
        <f>IF(_xlfn.XLOOKUP(D1053,履修科目一覧!G$6:G$225,履修科目一覧!E$6:E$225)=0,"",_xlfn.XLOOKUP(D1053,履修科目一覧!G$6:G$225,履修科目一覧!E$6:E$225))</f>
        <v/>
      </c>
      <c r="R1053" cm="1">
        <f t="array" ref="R1053">_xlfn.SWITCH(B1053,"集中(導入)",1,"前期",2,"集中(夏期)",3,"後期",4,"集中(春期)",5,"通年",6)</f>
        <v>4</v>
      </c>
      <c r="S1053" t="s">
        <v>49</v>
      </c>
      <c r="U1053">
        <v>1</v>
      </c>
    </row>
    <row r="1054" spans="2:21" x14ac:dyDescent="0.85">
      <c r="B1054" s="22" t="s">
        <v>550</v>
      </c>
      <c r="C1054" s="6" t="s">
        <v>568</v>
      </c>
      <c r="D1054" s="6" t="s">
        <v>216</v>
      </c>
      <c r="E1054" s="6" t="s">
        <v>580</v>
      </c>
      <c r="F1054" s="6">
        <v>7</v>
      </c>
      <c r="G1054" s="52">
        <v>45675</v>
      </c>
      <c r="H1054" s="52">
        <f>IF(COUNTIF(休講・補講一覧表!I$6:I$47,開講日程一覧!P1054)&gt;0,_xlfn.XLOOKUP(開講日程一覧!P1054,休講・補講一覧表!I$6:I$47,休講・補講一覧表!G$6:G$47),G1054)</f>
        <v>45675</v>
      </c>
      <c r="I1054" s="3" t="str">
        <f t="shared" si="36"/>
        <v>土</v>
      </c>
      <c r="J1054" s="3" t="str">
        <f>IF(COUNTIF(休講・補講一覧表!I$6:I$47,開講日程一覧!P1054)&gt;0,TEXT(G1054,"m/d")&amp;"の補講","")</f>
        <v/>
      </c>
      <c r="K1054" s="6" t="s">
        <v>563</v>
      </c>
      <c r="L1054" s="7">
        <v>6.9444444444444441E-3</v>
      </c>
      <c r="M1054" s="7">
        <v>0.125</v>
      </c>
      <c r="P1054" s="33" t="str">
        <f t="shared" si="37"/>
        <v>コミュニケーション戦略_名古屋7</v>
      </c>
      <c r="Q1054" s="6" t="str">
        <f>IF(_xlfn.XLOOKUP(D1054,履修科目一覧!G$6:G$225,履修科目一覧!E$6:E$225)=0,"",_xlfn.XLOOKUP(D1054,履修科目一覧!G$6:G$225,履修科目一覧!E$6:E$225))</f>
        <v/>
      </c>
      <c r="R1054" cm="1">
        <f t="array" ref="R1054">_xlfn.SWITCH(B1054,"集中(導入)",1,"前期",2,"集中(夏期)",3,"後期",4,"集中(春期)",5,"通年",6)</f>
        <v>4</v>
      </c>
      <c r="S1054" t="s">
        <v>49</v>
      </c>
      <c r="U1054">
        <v>1</v>
      </c>
    </row>
    <row r="1055" spans="2:21" x14ac:dyDescent="0.85">
      <c r="B1055" s="22" t="s">
        <v>550</v>
      </c>
      <c r="C1055" s="6" t="s">
        <v>568</v>
      </c>
      <c r="D1055" s="6" t="s">
        <v>216</v>
      </c>
      <c r="E1055" s="6" t="s">
        <v>580</v>
      </c>
      <c r="F1055" s="6">
        <v>8</v>
      </c>
      <c r="G1055" s="52">
        <v>45689</v>
      </c>
      <c r="H1055" s="52">
        <f>IF(COUNTIF(休講・補講一覧表!I$6:I$47,開講日程一覧!P1055)&gt;0,_xlfn.XLOOKUP(開講日程一覧!P1055,休講・補講一覧表!I$6:I$47,休講・補講一覧表!G$6:G$47),G1055)</f>
        <v>45689</v>
      </c>
      <c r="I1055" s="3" t="str">
        <f t="shared" si="36"/>
        <v>土</v>
      </c>
      <c r="J1055" s="3" t="str">
        <f>IF(COUNTIF(休講・補講一覧表!I$6:I$47,開講日程一覧!P1055)&gt;0,TEXT(G1055,"m/d")&amp;"の補講","")</f>
        <v/>
      </c>
      <c r="K1055" s="6" t="s">
        <v>563</v>
      </c>
      <c r="L1055" s="7">
        <v>6.9444444444444441E-3</v>
      </c>
      <c r="M1055" s="7">
        <v>0.125</v>
      </c>
      <c r="P1055" s="33" t="str">
        <f t="shared" si="37"/>
        <v>コミュニケーション戦略_名古屋8</v>
      </c>
      <c r="Q1055" s="6" t="str">
        <f>IF(_xlfn.XLOOKUP(D1055,履修科目一覧!G$6:G$225,履修科目一覧!E$6:E$225)=0,"",_xlfn.XLOOKUP(D1055,履修科目一覧!G$6:G$225,履修科目一覧!E$6:E$225))</f>
        <v/>
      </c>
      <c r="R1055" cm="1">
        <f t="array" ref="R1055">_xlfn.SWITCH(B1055,"集中(導入)",1,"前期",2,"集中(夏期)",3,"後期",4,"集中(春期)",5,"通年",6)</f>
        <v>4</v>
      </c>
      <c r="S1055" t="s">
        <v>49</v>
      </c>
      <c r="U1055">
        <v>1</v>
      </c>
    </row>
    <row r="1056" spans="2:21" x14ac:dyDescent="0.85">
      <c r="B1056" s="22" t="s">
        <v>545</v>
      </c>
      <c r="C1056" s="6" t="s">
        <v>573</v>
      </c>
      <c r="D1056" s="6" t="s">
        <v>226</v>
      </c>
      <c r="E1056" s="6" t="s">
        <v>580</v>
      </c>
      <c r="F1056" s="6">
        <v>1</v>
      </c>
      <c r="G1056" s="52">
        <v>45407</v>
      </c>
      <c r="H1056" s="52">
        <f>IF(COUNTIF(休講・補講一覧表!I$6:I$47,開講日程一覧!P1056)&gt;0,_xlfn.XLOOKUP(開講日程一覧!P1056,休講・補講一覧表!I$6:I$47,休講・補講一覧表!G$6:G$47),G1056)</f>
        <v>45407</v>
      </c>
      <c r="I1056" s="3" t="str">
        <f t="shared" si="36"/>
        <v>木</v>
      </c>
      <c r="J1056" s="3" t="str">
        <f>IF(COUNTIF(休講・補講一覧表!I$6:I$47,開講日程一覧!P1056)&gt;0,TEXT(G1056,"m/d")&amp;"の補講","")</f>
        <v/>
      </c>
      <c r="K1056" s="6" t="s">
        <v>552</v>
      </c>
      <c r="L1056" s="7">
        <v>0</v>
      </c>
      <c r="M1056" s="7">
        <v>6.25E-2</v>
      </c>
      <c r="P1056" s="33" t="str">
        <f t="shared" si="37"/>
        <v>事業構想のためのグローバル視点_名古屋1</v>
      </c>
      <c r="Q1056" s="6" t="str">
        <f>IF(_xlfn.XLOOKUP(D1056,履修科目一覧!G$6:G$225,履修科目一覧!E$6:E$225)=0,"",_xlfn.XLOOKUP(D1056,履修科目一覧!G$6:G$225,履修科目一覧!E$6:E$225))</f>
        <v/>
      </c>
      <c r="R1056" cm="1">
        <f t="array" ref="R1056">_xlfn.SWITCH(B1056,"集中(導入)",1,"前期",2,"集中(夏期)",3,"後期",4,"集中(春期)",5,"通年",6)</f>
        <v>2</v>
      </c>
      <c r="S1056" t="s">
        <v>49</v>
      </c>
      <c r="U1056">
        <v>1</v>
      </c>
    </row>
    <row r="1057" spans="2:21" x14ac:dyDescent="0.85">
      <c r="B1057" s="22" t="s">
        <v>545</v>
      </c>
      <c r="C1057" s="6" t="s">
        <v>573</v>
      </c>
      <c r="D1057" s="6" t="s">
        <v>226</v>
      </c>
      <c r="E1057" s="6" t="s">
        <v>580</v>
      </c>
      <c r="F1057" s="6">
        <v>2</v>
      </c>
      <c r="G1057" s="52">
        <v>45421</v>
      </c>
      <c r="H1057" s="52">
        <f>IF(COUNTIF(休講・補講一覧表!I$6:I$47,開講日程一覧!P1057)&gt;0,_xlfn.XLOOKUP(開講日程一覧!P1057,休講・補講一覧表!I$6:I$47,休講・補講一覧表!G$6:G$47),G1057)</f>
        <v>45421</v>
      </c>
      <c r="I1057" s="3" t="str">
        <f t="shared" si="36"/>
        <v>木</v>
      </c>
      <c r="J1057" s="3" t="str">
        <f>IF(COUNTIF(休講・補講一覧表!I$6:I$47,開講日程一覧!P1057)&gt;0,TEXT(G1057,"m/d")&amp;"の補講","")</f>
        <v/>
      </c>
      <c r="K1057" s="6" t="s">
        <v>542</v>
      </c>
      <c r="L1057" s="7">
        <v>6.9444444444444441E-3</v>
      </c>
      <c r="M1057" s="7">
        <v>0.125</v>
      </c>
      <c r="P1057" s="33" t="str">
        <f t="shared" si="37"/>
        <v>事業構想のためのグローバル視点_名古屋2</v>
      </c>
      <c r="Q1057" s="6" t="str">
        <f>IF(_xlfn.XLOOKUP(D1057,履修科目一覧!G$6:G$225,履修科目一覧!E$6:E$225)=0,"",_xlfn.XLOOKUP(D1057,履修科目一覧!G$6:G$225,履修科目一覧!E$6:E$225))</f>
        <v/>
      </c>
      <c r="R1057" cm="1">
        <f t="array" ref="R1057">_xlfn.SWITCH(B1057,"集中(導入)",1,"前期",2,"集中(夏期)",3,"後期",4,"集中(春期)",5,"通年",6)</f>
        <v>2</v>
      </c>
      <c r="S1057" t="s">
        <v>49</v>
      </c>
      <c r="U1057">
        <v>1</v>
      </c>
    </row>
    <row r="1058" spans="2:21" x14ac:dyDescent="0.85">
      <c r="B1058" s="22" t="s">
        <v>545</v>
      </c>
      <c r="C1058" s="6" t="s">
        <v>573</v>
      </c>
      <c r="D1058" s="6" t="s">
        <v>226</v>
      </c>
      <c r="E1058" s="6" t="s">
        <v>580</v>
      </c>
      <c r="F1058" s="6">
        <v>3</v>
      </c>
      <c r="G1058" s="52">
        <v>45435</v>
      </c>
      <c r="H1058" s="52">
        <f>IF(COUNTIF(休講・補講一覧表!I$6:I$47,開講日程一覧!P1058)&gt;0,_xlfn.XLOOKUP(開講日程一覧!P1058,休講・補講一覧表!I$6:I$47,休講・補講一覧表!G$6:G$47),G1058)</f>
        <v>45435</v>
      </c>
      <c r="I1058" s="3" t="str">
        <f t="shared" si="36"/>
        <v>木</v>
      </c>
      <c r="J1058" s="3" t="str">
        <f>IF(COUNTIF(休講・補講一覧表!I$6:I$47,開講日程一覧!P1058)&gt;0,TEXT(G1058,"m/d")&amp;"の補講","")</f>
        <v/>
      </c>
      <c r="K1058" s="6" t="s">
        <v>542</v>
      </c>
      <c r="L1058" s="7">
        <v>6.9444444444444441E-3</v>
      </c>
      <c r="M1058" s="7">
        <v>0.125</v>
      </c>
      <c r="P1058" s="33" t="str">
        <f t="shared" si="37"/>
        <v>事業構想のためのグローバル視点_名古屋3</v>
      </c>
      <c r="Q1058" s="6" t="str">
        <f>IF(_xlfn.XLOOKUP(D1058,履修科目一覧!G$6:G$225,履修科目一覧!E$6:E$225)=0,"",_xlfn.XLOOKUP(D1058,履修科目一覧!G$6:G$225,履修科目一覧!E$6:E$225))</f>
        <v/>
      </c>
      <c r="R1058" cm="1">
        <f t="array" ref="R1058">_xlfn.SWITCH(B1058,"集中(導入)",1,"前期",2,"集中(夏期)",3,"後期",4,"集中(春期)",5,"通年",6)</f>
        <v>2</v>
      </c>
      <c r="S1058" t="s">
        <v>49</v>
      </c>
      <c r="U1058">
        <v>1</v>
      </c>
    </row>
    <row r="1059" spans="2:21" x14ac:dyDescent="0.85">
      <c r="B1059" s="22" t="s">
        <v>545</v>
      </c>
      <c r="C1059" s="6" t="s">
        <v>573</v>
      </c>
      <c r="D1059" s="6" t="s">
        <v>226</v>
      </c>
      <c r="E1059" s="6" t="s">
        <v>580</v>
      </c>
      <c r="F1059" s="6">
        <v>4</v>
      </c>
      <c r="G1059" s="52">
        <v>45449</v>
      </c>
      <c r="H1059" s="52">
        <f>IF(COUNTIF(休講・補講一覧表!I$6:I$47,開講日程一覧!P1059)&gt;0,_xlfn.XLOOKUP(開講日程一覧!P1059,休講・補講一覧表!I$6:I$47,休講・補講一覧表!G$6:G$47),G1059)</f>
        <v>45449</v>
      </c>
      <c r="I1059" s="3" t="str">
        <f t="shared" si="36"/>
        <v>木</v>
      </c>
      <c r="J1059" s="3" t="str">
        <f>IF(COUNTIF(休講・補講一覧表!I$6:I$47,開講日程一覧!P1059)&gt;0,TEXT(G1059,"m/d")&amp;"の補講","")</f>
        <v/>
      </c>
      <c r="K1059" s="6" t="s">
        <v>542</v>
      </c>
      <c r="L1059" s="7">
        <v>6.9444444444444441E-3</v>
      </c>
      <c r="M1059" s="7">
        <v>0.125</v>
      </c>
      <c r="P1059" s="33" t="str">
        <f t="shared" si="37"/>
        <v>事業構想のためのグローバル視点_名古屋4</v>
      </c>
      <c r="Q1059" s="6" t="str">
        <f>IF(_xlfn.XLOOKUP(D1059,履修科目一覧!G$6:G$225,履修科目一覧!E$6:E$225)=0,"",_xlfn.XLOOKUP(D1059,履修科目一覧!G$6:G$225,履修科目一覧!E$6:E$225))</f>
        <v/>
      </c>
      <c r="R1059" cm="1">
        <f t="array" ref="R1059">_xlfn.SWITCH(B1059,"集中(導入)",1,"前期",2,"集中(夏期)",3,"後期",4,"集中(春期)",5,"通年",6)</f>
        <v>2</v>
      </c>
      <c r="S1059" t="s">
        <v>49</v>
      </c>
      <c r="U1059">
        <v>1</v>
      </c>
    </row>
    <row r="1060" spans="2:21" x14ac:dyDescent="0.85">
      <c r="B1060" s="22" t="s">
        <v>545</v>
      </c>
      <c r="C1060" s="6" t="s">
        <v>573</v>
      </c>
      <c r="D1060" s="6" t="s">
        <v>226</v>
      </c>
      <c r="E1060" s="6" t="s">
        <v>580</v>
      </c>
      <c r="F1060" s="6">
        <v>5</v>
      </c>
      <c r="G1060" s="52">
        <v>45463</v>
      </c>
      <c r="H1060" s="52">
        <f>IF(COUNTIF(休講・補講一覧表!I$6:I$47,開講日程一覧!P1060)&gt;0,_xlfn.XLOOKUP(開講日程一覧!P1060,休講・補講一覧表!I$6:I$47,休講・補講一覧表!G$6:G$47),G1060)</f>
        <v>45463</v>
      </c>
      <c r="I1060" s="3" t="str">
        <f t="shared" si="36"/>
        <v>木</v>
      </c>
      <c r="J1060" s="3" t="str">
        <f>IF(COUNTIF(休講・補講一覧表!I$6:I$47,開講日程一覧!P1060)&gt;0,TEXT(G1060,"m/d")&amp;"の補講","")</f>
        <v/>
      </c>
      <c r="K1060" s="6" t="s">
        <v>542</v>
      </c>
      <c r="L1060" s="7">
        <v>6.9444444444444441E-3</v>
      </c>
      <c r="M1060" s="7">
        <v>0.125</v>
      </c>
      <c r="P1060" s="33" t="str">
        <f t="shared" si="37"/>
        <v>事業構想のためのグローバル視点_名古屋5</v>
      </c>
      <c r="Q1060" s="6" t="str">
        <f>IF(_xlfn.XLOOKUP(D1060,履修科目一覧!G$6:G$225,履修科目一覧!E$6:E$225)=0,"",_xlfn.XLOOKUP(D1060,履修科目一覧!G$6:G$225,履修科目一覧!E$6:E$225))</f>
        <v/>
      </c>
      <c r="R1060" cm="1">
        <f t="array" ref="R1060">_xlfn.SWITCH(B1060,"集中(導入)",1,"前期",2,"集中(夏期)",3,"後期",4,"集中(春期)",5,"通年",6)</f>
        <v>2</v>
      </c>
      <c r="S1060" t="s">
        <v>49</v>
      </c>
      <c r="U1060">
        <v>1</v>
      </c>
    </row>
    <row r="1061" spans="2:21" x14ac:dyDescent="0.85">
      <c r="B1061" s="22" t="s">
        <v>545</v>
      </c>
      <c r="C1061" s="6" t="s">
        <v>573</v>
      </c>
      <c r="D1061" s="6" t="s">
        <v>226</v>
      </c>
      <c r="E1061" s="6" t="s">
        <v>580</v>
      </c>
      <c r="F1061" s="6">
        <v>6</v>
      </c>
      <c r="G1061" s="52">
        <v>45477</v>
      </c>
      <c r="H1061" s="52">
        <f>IF(COUNTIF(休講・補講一覧表!I$6:I$47,開講日程一覧!P1061)&gt;0,_xlfn.XLOOKUP(開講日程一覧!P1061,休講・補講一覧表!I$6:I$47,休講・補講一覧表!G$6:G$47),G1061)</f>
        <v>45477</v>
      </c>
      <c r="I1061" s="3" t="str">
        <f t="shared" si="36"/>
        <v>木</v>
      </c>
      <c r="J1061" s="3" t="str">
        <f>IF(COUNTIF(休講・補講一覧表!I$6:I$47,開講日程一覧!P1061)&gt;0,TEXT(G1061,"m/d")&amp;"の補講","")</f>
        <v/>
      </c>
      <c r="K1061" s="6" t="s">
        <v>542</v>
      </c>
      <c r="L1061" s="7">
        <v>6.9444444444444441E-3</v>
      </c>
      <c r="M1061" s="7">
        <v>0.125</v>
      </c>
      <c r="P1061" s="33" t="str">
        <f t="shared" si="37"/>
        <v>事業構想のためのグローバル視点_名古屋6</v>
      </c>
      <c r="Q1061" s="6" t="str">
        <f>IF(_xlfn.XLOOKUP(D1061,履修科目一覧!G$6:G$225,履修科目一覧!E$6:E$225)=0,"",_xlfn.XLOOKUP(D1061,履修科目一覧!G$6:G$225,履修科目一覧!E$6:E$225))</f>
        <v/>
      </c>
      <c r="R1061" cm="1">
        <f t="array" ref="R1061">_xlfn.SWITCH(B1061,"集中(導入)",1,"前期",2,"集中(夏期)",3,"後期",4,"集中(春期)",5,"通年",6)</f>
        <v>2</v>
      </c>
      <c r="S1061" t="s">
        <v>49</v>
      </c>
      <c r="U1061">
        <v>1</v>
      </c>
    </row>
    <row r="1062" spans="2:21" x14ac:dyDescent="0.85">
      <c r="B1062" s="22" t="s">
        <v>545</v>
      </c>
      <c r="C1062" s="6" t="s">
        <v>573</v>
      </c>
      <c r="D1062" s="6" t="s">
        <v>226</v>
      </c>
      <c r="E1062" s="6" t="s">
        <v>580</v>
      </c>
      <c r="F1062" s="6">
        <v>7</v>
      </c>
      <c r="G1062" s="52">
        <v>45491</v>
      </c>
      <c r="H1062" s="52">
        <f>IF(COUNTIF(休講・補講一覧表!I$6:I$47,開講日程一覧!P1062)&gt;0,_xlfn.XLOOKUP(開講日程一覧!P1062,休講・補講一覧表!I$6:I$47,休講・補講一覧表!G$6:G$47),G1062)</f>
        <v>45491</v>
      </c>
      <c r="I1062" s="3" t="str">
        <f t="shared" si="36"/>
        <v>木</v>
      </c>
      <c r="J1062" s="3" t="str">
        <f>IF(COUNTIF(休講・補講一覧表!I$6:I$47,開講日程一覧!P1062)&gt;0,TEXT(G1062,"m/d")&amp;"の補講","")</f>
        <v/>
      </c>
      <c r="K1062" s="6" t="s">
        <v>542</v>
      </c>
      <c r="L1062" s="7">
        <v>6.9444444444444441E-3</v>
      </c>
      <c r="M1062" s="7">
        <v>0.125</v>
      </c>
      <c r="P1062" s="33" t="str">
        <f t="shared" si="37"/>
        <v>事業構想のためのグローバル視点_名古屋7</v>
      </c>
      <c r="Q1062" s="6" t="str">
        <f>IF(_xlfn.XLOOKUP(D1062,履修科目一覧!G$6:G$225,履修科目一覧!E$6:E$225)=0,"",_xlfn.XLOOKUP(D1062,履修科目一覧!G$6:G$225,履修科目一覧!E$6:E$225))</f>
        <v/>
      </c>
      <c r="R1062" cm="1">
        <f t="array" ref="R1062">_xlfn.SWITCH(B1062,"集中(導入)",1,"前期",2,"集中(夏期)",3,"後期",4,"集中(春期)",5,"通年",6)</f>
        <v>2</v>
      </c>
      <c r="S1062" t="s">
        <v>49</v>
      </c>
      <c r="U1062">
        <v>1</v>
      </c>
    </row>
    <row r="1063" spans="2:21" x14ac:dyDescent="0.85">
      <c r="B1063" s="22" t="s">
        <v>545</v>
      </c>
      <c r="C1063" s="6" t="s">
        <v>573</v>
      </c>
      <c r="D1063" s="6" t="s">
        <v>226</v>
      </c>
      <c r="E1063" s="6" t="s">
        <v>580</v>
      </c>
      <c r="F1063" s="6">
        <v>8</v>
      </c>
      <c r="G1063" s="52">
        <v>45505</v>
      </c>
      <c r="H1063" s="52">
        <f>IF(COUNTIF(休講・補講一覧表!I$6:I$47,開講日程一覧!P1063)&gt;0,_xlfn.XLOOKUP(開講日程一覧!P1063,休講・補講一覧表!I$6:I$47,休講・補講一覧表!G$6:G$47),G1063)</f>
        <v>45505</v>
      </c>
      <c r="I1063" s="3" t="str">
        <f t="shared" si="36"/>
        <v>木</v>
      </c>
      <c r="J1063" s="3" t="str">
        <f>IF(COUNTIF(休講・補講一覧表!I$6:I$47,開講日程一覧!P1063)&gt;0,TEXT(G1063,"m/d")&amp;"の補講","")</f>
        <v/>
      </c>
      <c r="K1063" s="6" t="s">
        <v>542</v>
      </c>
      <c r="L1063" s="7">
        <v>6.9444444444444441E-3</v>
      </c>
      <c r="M1063" s="7">
        <v>0.125</v>
      </c>
      <c r="P1063" s="33" t="str">
        <f t="shared" si="37"/>
        <v>事業構想のためのグローバル視点_名古屋8</v>
      </c>
      <c r="Q1063" s="6" t="str">
        <f>IF(_xlfn.XLOOKUP(D1063,履修科目一覧!G$6:G$225,履修科目一覧!E$6:E$225)=0,"",_xlfn.XLOOKUP(D1063,履修科目一覧!G$6:G$225,履修科目一覧!E$6:E$225))</f>
        <v/>
      </c>
      <c r="R1063" cm="1">
        <f t="array" ref="R1063">_xlfn.SWITCH(B1063,"集中(導入)",1,"前期",2,"集中(夏期)",3,"後期",4,"集中(春期)",5,"通年",6)</f>
        <v>2</v>
      </c>
      <c r="S1063" t="s">
        <v>49</v>
      </c>
      <c r="U1063">
        <v>1</v>
      </c>
    </row>
    <row r="1064" spans="2:21" x14ac:dyDescent="0.85">
      <c r="B1064" s="22" t="s">
        <v>550</v>
      </c>
      <c r="C1064" s="6" t="s">
        <v>551</v>
      </c>
      <c r="D1064" s="6" t="s">
        <v>238</v>
      </c>
      <c r="E1064" s="6" t="s">
        <v>581</v>
      </c>
      <c r="F1064" s="6">
        <v>1</v>
      </c>
      <c r="G1064" s="52">
        <v>45569</v>
      </c>
      <c r="H1064" s="52">
        <f>IF(COUNTIF(休講・補講一覧表!I$6:I$47,開講日程一覧!P1064)&gt;0,_xlfn.XLOOKUP(開講日程一覧!P1064,休講・補講一覧表!I$6:I$47,休講・補講一覧表!G$6:G$47),G1064)</f>
        <v>45569</v>
      </c>
      <c r="I1064" s="3" t="str">
        <f t="shared" si="36"/>
        <v>金</v>
      </c>
      <c r="J1064" s="3" t="str">
        <f>IF(COUNTIF(休講・補講一覧表!I$6:I$47,開講日程一覧!P1064)&gt;0,TEXT(G1064,"m/d")&amp;"の補講","")</f>
        <v/>
      </c>
      <c r="K1064" s="6" t="s">
        <v>552</v>
      </c>
      <c r="L1064" s="7">
        <v>0</v>
      </c>
      <c r="M1064" s="7">
        <v>6.25E-2</v>
      </c>
      <c r="P1064" s="33" t="str">
        <f t="shared" si="37"/>
        <v>知財戦略_名古屋・大阪・福岡1</v>
      </c>
      <c r="Q1064" s="6" t="str">
        <f>IF(_xlfn.XLOOKUP(D1064,履修科目一覧!G$6:G$225,履修科目一覧!E$6:E$225)=0,"",_xlfn.XLOOKUP(D1064,履修科目一覧!G$6:G$225,履修科目一覧!E$6:E$225))</f>
        <v/>
      </c>
      <c r="R1064" cm="1">
        <f t="array" ref="R1064">_xlfn.SWITCH(B1064,"集中(導入)",1,"前期",2,"集中(夏期)",3,"後期",4,"集中(春期)",5,"通年",6)</f>
        <v>4</v>
      </c>
      <c r="S1064" t="s">
        <v>49</v>
      </c>
      <c r="U1064">
        <v>1</v>
      </c>
    </row>
    <row r="1065" spans="2:21" x14ac:dyDescent="0.85">
      <c r="B1065" s="22" t="s">
        <v>550</v>
      </c>
      <c r="C1065" s="6" t="s">
        <v>551</v>
      </c>
      <c r="D1065" s="6" t="s">
        <v>238</v>
      </c>
      <c r="E1065" s="6" t="s">
        <v>581</v>
      </c>
      <c r="F1065" s="6">
        <v>2</v>
      </c>
      <c r="G1065" s="52">
        <v>45576</v>
      </c>
      <c r="H1065" s="52">
        <f>IF(COUNTIF(休講・補講一覧表!I$6:I$47,開講日程一覧!P1065)&gt;0,_xlfn.XLOOKUP(開講日程一覧!P1065,休講・補講一覧表!I$6:I$47,休講・補講一覧表!G$6:G$47),G1065)</f>
        <v>45576</v>
      </c>
      <c r="I1065" s="3" t="str">
        <f t="shared" si="36"/>
        <v>金</v>
      </c>
      <c r="J1065" s="3" t="str">
        <f>IF(COUNTIF(休講・補講一覧表!I$6:I$47,開講日程一覧!P1065)&gt;0,TEXT(G1065,"m/d")&amp;"の補講","")</f>
        <v/>
      </c>
      <c r="K1065" s="6" t="s">
        <v>542</v>
      </c>
      <c r="L1065" s="7">
        <v>6.9444444444444441E-3</v>
      </c>
      <c r="M1065" s="7">
        <v>0.125</v>
      </c>
      <c r="P1065" s="33" t="str">
        <f t="shared" si="37"/>
        <v>知財戦略_名古屋・大阪・福岡2</v>
      </c>
      <c r="Q1065" s="6" t="str">
        <f>IF(_xlfn.XLOOKUP(D1065,履修科目一覧!G$6:G$225,履修科目一覧!E$6:E$225)=0,"",_xlfn.XLOOKUP(D1065,履修科目一覧!G$6:G$225,履修科目一覧!E$6:E$225))</f>
        <v/>
      </c>
      <c r="R1065" cm="1">
        <f t="array" ref="R1065">_xlfn.SWITCH(B1065,"集中(導入)",1,"前期",2,"集中(夏期)",3,"後期",4,"集中(春期)",5,"通年",6)</f>
        <v>4</v>
      </c>
      <c r="S1065" t="s">
        <v>49</v>
      </c>
      <c r="U1065">
        <v>1</v>
      </c>
    </row>
    <row r="1066" spans="2:21" x14ac:dyDescent="0.85">
      <c r="B1066" s="22" t="s">
        <v>550</v>
      </c>
      <c r="C1066" s="6" t="s">
        <v>551</v>
      </c>
      <c r="D1066" s="6" t="s">
        <v>238</v>
      </c>
      <c r="E1066" s="6" t="s">
        <v>581</v>
      </c>
      <c r="F1066" s="6">
        <v>3</v>
      </c>
      <c r="G1066" s="52">
        <v>45590</v>
      </c>
      <c r="H1066" s="52">
        <f>IF(COUNTIF(休講・補講一覧表!I$6:I$47,開講日程一覧!P1066)&gt;0,_xlfn.XLOOKUP(開講日程一覧!P1066,休講・補講一覧表!I$6:I$47,休講・補講一覧表!G$6:G$47),G1066)</f>
        <v>45590</v>
      </c>
      <c r="I1066" s="3" t="str">
        <f t="shared" si="36"/>
        <v>金</v>
      </c>
      <c r="J1066" s="3" t="str">
        <f>IF(COUNTIF(休講・補講一覧表!I$6:I$47,開講日程一覧!P1066)&gt;0,TEXT(G1066,"m/d")&amp;"の補講","")</f>
        <v/>
      </c>
      <c r="K1066" s="6" t="s">
        <v>542</v>
      </c>
      <c r="L1066" s="7">
        <v>6.9444444444444441E-3</v>
      </c>
      <c r="M1066" s="7">
        <v>0.125</v>
      </c>
      <c r="P1066" s="33" t="str">
        <f t="shared" si="37"/>
        <v>知財戦略_名古屋・大阪・福岡3</v>
      </c>
      <c r="Q1066" s="6" t="str">
        <f>IF(_xlfn.XLOOKUP(D1066,履修科目一覧!G$6:G$225,履修科目一覧!E$6:E$225)=0,"",_xlfn.XLOOKUP(D1066,履修科目一覧!G$6:G$225,履修科目一覧!E$6:E$225))</f>
        <v/>
      </c>
      <c r="R1066" cm="1">
        <f t="array" ref="R1066">_xlfn.SWITCH(B1066,"集中(導入)",1,"前期",2,"集中(夏期)",3,"後期",4,"集中(春期)",5,"通年",6)</f>
        <v>4</v>
      </c>
      <c r="S1066" t="s">
        <v>49</v>
      </c>
      <c r="U1066">
        <v>1</v>
      </c>
    </row>
    <row r="1067" spans="2:21" x14ac:dyDescent="0.85">
      <c r="B1067" s="22" t="s">
        <v>550</v>
      </c>
      <c r="C1067" s="6" t="s">
        <v>551</v>
      </c>
      <c r="D1067" s="6" t="s">
        <v>238</v>
      </c>
      <c r="E1067" s="6" t="s">
        <v>581</v>
      </c>
      <c r="F1067" s="6">
        <v>4</v>
      </c>
      <c r="G1067" s="52">
        <v>45604</v>
      </c>
      <c r="H1067" s="52">
        <f>IF(COUNTIF(休講・補講一覧表!I$6:I$47,開講日程一覧!P1067)&gt;0,_xlfn.XLOOKUP(開講日程一覧!P1067,休講・補講一覧表!I$6:I$47,休講・補講一覧表!G$6:G$47),G1067)</f>
        <v>45604</v>
      </c>
      <c r="I1067" s="3" t="str">
        <f t="shared" si="36"/>
        <v>金</v>
      </c>
      <c r="J1067" s="3" t="str">
        <f>IF(COUNTIF(休講・補講一覧表!I$6:I$47,開講日程一覧!P1067)&gt;0,TEXT(G1067,"m/d")&amp;"の補講","")</f>
        <v/>
      </c>
      <c r="K1067" s="6" t="s">
        <v>542</v>
      </c>
      <c r="L1067" s="7">
        <v>6.9444444444444441E-3</v>
      </c>
      <c r="M1067" s="7">
        <v>0.125</v>
      </c>
      <c r="P1067" s="33" t="str">
        <f t="shared" si="37"/>
        <v>知財戦略_名古屋・大阪・福岡4</v>
      </c>
      <c r="Q1067" s="6" t="str">
        <f>IF(_xlfn.XLOOKUP(D1067,履修科目一覧!G$6:G$225,履修科目一覧!E$6:E$225)=0,"",_xlfn.XLOOKUP(D1067,履修科目一覧!G$6:G$225,履修科目一覧!E$6:E$225))</f>
        <v/>
      </c>
      <c r="R1067" cm="1">
        <f t="array" ref="R1067">_xlfn.SWITCH(B1067,"集中(導入)",1,"前期",2,"集中(夏期)",3,"後期",4,"集中(春期)",5,"通年",6)</f>
        <v>4</v>
      </c>
      <c r="S1067" t="s">
        <v>49</v>
      </c>
      <c r="U1067">
        <v>1</v>
      </c>
    </row>
    <row r="1068" spans="2:21" x14ac:dyDescent="0.85">
      <c r="B1068" s="22" t="s">
        <v>550</v>
      </c>
      <c r="C1068" s="6" t="s">
        <v>551</v>
      </c>
      <c r="D1068" s="6" t="s">
        <v>238</v>
      </c>
      <c r="E1068" s="6" t="s">
        <v>581</v>
      </c>
      <c r="F1068" s="6">
        <v>5</v>
      </c>
      <c r="G1068" s="52">
        <v>45618</v>
      </c>
      <c r="H1068" s="52">
        <f>IF(COUNTIF(休講・補講一覧表!I$6:I$47,開講日程一覧!P1068)&gt;0,_xlfn.XLOOKUP(開講日程一覧!P1068,休講・補講一覧表!I$6:I$47,休講・補講一覧表!G$6:G$47),G1068)</f>
        <v>45618</v>
      </c>
      <c r="I1068" s="3" t="str">
        <f t="shared" si="36"/>
        <v>金</v>
      </c>
      <c r="J1068" s="3" t="str">
        <f>IF(COUNTIF(休講・補講一覧表!I$6:I$47,開講日程一覧!P1068)&gt;0,TEXT(G1068,"m/d")&amp;"の補講","")</f>
        <v/>
      </c>
      <c r="K1068" s="6" t="s">
        <v>542</v>
      </c>
      <c r="L1068" s="7">
        <v>6.9444444444444441E-3</v>
      </c>
      <c r="M1068" s="7">
        <v>0.125</v>
      </c>
      <c r="P1068" s="33" t="str">
        <f t="shared" si="37"/>
        <v>知財戦略_名古屋・大阪・福岡5</v>
      </c>
      <c r="Q1068" s="6" t="str">
        <f>IF(_xlfn.XLOOKUP(D1068,履修科目一覧!G$6:G$225,履修科目一覧!E$6:E$225)=0,"",_xlfn.XLOOKUP(D1068,履修科目一覧!G$6:G$225,履修科目一覧!E$6:E$225))</f>
        <v/>
      </c>
      <c r="R1068" cm="1">
        <f t="array" ref="R1068">_xlfn.SWITCH(B1068,"集中(導入)",1,"前期",2,"集中(夏期)",3,"後期",4,"集中(春期)",5,"通年",6)</f>
        <v>4</v>
      </c>
      <c r="S1068" t="s">
        <v>49</v>
      </c>
      <c r="U1068">
        <v>1</v>
      </c>
    </row>
    <row r="1069" spans="2:21" x14ac:dyDescent="0.85">
      <c r="B1069" s="22" t="s">
        <v>550</v>
      </c>
      <c r="C1069" s="6" t="s">
        <v>551</v>
      </c>
      <c r="D1069" s="6" t="s">
        <v>238</v>
      </c>
      <c r="E1069" s="6" t="s">
        <v>581</v>
      </c>
      <c r="F1069" s="6">
        <v>6</v>
      </c>
      <c r="G1069" s="52">
        <v>45632</v>
      </c>
      <c r="H1069" s="52">
        <f>IF(COUNTIF(休講・補講一覧表!I$6:I$47,開講日程一覧!P1069)&gt;0,_xlfn.XLOOKUP(開講日程一覧!P1069,休講・補講一覧表!I$6:I$47,休講・補講一覧表!G$6:G$47),G1069)</f>
        <v>45632</v>
      </c>
      <c r="I1069" s="3" t="str">
        <f t="shared" si="36"/>
        <v>金</v>
      </c>
      <c r="J1069" s="3" t="str">
        <f>IF(COUNTIF(休講・補講一覧表!I$6:I$47,開講日程一覧!P1069)&gt;0,TEXT(G1069,"m/d")&amp;"の補講","")</f>
        <v/>
      </c>
      <c r="K1069" s="6" t="s">
        <v>542</v>
      </c>
      <c r="L1069" s="7">
        <v>6.9444444444444441E-3</v>
      </c>
      <c r="M1069" s="7">
        <v>0.125</v>
      </c>
      <c r="P1069" s="33" t="str">
        <f t="shared" si="37"/>
        <v>知財戦略_名古屋・大阪・福岡6</v>
      </c>
      <c r="Q1069" s="6" t="str">
        <f>IF(_xlfn.XLOOKUP(D1069,履修科目一覧!G$6:G$225,履修科目一覧!E$6:E$225)=0,"",_xlfn.XLOOKUP(D1069,履修科目一覧!G$6:G$225,履修科目一覧!E$6:E$225))</f>
        <v/>
      </c>
      <c r="R1069" cm="1">
        <f t="array" ref="R1069">_xlfn.SWITCH(B1069,"集中(導入)",1,"前期",2,"集中(夏期)",3,"後期",4,"集中(春期)",5,"通年",6)</f>
        <v>4</v>
      </c>
      <c r="S1069" t="s">
        <v>49</v>
      </c>
      <c r="U1069">
        <v>1</v>
      </c>
    </row>
    <row r="1070" spans="2:21" x14ac:dyDescent="0.85">
      <c r="B1070" s="22" t="s">
        <v>550</v>
      </c>
      <c r="C1070" s="6" t="s">
        <v>551</v>
      </c>
      <c r="D1070" s="6" t="s">
        <v>238</v>
      </c>
      <c r="E1070" s="6" t="s">
        <v>581</v>
      </c>
      <c r="F1070" s="6">
        <v>7</v>
      </c>
      <c r="G1070" s="52">
        <v>45646</v>
      </c>
      <c r="H1070" s="52">
        <f>IF(COUNTIF(休講・補講一覧表!I$6:I$47,開講日程一覧!P1070)&gt;0,_xlfn.XLOOKUP(開講日程一覧!P1070,休講・補講一覧表!I$6:I$47,休講・補講一覧表!G$6:G$47),G1070)</f>
        <v>45646</v>
      </c>
      <c r="I1070" s="3" t="str">
        <f t="shared" si="36"/>
        <v>金</v>
      </c>
      <c r="J1070" s="3" t="str">
        <f>IF(COUNTIF(休講・補講一覧表!I$6:I$47,開講日程一覧!P1070)&gt;0,TEXT(G1070,"m/d")&amp;"の補講","")</f>
        <v/>
      </c>
      <c r="K1070" s="6" t="s">
        <v>542</v>
      </c>
      <c r="L1070" s="7">
        <v>6.9444444444444441E-3</v>
      </c>
      <c r="M1070" s="7">
        <v>0.125</v>
      </c>
      <c r="P1070" s="33" t="str">
        <f t="shared" si="37"/>
        <v>知財戦略_名古屋・大阪・福岡7</v>
      </c>
      <c r="Q1070" s="6" t="str">
        <f>IF(_xlfn.XLOOKUP(D1070,履修科目一覧!G$6:G$225,履修科目一覧!E$6:E$225)=0,"",_xlfn.XLOOKUP(D1070,履修科目一覧!G$6:G$225,履修科目一覧!E$6:E$225))</f>
        <v/>
      </c>
      <c r="R1070" cm="1">
        <f t="array" ref="R1070">_xlfn.SWITCH(B1070,"集中(導入)",1,"前期",2,"集中(夏期)",3,"後期",4,"集中(春期)",5,"通年",6)</f>
        <v>4</v>
      </c>
      <c r="S1070" t="s">
        <v>49</v>
      </c>
      <c r="U1070">
        <v>1</v>
      </c>
    </row>
    <row r="1071" spans="2:21" x14ac:dyDescent="0.85">
      <c r="B1071" s="22" t="s">
        <v>550</v>
      </c>
      <c r="C1071" s="6" t="s">
        <v>551</v>
      </c>
      <c r="D1071" s="6" t="s">
        <v>238</v>
      </c>
      <c r="E1071" s="6" t="s">
        <v>581</v>
      </c>
      <c r="F1071" s="6">
        <v>8</v>
      </c>
      <c r="G1071" s="52">
        <v>45667</v>
      </c>
      <c r="H1071" s="52">
        <f>IF(COUNTIF(休講・補講一覧表!I$6:I$47,開講日程一覧!P1071)&gt;0,_xlfn.XLOOKUP(開講日程一覧!P1071,休講・補講一覧表!I$6:I$47,休講・補講一覧表!G$6:G$47),G1071)</f>
        <v>45667</v>
      </c>
      <c r="I1071" s="3" t="str">
        <f t="shared" si="36"/>
        <v>金</v>
      </c>
      <c r="J1071" s="3" t="str">
        <f>IF(COUNTIF(休講・補講一覧表!I$6:I$47,開講日程一覧!P1071)&gt;0,TEXT(G1071,"m/d")&amp;"の補講","")</f>
        <v/>
      </c>
      <c r="K1071" s="6" t="s">
        <v>542</v>
      </c>
      <c r="L1071" s="7">
        <v>6.9444444444444441E-3</v>
      </c>
      <c r="M1071" s="7">
        <v>0.125</v>
      </c>
      <c r="P1071" s="33" t="str">
        <f t="shared" si="37"/>
        <v>知財戦略_名古屋・大阪・福岡8</v>
      </c>
      <c r="Q1071" s="6" t="str">
        <f>IF(_xlfn.XLOOKUP(D1071,履修科目一覧!G$6:G$225,履修科目一覧!E$6:E$225)=0,"",_xlfn.XLOOKUP(D1071,履修科目一覧!G$6:G$225,履修科目一覧!E$6:E$225))</f>
        <v/>
      </c>
      <c r="R1071" cm="1">
        <f t="array" ref="R1071">_xlfn.SWITCH(B1071,"集中(導入)",1,"前期",2,"集中(夏期)",3,"後期",4,"集中(春期)",5,"通年",6)</f>
        <v>4</v>
      </c>
      <c r="S1071" t="s">
        <v>49</v>
      </c>
      <c r="U1071">
        <v>1</v>
      </c>
    </row>
    <row r="1072" spans="2:21" x14ac:dyDescent="0.85">
      <c r="B1072" s="22" t="s">
        <v>550</v>
      </c>
      <c r="C1072" s="6" t="s">
        <v>554</v>
      </c>
      <c r="D1072" s="6" t="s">
        <v>244</v>
      </c>
      <c r="E1072" s="6" t="s">
        <v>580</v>
      </c>
      <c r="F1072" s="6">
        <v>1</v>
      </c>
      <c r="G1072" s="52">
        <v>45569</v>
      </c>
      <c r="H1072" s="52">
        <f>IF(COUNTIF(休講・補講一覧表!I$6:I$47,開講日程一覧!P1072)&gt;0,_xlfn.XLOOKUP(開講日程一覧!P1072,休講・補講一覧表!I$6:I$47,休講・補講一覧表!G$6:G$47),G1072)</f>
        <v>45569</v>
      </c>
      <c r="I1072" s="3" t="str">
        <f t="shared" si="36"/>
        <v>金</v>
      </c>
      <c r="J1072" s="3" t="str">
        <f>IF(COUNTIF(休講・補講一覧表!I$6:I$47,開講日程一覧!P1072)&gt;0,TEXT(G1072,"m/d")&amp;"の補講","")</f>
        <v/>
      </c>
      <c r="K1072" s="6" t="s">
        <v>556</v>
      </c>
      <c r="L1072" s="7">
        <v>0</v>
      </c>
      <c r="M1072" s="7">
        <v>6.25E-2</v>
      </c>
      <c r="P1072" s="33" t="str">
        <f t="shared" si="37"/>
        <v>プレゼンテーション_名古屋1</v>
      </c>
      <c r="Q1072" s="6" t="str">
        <f>IF(_xlfn.XLOOKUP(D1072,履修科目一覧!G$6:G$225,履修科目一覧!E$6:E$225)=0,"",_xlfn.XLOOKUP(D1072,履修科目一覧!G$6:G$225,履修科目一覧!E$6:E$225))</f>
        <v/>
      </c>
      <c r="R1072" cm="1">
        <f t="array" ref="R1072">_xlfn.SWITCH(B1072,"集中(導入)",1,"前期",2,"集中(夏期)",3,"後期",4,"集中(春期)",5,"通年",6)</f>
        <v>4</v>
      </c>
      <c r="S1072" t="s">
        <v>49</v>
      </c>
      <c r="U1072">
        <v>1</v>
      </c>
    </row>
    <row r="1073" spans="2:21" x14ac:dyDescent="0.85">
      <c r="B1073" s="22" t="s">
        <v>550</v>
      </c>
      <c r="C1073" s="6" t="s">
        <v>554</v>
      </c>
      <c r="D1073" s="6" t="s">
        <v>244</v>
      </c>
      <c r="E1073" s="6" t="s">
        <v>580</v>
      </c>
      <c r="F1073" s="6">
        <v>2</v>
      </c>
      <c r="G1073" s="52">
        <v>45583</v>
      </c>
      <c r="H1073" s="52">
        <f>IF(COUNTIF(休講・補講一覧表!I$6:I$47,開講日程一覧!P1073)&gt;0,_xlfn.XLOOKUP(開講日程一覧!P1073,休講・補講一覧表!I$6:I$47,休講・補講一覧表!G$6:G$47),G1073)</f>
        <v>45583</v>
      </c>
      <c r="I1073" s="3" t="str">
        <f t="shared" si="36"/>
        <v>金</v>
      </c>
      <c r="J1073" s="3" t="str">
        <f>IF(COUNTIF(休講・補講一覧表!I$6:I$47,開講日程一覧!P1073)&gt;0,TEXT(G1073,"m/d")&amp;"の補講","")</f>
        <v/>
      </c>
      <c r="K1073" s="6" t="s">
        <v>542</v>
      </c>
      <c r="L1073" s="7">
        <v>6.9444444444444441E-3</v>
      </c>
      <c r="M1073" s="7">
        <v>0.125</v>
      </c>
      <c r="P1073" s="33" t="str">
        <f t="shared" si="37"/>
        <v>プレゼンテーション_名古屋2</v>
      </c>
      <c r="Q1073" s="6" t="str">
        <f>IF(_xlfn.XLOOKUP(D1073,履修科目一覧!G$6:G$225,履修科目一覧!E$6:E$225)=0,"",_xlfn.XLOOKUP(D1073,履修科目一覧!G$6:G$225,履修科目一覧!E$6:E$225))</f>
        <v/>
      </c>
      <c r="R1073" cm="1">
        <f t="array" ref="R1073">_xlfn.SWITCH(B1073,"集中(導入)",1,"前期",2,"集中(夏期)",3,"後期",4,"集中(春期)",5,"通年",6)</f>
        <v>4</v>
      </c>
      <c r="S1073" t="s">
        <v>49</v>
      </c>
      <c r="U1073">
        <v>1</v>
      </c>
    </row>
    <row r="1074" spans="2:21" x14ac:dyDescent="0.85">
      <c r="B1074" s="22" t="s">
        <v>550</v>
      </c>
      <c r="C1074" s="6" t="s">
        <v>554</v>
      </c>
      <c r="D1074" s="6" t="s">
        <v>244</v>
      </c>
      <c r="E1074" s="6" t="s">
        <v>580</v>
      </c>
      <c r="F1074" s="6">
        <v>3</v>
      </c>
      <c r="G1074" s="52">
        <v>45597</v>
      </c>
      <c r="H1074" s="52">
        <f>IF(COUNTIF(休講・補講一覧表!I$6:I$47,開講日程一覧!P1074)&gt;0,_xlfn.XLOOKUP(開講日程一覧!P1074,休講・補講一覧表!I$6:I$47,休講・補講一覧表!G$6:G$47),G1074)</f>
        <v>45597</v>
      </c>
      <c r="I1074" s="3" t="str">
        <f t="shared" si="36"/>
        <v>金</v>
      </c>
      <c r="J1074" s="3" t="str">
        <f>IF(COUNTIF(休講・補講一覧表!I$6:I$47,開講日程一覧!P1074)&gt;0,TEXT(G1074,"m/d")&amp;"の補講","")</f>
        <v/>
      </c>
      <c r="K1074" s="6" t="s">
        <v>542</v>
      </c>
      <c r="L1074" s="7">
        <v>6.9444444444444441E-3</v>
      </c>
      <c r="M1074" s="7">
        <v>0.125</v>
      </c>
      <c r="P1074" s="33" t="str">
        <f t="shared" si="37"/>
        <v>プレゼンテーション_名古屋3</v>
      </c>
      <c r="Q1074" s="6" t="str">
        <f>IF(_xlfn.XLOOKUP(D1074,履修科目一覧!G$6:G$225,履修科目一覧!E$6:E$225)=0,"",_xlfn.XLOOKUP(D1074,履修科目一覧!G$6:G$225,履修科目一覧!E$6:E$225))</f>
        <v/>
      </c>
      <c r="R1074" cm="1">
        <f t="array" ref="R1074">_xlfn.SWITCH(B1074,"集中(導入)",1,"前期",2,"集中(夏期)",3,"後期",4,"集中(春期)",5,"通年",6)</f>
        <v>4</v>
      </c>
      <c r="S1074" t="s">
        <v>49</v>
      </c>
      <c r="U1074">
        <v>1</v>
      </c>
    </row>
    <row r="1075" spans="2:21" x14ac:dyDescent="0.85">
      <c r="B1075" s="22" t="s">
        <v>550</v>
      </c>
      <c r="C1075" s="6" t="s">
        <v>554</v>
      </c>
      <c r="D1075" s="6" t="s">
        <v>244</v>
      </c>
      <c r="E1075" s="6" t="s">
        <v>580</v>
      </c>
      <c r="F1075" s="6">
        <v>4</v>
      </c>
      <c r="G1075" s="52">
        <v>45611</v>
      </c>
      <c r="H1075" s="52">
        <f>IF(COUNTIF(休講・補講一覧表!I$6:I$47,開講日程一覧!P1075)&gt;0,_xlfn.XLOOKUP(開講日程一覧!P1075,休講・補講一覧表!I$6:I$47,休講・補講一覧表!G$6:G$47),G1075)</f>
        <v>45611</v>
      </c>
      <c r="I1075" s="3" t="str">
        <f t="shared" si="36"/>
        <v>金</v>
      </c>
      <c r="J1075" s="3" t="str">
        <f>IF(COUNTIF(休講・補講一覧表!I$6:I$47,開講日程一覧!P1075)&gt;0,TEXT(G1075,"m/d")&amp;"の補講","")</f>
        <v/>
      </c>
      <c r="K1075" s="6" t="s">
        <v>542</v>
      </c>
      <c r="L1075" s="7">
        <v>6.9444444444444441E-3</v>
      </c>
      <c r="M1075" s="7">
        <v>0.125</v>
      </c>
      <c r="P1075" s="33" t="str">
        <f t="shared" si="37"/>
        <v>プレゼンテーション_名古屋4</v>
      </c>
      <c r="Q1075" s="6" t="str">
        <f>IF(_xlfn.XLOOKUP(D1075,履修科目一覧!G$6:G$225,履修科目一覧!E$6:E$225)=0,"",_xlfn.XLOOKUP(D1075,履修科目一覧!G$6:G$225,履修科目一覧!E$6:E$225))</f>
        <v/>
      </c>
      <c r="R1075" cm="1">
        <f t="array" ref="R1075">_xlfn.SWITCH(B1075,"集中(導入)",1,"前期",2,"集中(夏期)",3,"後期",4,"集中(春期)",5,"通年",6)</f>
        <v>4</v>
      </c>
      <c r="S1075" t="s">
        <v>49</v>
      </c>
      <c r="U1075">
        <v>1</v>
      </c>
    </row>
    <row r="1076" spans="2:21" x14ac:dyDescent="0.85">
      <c r="B1076" s="22" t="s">
        <v>550</v>
      </c>
      <c r="C1076" s="6" t="s">
        <v>554</v>
      </c>
      <c r="D1076" s="6" t="s">
        <v>244</v>
      </c>
      <c r="E1076" s="6" t="s">
        <v>580</v>
      </c>
      <c r="F1076" s="6">
        <v>5</v>
      </c>
      <c r="G1076" s="52">
        <v>45625</v>
      </c>
      <c r="H1076" s="52">
        <f>IF(COUNTIF(休講・補講一覧表!I$6:I$47,開講日程一覧!P1076)&gt;0,_xlfn.XLOOKUP(開講日程一覧!P1076,休講・補講一覧表!I$6:I$47,休講・補講一覧表!G$6:G$47),G1076)</f>
        <v>45625</v>
      </c>
      <c r="I1076" s="3" t="str">
        <f t="shared" si="36"/>
        <v>金</v>
      </c>
      <c r="J1076" s="3" t="str">
        <f>IF(COUNTIF(休講・補講一覧表!I$6:I$47,開講日程一覧!P1076)&gt;0,TEXT(G1076,"m/d")&amp;"の補講","")</f>
        <v/>
      </c>
      <c r="K1076" s="6" t="s">
        <v>542</v>
      </c>
      <c r="L1076" s="7">
        <v>6.9444444444444441E-3</v>
      </c>
      <c r="M1076" s="7">
        <v>0.125</v>
      </c>
      <c r="P1076" s="33" t="str">
        <f t="shared" si="37"/>
        <v>プレゼンテーション_名古屋5</v>
      </c>
      <c r="Q1076" s="6" t="str">
        <f>IF(_xlfn.XLOOKUP(D1076,履修科目一覧!G$6:G$225,履修科目一覧!E$6:E$225)=0,"",_xlfn.XLOOKUP(D1076,履修科目一覧!G$6:G$225,履修科目一覧!E$6:E$225))</f>
        <v/>
      </c>
      <c r="R1076" cm="1">
        <f t="array" ref="R1076">_xlfn.SWITCH(B1076,"集中(導入)",1,"前期",2,"集中(夏期)",3,"後期",4,"集中(春期)",5,"通年",6)</f>
        <v>4</v>
      </c>
      <c r="S1076" t="s">
        <v>49</v>
      </c>
      <c r="U1076">
        <v>1</v>
      </c>
    </row>
    <row r="1077" spans="2:21" x14ac:dyDescent="0.85">
      <c r="B1077" s="22" t="s">
        <v>550</v>
      </c>
      <c r="C1077" s="6" t="s">
        <v>554</v>
      </c>
      <c r="D1077" s="6" t="s">
        <v>244</v>
      </c>
      <c r="E1077" s="6" t="s">
        <v>580</v>
      </c>
      <c r="F1077" s="6">
        <v>6</v>
      </c>
      <c r="G1077" s="52">
        <v>45639</v>
      </c>
      <c r="H1077" s="52">
        <f>IF(COUNTIF(休講・補講一覧表!I$6:I$47,開講日程一覧!P1077)&gt;0,_xlfn.XLOOKUP(開講日程一覧!P1077,休講・補講一覧表!I$6:I$47,休講・補講一覧表!G$6:G$47),G1077)</f>
        <v>45639</v>
      </c>
      <c r="I1077" s="3" t="str">
        <f t="shared" si="36"/>
        <v>金</v>
      </c>
      <c r="J1077" s="3" t="str">
        <f>IF(COUNTIF(休講・補講一覧表!I$6:I$47,開講日程一覧!P1077)&gt;0,TEXT(G1077,"m/d")&amp;"の補講","")</f>
        <v/>
      </c>
      <c r="K1077" s="6" t="s">
        <v>542</v>
      </c>
      <c r="L1077" s="7">
        <v>6.9444444444444441E-3</v>
      </c>
      <c r="M1077" s="7">
        <v>0.125</v>
      </c>
      <c r="P1077" s="33" t="str">
        <f t="shared" si="37"/>
        <v>プレゼンテーション_名古屋6</v>
      </c>
      <c r="Q1077" s="6" t="str">
        <f>IF(_xlfn.XLOOKUP(D1077,履修科目一覧!G$6:G$225,履修科目一覧!E$6:E$225)=0,"",_xlfn.XLOOKUP(D1077,履修科目一覧!G$6:G$225,履修科目一覧!E$6:E$225))</f>
        <v/>
      </c>
      <c r="R1077" cm="1">
        <f t="array" ref="R1077">_xlfn.SWITCH(B1077,"集中(導入)",1,"前期",2,"集中(夏期)",3,"後期",4,"集中(春期)",5,"通年",6)</f>
        <v>4</v>
      </c>
      <c r="S1077" t="s">
        <v>49</v>
      </c>
      <c r="U1077">
        <v>1</v>
      </c>
    </row>
    <row r="1078" spans="2:21" x14ac:dyDescent="0.85">
      <c r="B1078" s="22" t="s">
        <v>550</v>
      </c>
      <c r="C1078" s="6" t="s">
        <v>554</v>
      </c>
      <c r="D1078" s="6" t="s">
        <v>244</v>
      </c>
      <c r="E1078" s="6" t="s">
        <v>580</v>
      </c>
      <c r="F1078" s="6">
        <v>7</v>
      </c>
      <c r="G1078" s="52">
        <v>45653</v>
      </c>
      <c r="H1078" s="52">
        <f>IF(COUNTIF(休講・補講一覧表!I$6:I$47,開講日程一覧!P1078)&gt;0,_xlfn.XLOOKUP(開講日程一覧!P1078,休講・補講一覧表!I$6:I$47,休講・補講一覧表!G$6:G$47),G1078)</f>
        <v>45653</v>
      </c>
      <c r="I1078" s="3" t="str">
        <f t="shared" si="36"/>
        <v>金</v>
      </c>
      <c r="J1078" s="3" t="str">
        <f>IF(COUNTIF(休講・補講一覧表!I$6:I$47,開講日程一覧!P1078)&gt;0,TEXT(G1078,"m/d")&amp;"の補講","")</f>
        <v/>
      </c>
      <c r="K1078" s="6" t="s">
        <v>542</v>
      </c>
      <c r="L1078" s="7">
        <v>6.9444444444444441E-3</v>
      </c>
      <c r="M1078" s="7">
        <v>0.125</v>
      </c>
      <c r="P1078" s="33" t="str">
        <f t="shared" si="37"/>
        <v>プレゼンテーション_名古屋7</v>
      </c>
      <c r="Q1078" s="6" t="str">
        <f>IF(_xlfn.XLOOKUP(D1078,履修科目一覧!G$6:G$225,履修科目一覧!E$6:E$225)=0,"",_xlfn.XLOOKUP(D1078,履修科目一覧!G$6:G$225,履修科目一覧!E$6:E$225))</f>
        <v/>
      </c>
      <c r="R1078" cm="1">
        <f t="array" ref="R1078">_xlfn.SWITCH(B1078,"集中(導入)",1,"前期",2,"集中(夏期)",3,"後期",4,"集中(春期)",5,"通年",6)</f>
        <v>4</v>
      </c>
      <c r="S1078" t="s">
        <v>49</v>
      </c>
      <c r="U1078">
        <v>1</v>
      </c>
    </row>
    <row r="1079" spans="2:21" x14ac:dyDescent="0.85">
      <c r="B1079" s="22" t="s">
        <v>550</v>
      </c>
      <c r="C1079" s="6" t="s">
        <v>554</v>
      </c>
      <c r="D1079" s="6" t="s">
        <v>244</v>
      </c>
      <c r="E1079" s="6" t="s">
        <v>580</v>
      </c>
      <c r="F1079" s="6">
        <v>8</v>
      </c>
      <c r="G1079" s="52">
        <v>45674</v>
      </c>
      <c r="H1079" s="52">
        <f>IF(COUNTIF(休講・補講一覧表!I$6:I$47,開講日程一覧!P1079)&gt;0,_xlfn.XLOOKUP(開講日程一覧!P1079,休講・補講一覧表!I$6:I$47,休講・補講一覧表!G$6:G$47),G1079)</f>
        <v>45674</v>
      </c>
      <c r="I1079" s="3" t="str">
        <f t="shared" si="36"/>
        <v>金</v>
      </c>
      <c r="J1079" s="3" t="str">
        <f>IF(COUNTIF(休講・補講一覧表!I$6:I$47,開講日程一覧!P1079)&gt;0,TEXT(G1079,"m/d")&amp;"の補講","")</f>
        <v/>
      </c>
      <c r="K1079" s="6" t="s">
        <v>542</v>
      </c>
      <c r="L1079" s="7">
        <v>6.9444444444444441E-3</v>
      </c>
      <c r="M1079" s="7">
        <v>0.125</v>
      </c>
      <c r="P1079" s="33" t="str">
        <f t="shared" si="37"/>
        <v>プレゼンテーション_名古屋8</v>
      </c>
      <c r="Q1079" s="6" t="str">
        <f>IF(_xlfn.XLOOKUP(D1079,履修科目一覧!G$6:G$225,履修科目一覧!E$6:E$225)=0,"",_xlfn.XLOOKUP(D1079,履修科目一覧!G$6:G$225,履修科目一覧!E$6:E$225))</f>
        <v/>
      </c>
      <c r="R1079" cm="1">
        <f t="array" ref="R1079">_xlfn.SWITCH(B1079,"集中(導入)",1,"前期",2,"集中(夏期)",3,"後期",4,"集中(春期)",5,"通年",6)</f>
        <v>4</v>
      </c>
      <c r="S1079" t="s">
        <v>49</v>
      </c>
      <c r="U1079">
        <v>1</v>
      </c>
    </row>
    <row r="1080" spans="2:21" x14ac:dyDescent="0.85">
      <c r="B1080" s="22" t="s">
        <v>545</v>
      </c>
      <c r="C1080" s="6" t="s">
        <v>557</v>
      </c>
      <c r="D1080" s="6" t="s">
        <v>259</v>
      </c>
      <c r="E1080" s="6" t="s">
        <v>580</v>
      </c>
      <c r="F1080" s="6">
        <v>1</v>
      </c>
      <c r="G1080" s="52">
        <v>45407</v>
      </c>
      <c r="H1080" s="52">
        <f>IF(COUNTIF(休講・補講一覧表!I$6:I$47,開講日程一覧!P1080)&gt;0,_xlfn.XLOOKUP(開講日程一覧!P1080,休講・補講一覧表!I$6:I$47,休講・補講一覧表!G$6:G$47),G1080)</f>
        <v>45407</v>
      </c>
      <c r="I1080" s="3" t="str">
        <f t="shared" si="36"/>
        <v>木</v>
      </c>
      <c r="J1080" s="3" t="str">
        <f>IF(COUNTIF(休講・補講一覧表!I$6:I$47,開講日程一覧!P1080)&gt;0,TEXT(G1080,"m/d")&amp;"の補講","")</f>
        <v/>
      </c>
      <c r="K1080" s="6" t="s">
        <v>556</v>
      </c>
      <c r="L1080" s="7">
        <v>0</v>
      </c>
      <c r="M1080" s="7">
        <v>6.25E-2</v>
      </c>
      <c r="P1080" s="33" t="str">
        <f t="shared" si="37"/>
        <v>企業内起業・新事業創出_名古屋1</v>
      </c>
      <c r="Q1080" s="6" t="str">
        <f>IF(_xlfn.XLOOKUP(D1080,履修科目一覧!G$6:G$225,履修科目一覧!E$6:E$225)=0,"",_xlfn.XLOOKUP(D1080,履修科目一覧!G$6:G$225,履修科目一覧!E$6:E$225))</f>
        <v/>
      </c>
      <c r="R1080" cm="1">
        <f t="array" ref="R1080">_xlfn.SWITCH(B1080,"集中(導入)",1,"前期",2,"集中(夏期)",3,"後期",4,"集中(春期)",5,"通年",6)</f>
        <v>2</v>
      </c>
      <c r="S1080" t="s">
        <v>49</v>
      </c>
      <c r="U1080">
        <v>1</v>
      </c>
    </row>
    <row r="1081" spans="2:21" x14ac:dyDescent="0.85">
      <c r="B1081" s="22" t="s">
        <v>545</v>
      </c>
      <c r="C1081" s="6" t="s">
        <v>557</v>
      </c>
      <c r="D1081" s="6" t="s">
        <v>259</v>
      </c>
      <c r="E1081" s="6" t="s">
        <v>580</v>
      </c>
      <c r="F1081" s="6">
        <v>2</v>
      </c>
      <c r="G1081" s="52">
        <v>45428</v>
      </c>
      <c r="H1081" s="52">
        <f>IF(COUNTIF(休講・補講一覧表!I$6:I$47,開講日程一覧!P1081)&gt;0,_xlfn.XLOOKUP(開講日程一覧!P1081,休講・補講一覧表!I$6:I$47,休講・補講一覧表!G$6:G$47),G1081)</f>
        <v>45428</v>
      </c>
      <c r="I1081" s="3" t="str">
        <f t="shared" si="36"/>
        <v>木</v>
      </c>
      <c r="J1081" s="3" t="str">
        <f>IF(COUNTIF(休講・補講一覧表!I$6:I$47,開講日程一覧!P1081)&gt;0,TEXT(G1081,"m/d")&amp;"の補講","")</f>
        <v/>
      </c>
      <c r="K1081" s="6" t="s">
        <v>542</v>
      </c>
      <c r="L1081" s="7">
        <v>6.9444444444444441E-3</v>
      </c>
      <c r="M1081" s="7">
        <v>0.125</v>
      </c>
      <c r="P1081" s="33" t="str">
        <f t="shared" si="37"/>
        <v>企業内起業・新事業創出_名古屋2</v>
      </c>
      <c r="Q1081" s="6" t="str">
        <f>IF(_xlfn.XLOOKUP(D1081,履修科目一覧!G$6:G$225,履修科目一覧!E$6:E$225)=0,"",_xlfn.XLOOKUP(D1081,履修科目一覧!G$6:G$225,履修科目一覧!E$6:E$225))</f>
        <v/>
      </c>
      <c r="R1081" cm="1">
        <f t="array" ref="R1081">_xlfn.SWITCH(B1081,"集中(導入)",1,"前期",2,"集中(夏期)",3,"後期",4,"集中(春期)",5,"通年",6)</f>
        <v>2</v>
      </c>
      <c r="S1081" t="s">
        <v>49</v>
      </c>
      <c r="U1081">
        <v>1</v>
      </c>
    </row>
    <row r="1082" spans="2:21" x14ac:dyDescent="0.85">
      <c r="B1082" s="22" t="s">
        <v>545</v>
      </c>
      <c r="C1082" s="6" t="s">
        <v>557</v>
      </c>
      <c r="D1082" s="6" t="s">
        <v>259</v>
      </c>
      <c r="E1082" s="6" t="s">
        <v>580</v>
      </c>
      <c r="F1082" s="6">
        <v>3</v>
      </c>
      <c r="G1082" s="52">
        <v>45442</v>
      </c>
      <c r="H1082" s="52">
        <f>IF(COUNTIF(休講・補講一覧表!I$6:I$47,開講日程一覧!P1082)&gt;0,_xlfn.XLOOKUP(開講日程一覧!P1082,休講・補講一覧表!I$6:I$47,休講・補講一覧表!G$6:G$47),G1082)</f>
        <v>45442</v>
      </c>
      <c r="I1082" s="3" t="str">
        <f t="shared" si="36"/>
        <v>木</v>
      </c>
      <c r="J1082" s="3" t="str">
        <f>IF(COUNTIF(休講・補講一覧表!I$6:I$47,開講日程一覧!P1082)&gt;0,TEXT(G1082,"m/d")&amp;"の補講","")</f>
        <v/>
      </c>
      <c r="K1082" s="6" t="s">
        <v>542</v>
      </c>
      <c r="L1082" s="7">
        <v>6.9444444444444441E-3</v>
      </c>
      <c r="M1082" s="7">
        <v>0.125</v>
      </c>
      <c r="P1082" s="33" t="str">
        <f t="shared" si="37"/>
        <v>企業内起業・新事業創出_名古屋3</v>
      </c>
      <c r="Q1082" s="6" t="str">
        <f>IF(_xlfn.XLOOKUP(D1082,履修科目一覧!G$6:G$225,履修科目一覧!E$6:E$225)=0,"",_xlfn.XLOOKUP(D1082,履修科目一覧!G$6:G$225,履修科目一覧!E$6:E$225))</f>
        <v/>
      </c>
      <c r="R1082" cm="1">
        <f t="array" ref="R1082">_xlfn.SWITCH(B1082,"集中(導入)",1,"前期",2,"集中(夏期)",3,"後期",4,"集中(春期)",5,"通年",6)</f>
        <v>2</v>
      </c>
      <c r="S1082" t="s">
        <v>49</v>
      </c>
      <c r="U1082">
        <v>1</v>
      </c>
    </row>
    <row r="1083" spans="2:21" x14ac:dyDescent="0.85">
      <c r="B1083" s="22" t="s">
        <v>545</v>
      </c>
      <c r="C1083" s="6" t="s">
        <v>557</v>
      </c>
      <c r="D1083" s="6" t="s">
        <v>259</v>
      </c>
      <c r="E1083" s="6" t="s">
        <v>580</v>
      </c>
      <c r="F1083" s="6">
        <v>4</v>
      </c>
      <c r="G1083" s="52">
        <v>45456</v>
      </c>
      <c r="H1083" s="52">
        <f>IF(COUNTIF(休講・補講一覧表!I$6:I$47,開講日程一覧!P1083)&gt;0,_xlfn.XLOOKUP(開講日程一覧!P1083,休講・補講一覧表!I$6:I$47,休講・補講一覧表!G$6:G$47),G1083)</f>
        <v>45456</v>
      </c>
      <c r="I1083" s="3" t="str">
        <f t="shared" si="36"/>
        <v>木</v>
      </c>
      <c r="J1083" s="3" t="str">
        <f>IF(COUNTIF(休講・補講一覧表!I$6:I$47,開講日程一覧!P1083)&gt;0,TEXT(G1083,"m/d")&amp;"の補講","")</f>
        <v/>
      </c>
      <c r="K1083" s="6" t="s">
        <v>542</v>
      </c>
      <c r="L1083" s="7">
        <v>6.9444444444444441E-3</v>
      </c>
      <c r="M1083" s="7">
        <v>0.125</v>
      </c>
      <c r="P1083" s="33" t="str">
        <f t="shared" si="37"/>
        <v>企業内起業・新事業創出_名古屋4</v>
      </c>
      <c r="Q1083" s="6" t="str">
        <f>IF(_xlfn.XLOOKUP(D1083,履修科目一覧!G$6:G$225,履修科目一覧!E$6:E$225)=0,"",_xlfn.XLOOKUP(D1083,履修科目一覧!G$6:G$225,履修科目一覧!E$6:E$225))</f>
        <v/>
      </c>
      <c r="R1083" cm="1">
        <f t="array" ref="R1083">_xlfn.SWITCH(B1083,"集中(導入)",1,"前期",2,"集中(夏期)",3,"後期",4,"集中(春期)",5,"通年",6)</f>
        <v>2</v>
      </c>
      <c r="S1083" t="s">
        <v>49</v>
      </c>
      <c r="U1083">
        <v>1</v>
      </c>
    </row>
    <row r="1084" spans="2:21" x14ac:dyDescent="0.85">
      <c r="B1084" s="22" t="s">
        <v>545</v>
      </c>
      <c r="C1084" s="6" t="s">
        <v>557</v>
      </c>
      <c r="D1084" s="6" t="s">
        <v>259</v>
      </c>
      <c r="E1084" s="6" t="s">
        <v>580</v>
      </c>
      <c r="F1084" s="6">
        <v>5</v>
      </c>
      <c r="G1084" s="52">
        <v>45470</v>
      </c>
      <c r="H1084" s="52">
        <f>IF(COUNTIF(休講・補講一覧表!I$6:I$47,開講日程一覧!P1084)&gt;0,_xlfn.XLOOKUP(開講日程一覧!P1084,休講・補講一覧表!I$6:I$47,休講・補講一覧表!G$6:G$47),G1084)</f>
        <v>45470</v>
      </c>
      <c r="I1084" s="3" t="str">
        <f t="shared" si="36"/>
        <v>木</v>
      </c>
      <c r="J1084" s="3" t="str">
        <f>IF(COUNTIF(休講・補講一覧表!I$6:I$47,開講日程一覧!P1084)&gt;0,TEXT(G1084,"m/d")&amp;"の補講","")</f>
        <v/>
      </c>
      <c r="K1084" s="6" t="s">
        <v>542</v>
      </c>
      <c r="L1084" s="7">
        <v>6.9444444444444441E-3</v>
      </c>
      <c r="M1084" s="7">
        <v>0.125</v>
      </c>
      <c r="P1084" s="33" t="str">
        <f t="shared" si="37"/>
        <v>企業内起業・新事業創出_名古屋5</v>
      </c>
      <c r="Q1084" s="6" t="str">
        <f>IF(_xlfn.XLOOKUP(D1084,履修科目一覧!G$6:G$225,履修科目一覧!E$6:E$225)=0,"",_xlfn.XLOOKUP(D1084,履修科目一覧!G$6:G$225,履修科目一覧!E$6:E$225))</f>
        <v/>
      </c>
      <c r="R1084" cm="1">
        <f t="array" ref="R1084">_xlfn.SWITCH(B1084,"集中(導入)",1,"前期",2,"集中(夏期)",3,"後期",4,"集中(春期)",5,"通年",6)</f>
        <v>2</v>
      </c>
      <c r="S1084" t="s">
        <v>49</v>
      </c>
      <c r="U1084">
        <v>1</v>
      </c>
    </row>
    <row r="1085" spans="2:21" x14ac:dyDescent="0.85">
      <c r="B1085" s="22" t="s">
        <v>545</v>
      </c>
      <c r="C1085" s="6" t="s">
        <v>557</v>
      </c>
      <c r="D1085" s="6" t="s">
        <v>259</v>
      </c>
      <c r="E1085" s="6" t="s">
        <v>580</v>
      </c>
      <c r="F1085" s="6">
        <v>6</v>
      </c>
      <c r="G1085" s="52">
        <v>45484</v>
      </c>
      <c r="H1085" s="52">
        <f>IF(COUNTIF(休講・補講一覧表!I$6:I$47,開講日程一覧!P1085)&gt;0,_xlfn.XLOOKUP(開講日程一覧!P1085,休講・補講一覧表!I$6:I$47,休講・補講一覧表!G$6:G$47),G1085)</f>
        <v>45484</v>
      </c>
      <c r="I1085" s="3" t="str">
        <f t="shared" si="36"/>
        <v>木</v>
      </c>
      <c r="J1085" s="3" t="str">
        <f>IF(COUNTIF(休講・補講一覧表!I$6:I$47,開講日程一覧!P1085)&gt;0,TEXT(G1085,"m/d")&amp;"の補講","")</f>
        <v/>
      </c>
      <c r="K1085" s="6" t="s">
        <v>542</v>
      </c>
      <c r="L1085" s="7">
        <v>6.9444444444444441E-3</v>
      </c>
      <c r="M1085" s="7">
        <v>0.125</v>
      </c>
      <c r="P1085" s="33" t="str">
        <f t="shared" si="37"/>
        <v>企業内起業・新事業創出_名古屋6</v>
      </c>
      <c r="Q1085" s="6" t="str">
        <f>IF(_xlfn.XLOOKUP(D1085,履修科目一覧!G$6:G$225,履修科目一覧!E$6:E$225)=0,"",_xlfn.XLOOKUP(D1085,履修科目一覧!G$6:G$225,履修科目一覧!E$6:E$225))</f>
        <v/>
      </c>
      <c r="R1085" cm="1">
        <f t="array" ref="R1085">_xlfn.SWITCH(B1085,"集中(導入)",1,"前期",2,"集中(夏期)",3,"後期",4,"集中(春期)",5,"通年",6)</f>
        <v>2</v>
      </c>
      <c r="S1085" t="s">
        <v>49</v>
      </c>
      <c r="U1085">
        <v>1</v>
      </c>
    </row>
    <row r="1086" spans="2:21" x14ac:dyDescent="0.85">
      <c r="B1086" s="22" t="s">
        <v>545</v>
      </c>
      <c r="C1086" s="6" t="s">
        <v>557</v>
      </c>
      <c r="D1086" s="6" t="s">
        <v>259</v>
      </c>
      <c r="E1086" s="6" t="s">
        <v>580</v>
      </c>
      <c r="F1086" s="6">
        <v>7</v>
      </c>
      <c r="G1086" s="52">
        <v>45498</v>
      </c>
      <c r="H1086" s="52">
        <f>IF(COUNTIF(休講・補講一覧表!I$6:I$47,開講日程一覧!P1086)&gt;0,_xlfn.XLOOKUP(開講日程一覧!P1086,休講・補講一覧表!I$6:I$47,休講・補講一覧表!G$6:G$47),G1086)</f>
        <v>45498</v>
      </c>
      <c r="I1086" s="3" t="str">
        <f t="shared" si="36"/>
        <v>木</v>
      </c>
      <c r="J1086" s="3" t="str">
        <f>IF(COUNTIF(休講・補講一覧表!I$6:I$47,開講日程一覧!P1086)&gt;0,TEXT(G1086,"m/d")&amp;"の補講","")</f>
        <v/>
      </c>
      <c r="K1086" s="6" t="s">
        <v>542</v>
      </c>
      <c r="L1086" s="7">
        <v>6.9444444444444441E-3</v>
      </c>
      <c r="M1086" s="7">
        <v>0.125</v>
      </c>
      <c r="P1086" s="33" t="str">
        <f t="shared" si="37"/>
        <v>企業内起業・新事業創出_名古屋7</v>
      </c>
      <c r="Q1086" s="6" t="str">
        <f>IF(_xlfn.XLOOKUP(D1086,履修科目一覧!G$6:G$225,履修科目一覧!E$6:E$225)=0,"",_xlfn.XLOOKUP(D1086,履修科目一覧!G$6:G$225,履修科目一覧!E$6:E$225))</f>
        <v/>
      </c>
      <c r="R1086" cm="1">
        <f t="array" ref="R1086">_xlfn.SWITCH(B1086,"集中(導入)",1,"前期",2,"集中(夏期)",3,"後期",4,"集中(春期)",5,"通年",6)</f>
        <v>2</v>
      </c>
      <c r="S1086" t="s">
        <v>49</v>
      </c>
      <c r="U1086">
        <v>1</v>
      </c>
    </row>
    <row r="1087" spans="2:21" x14ac:dyDescent="0.85">
      <c r="B1087" s="22" t="s">
        <v>545</v>
      </c>
      <c r="C1087" s="6" t="s">
        <v>557</v>
      </c>
      <c r="D1087" s="6" t="s">
        <v>259</v>
      </c>
      <c r="E1087" s="6" t="s">
        <v>580</v>
      </c>
      <c r="F1087" s="6">
        <v>8</v>
      </c>
      <c r="G1087" s="52">
        <v>45512</v>
      </c>
      <c r="H1087" s="52">
        <f>IF(COUNTIF(休講・補講一覧表!I$6:I$47,開講日程一覧!P1087)&gt;0,_xlfn.XLOOKUP(開講日程一覧!P1087,休講・補講一覧表!I$6:I$47,休講・補講一覧表!G$6:G$47),G1087)</f>
        <v>45512</v>
      </c>
      <c r="I1087" s="3" t="str">
        <f t="shared" si="36"/>
        <v>木</v>
      </c>
      <c r="J1087" s="3" t="str">
        <f>IF(COUNTIF(休講・補講一覧表!I$6:I$47,開講日程一覧!P1087)&gt;0,TEXT(G1087,"m/d")&amp;"の補講","")</f>
        <v/>
      </c>
      <c r="K1087" s="6" t="s">
        <v>542</v>
      </c>
      <c r="L1087" s="7">
        <v>6.9444444444444441E-3</v>
      </c>
      <c r="M1087" s="7">
        <v>0.125</v>
      </c>
      <c r="P1087" s="33" t="str">
        <f t="shared" si="37"/>
        <v>企業内起業・新事業創出_名古屋8</v>
      </c>
      <c r="Q1087" s="6" t="str">
        <f>IF(_xlfn.XLOOKUP(D1087,履修科目一覧!G$6:G$225,履修科目一覧!E$6:E$225)=0,"",_xlfn.XLOOKUP(D1087,履修科目一覧!G$6:G$225,履修科目一覧!E$6:E$225))</f>
        <v/>
      </c>
      <c r="R1087" cm="1">
        <f t="array" ref="R1087">_xlfn.SWITCH(B1087,"集中(導入)",1,"前期",2,"集中(夏期)",3,"後期",4,"集中(春期)",5,"通年",6)</f>
        <v>2</v>
      </c>
      <c r="S1087" t="s">
        <v>49</v>
      </c>
      <c r="U1087">
        <v>1</v>
      </c>
    </row>
    <row r="1088" spans="2:21" x14ac:dyDescent="0.85">
      <c r="B1088" s="22" t="s">
        <v>545</v>
      </c>
      <c r="C1088" s="6" t="s">
        <v>568</v>
      </c>
      <c r="D1088" s="6" t="s">
        <v>269</v>
      </c>
      <c r="E1088" s="6" t="s">
        <v>580</v>
      </c>
      <c r="F1088" s="6">
        <v>1</v>
      </c>
      <c r="G1088" s="52">
        <v>45409</v>
      </c>
      <c r="H1088" s="52">
        <f>IF(COUNTIF(休講・補講一覧表!I$6:I$47,開講日程一覧!P1088)&gt;0,_xlfn.XLOOKUP(開講日程一覧!P1088,休講・補講一覧表!I$6:I$47,休講・補講一覧表!G$6:G$47),G1088)</f>
        <v>45409</v>
      </c>
      <c r="I1088" s="3" t="str">
        <f t="shared" si="36"/>
        <v>土</v>
      </c>
      <c r="J1088" s="3" t="str">
        <f>IF(COUNTIF(休講・補講一覧表!I$6:I$47,開講日程一覧!P1088)&gt;0,TEXT(G1088,"m/d")&amp;"の補講","")</f>
        <v/>
      </c>
      <c r="K1088" s="6" t="s">
        <v>570</v>
      </c>
      <c r="L1088" s="7">
        <v>0</v>
      </c>
      <c r="M1088" s="7">
        <v>6.25E-2</v>
      </c>
      <c r="P1088" s="33" t="str">
        <f t="shared" si="37"/>
        <v>アントレプレナーシップ（起業家精神）_名古屋1</v>
      </c>
      <c r="Q1088" s="6" t="str">
        <f>IF(_xlfn.XLOOKUP(D1088,履修科目一覧!G$6:G$225,履修科目一覧!E$6:E$225)=0,"",_xlfn.XLOOKUP(D1088,履修科目一覧!G$6:G$225,履修科目一覧!E$6:E$225))</f>
        <v/>
      </c>
      <c r="R1088" cm="1">
        <f t="array" ref="R1088">_xlfn.SWITCH(B1088,"集中(導入)",1,"前期",2,"集中(夏期)",3,"後期",4,"集中(春期)",5,"通年",6)</f>
        <v>2</v>
      </c>
      <c r="S1088" t="s">
        <v>49</v>
      </c>
      <c r="U1088">
        <v>1</v>
      </c>
    </row>
    <row r="1089" spans="2:21" x14ac:dyDescent="0.85">
      <c r="B1089" s="22" t="s">
        <v>545</v>
      </c>
      <c r="C1089" s="6" t="s">
        <v>568</v>
      </c>
      <c r="D1089" s="6" t="s">
        <v>269</v>
      </c>
      <c r="E1089" s="6" t="s">
        <v>580</v>
      </c>
      <c r="F1089" s="6">
        <v>2</v>
      </c>
      <c r="G1089" s="52">
        <v>45430</v>
      </c>
      <c r="H1089" s="52">
        <f>IF(COUNTIF(休講・補講一覧表!I$6:I$47,開講日程一覧!P1089)&gt;0,_xlfn.XLOOKUP(開講日程一覧!P1089,休講・補講一覧表!I$6:I$47,休講・補講一覧表!G$6:G$47),G1089)</f>
        <v>45430</v>
      </c>
      <c r="I1089" s="3" t="str">
        <f t="shared" si="36"/>
        <v>土</v>
      </c>
      <c r="J1089" s="3" t="str">
        <f>IF(COUNTIF(休講・補講一覧表!I$6:I$47,開講日程一覧!P1089)&gt;0,TEXT(G1089,"m/d")&amp;"の補講","")</f>
        <v/>
      </c>
      <c r="K1089" s="6" t="s">
        <v>563</v>
      </c>
      <c r="L1089" s="7">
        <v>6.9444444444444441E-3</v>
      </c>
      <c r="M1089" s="7">
        <v>0.125</v>
      </c>
      <c r="P1089" s="33" t="str">
        <f t="shared" si="37"/>
        <v>アントレプレナーシップ（起業家精神）_名古屋2</v>
      </c>
      <c r="Q1089" s="6" t="str">
        <f>IF(_xlfn.XLOOKUP(D1089,履修科目一覧!G$6:G$225,履修科目一覧!E$6:E$225)=0,"",_xlfn.XLOOKUP(D1089,履修科目一覧!G$6:G$225,履修科目一覧!E$6:E$225))</f>
        <v/>
      </c>
      <c r="R1089" cm="1">
        <f t="array" ref="R1089">_xlfn.SWITCH(B1089,"集中(導入)",1,"前期",2,"集中(夏期)",3,"後期",4,"集中(春期)",5,"通年",6)</f>
        <v>2</v>
      </c>
      <c r="S1089" t="s">
        <v>49</v>
      </c>
      <c r="U1089">
        <v>1</v>
      </c>
    </row>
    <row r="1090" spans="2:21" x14ac:dyDescent="0.85">
      <c r="B1090" s="22" t="s">
        <v>545</v>
      </c>
      <c r="C1090" s="6" t="s">
        <v>568</v>
      </c>
      <c r="D1090" s="6" t="s">
        <v>269</v>
      </c>
      <c r="E1090" s="6" t="s">
        <v>580</v>
      </c>
      <c r="F1090" s="6">
        <v>3</v>
      </c>
      <c r="G1090" s="52">
        <v>45444</v>
      </c>
      <c r="H1090" s="52">
        <f>IF(COUNTIF(休講・補講一覧表!I$6:I$47,開講日程一覧!P1090)&gt;0,_xlfn.XLOOKUP(開講日程一覧!P1090,休講・補講一覧表!I$6:I$47,休講・補講一覧表!G$6:G$47),G1090)</f>
        <v>45444</v>
      </c>
      <c r="I1090" s="3" t="str">
        <f t="shared" si="36"/>
        <v>土</v>
      </c>
      <c r="J1090" s="3" t="str">
        <f>IF(COUNTIF(休講・補講一覧表!I$6:I$47,開講日程一覧!P1090)&gt;0,TEXT(G1090,"m/d")&amp;"の補講","")</f>
        <v/>
      </c>
      <c r="K1090" s="6" t="s">
        <v>563</v>
      </c>
      <c r="L1090" s="7">
        <v>6.9444444444444441E-3</v>
      </c>
      <c r="M1090" s="7">
        <v>0.125</v>
      </c>
      <c r="P1090" s="33" t="str">
        <f t="shared" si="37"/>
        <v>アントレプレナーシップ（起業家精神）_名古屋3</v>
      </c>
      <c r="Q1090" s="6" t="str">
        <f>IF(_xlfn.XLOOKUP(D1090,履修科目一覧!G$6:G$225,履修科目一覧!E$6:E$225)=0,"",_xlfn.XLOOKUP(D1090,履修科目一覧!G$6:G$225,履修科目一覧!E$6:E$225))</f>
        <v/>
      </c>
      <c r="R1090" cm="1">
        <f t="array" ref="R1090">_xlfn.SWITCH(B1090,"集中(導入)",1,"前期",2,"集中(夏期)",3,"後期",4,"集中(春期)",5,"通年",6)</f>
        <v>2</v>
      </c>
      <c r="S1090" t="s">
        <v>49</v>
      </c>
      <c r="U1090">
        <v>1</v>
      </c>
    </row>
    <row r="1091" spans="2:21" x14ac:dyDescent="0.85">
      <c r="B1091" s="22" t="s">
        <v>545</v>
      </c>
      <c r="C1091" s="6" t="s">
        <v>568</v>
      </c>
      <c r="D1091" s="6" t="s">
        <v>269</v>
      </c>
      <c r="E1091" s="6" t="s">
        <v>580</v>
      </c>
      <c r="F1091" s="6">
        <v>4</v>
      </c>
      <c r="G1091" s="52">
        <v>45458</v>
      </c>
      <c r="H1091" s="52">
        <f>IF(COUNTIF(休講・補講一覧表!I$6:I$47,開講日程一覧!P1091)&gt;0,_xlfn.XLOOKUP(開講日程一覧!P1091,休講・補講一覧表!I$6:I$47,休講・補講一覧表!G$6:G$47),G1091)</f>
        <v>45458</v>
      </c>
      <c r="I1091" s="3" t="str">
        <f t="shared" si="36"/>
        <v>土</v>
      </c>
      <c r="J1091" s="3" t="str">
        <f>IF(COUNTIF(休講・補講一覧表!I$6:I$47,開講日程一覧!P1091)&gt;0,TEXT(G1091,"m/d")&amp;"の補講","")</f>
        <v/>
      </c>
      <c r="K1091" s="6" t="s">
        <v>563</v>
      </c>
      <c r="L1091" s="7">
        <v>6.9444444444444441E-3</v>
      </c>
      <c r="M1091" s="7">
        <v>0.125</v>
      </c>
      <c r="P1091" s="33" t="str">
        <f t="shared" si="37"/>
        <v>アントレプレナーシップ（起業家精神）_名古屋4</v>
      </c>
      <c r="Q1091" s="6" t="str">
        <f>IF(_xlfn.XLOOKUP(D1091,履修科目一覧!G$6:G$225,履修科目一覧!E$6:E$225)=0,"",_xlfn.XLOOKUP(D1091,履修科目一覧!G$6:G$225,履修科目一覧!E$6:E$225))</f>
        <v/>
      </c>
      <c r="R1091" cm="1">
        <f t="array" ref="R1091">_xlfn.SWITCH(B1091,"集中(導入)",1,"前期",2,"集中(夏期)",3,"後期",4,"集中(春期)",5,"通年",6)</f>
        <v>2</v>
      </c>
      <c r="S1091" t="s">
        <v>49</v>
      </c>
      <c r="U1091">
        <v>1</v>
      </c>
    </row>
    <row r="1092" spans="2:21" x14ac:dyDescent="0.85">
      <c r="B1092" s="22" t="s">
        <v>545</v>
      </c>
      <c r="C1092" s="6" t="s">
        <v>568</v>
      </c>
      <c r="D1092" s="6" t="s">
        <v>269</v>
      </c>
      <c r="E1092" s="6" t="s">
        <v>580</v>
      </c>
      <c r="F1092" s="6">
        <v>5</v>
      </c>
      <c r="G1092" s="52">
        <v>45472</v>
      </c>
      <c r="H1092" s="52">
        <f>IF(COUNTIF(休講・補講一覧表!I$6:I$47,開講日程一覧!P1092)&gt;0,_xlfn.XLOOKUP(開講日程一覧!P1092,休講・補講一覧表!I$6:I$47,休講・補講一覧表!G$6:G$47),G1092)</f>
        <v>45472</v>
      </c>
      <c r="I1092" s="3" t="str">
        <f t="shared" si="36"/>
        <v>土</v>
      </c>
      <c r="J1092" s="3" t="str">
        <f>IF(COUNTIF(休講・補講一覧表!I$6:I$47,開講日程一覧!P1092)&gt;0,TEXT(G1092,"m/d")&amp;"の補講","")</f>
        <v/>
      </c>
      <c r="K1092" s="6" t="s">
        <v>563</v>
      </c>
      <c r="L1092" s="7">
        <v>6.9444444444444441E-3</v>
      </c>
      <c r="M1092" s="7">
        <v>0.125</v>
      </c>
      <c r="P1092" s="33" t="str">
        <f t="shared" si="37"/>
        <v>アントレプレナーシップ（起業家精神）_名古屋5</v>
      </c>
      <c r="Q1092" s="6" t="str">
        <f>IF(_xlfn.XLOOKUP(D1092,履修科目一覧!G$6:G$225,履修科目一覧!E$6:E$225)=0,"",_xlfn.XLOOKUP(D1092,履修科目一覧!G$6:G$225,履修科目一覧!E$6:E$225))</f>
        <v/>
      </c>
      <c r="R1092" cm="1">
        <f t="array" ref="R1092">_xlfn.SWITCH(B1092,"集中(導入)",1,"前期",2,"集中(夏期)",3,"後期",4,"集中(春期)",5,"通年",6)</f>
        <v>2</v>
      </c>
      <c r="S1092" t="s">
        <v>49</v>
      </c>
      <c r="U1092">
        <v>1</v>
      </c>
    </row>
    <row r="1093" spans="2:21" x14ac:dyDescent="0.85">
      <c r="B1093" s="22" t="s">
        <v>545</v>
      </c>
      <c r="C1093" s="6" t="s">
        <v>568</v>
      </c>
      <c r="D1093" s="6" t="s">
        <v>269</v>
      </c>
      <c r="E1093" s="6" t="s">
        <v>580</v>
      </c>
      <c r="F1093" s="6">
        <v>6</v>
      </c>
      <c r="G1093" s="52">
        <v>45486</v>
      </c>
      <c r="H1093" s="52">
        <f>IF(COUNTIF(休講・補講一覧表!I$6:I$47,開講日程一覧!P1093)&gt;0,_xlfn.XLOOKUP(開講日程一覧!P1093,休講・補講一覧表!I$6:I$47,休講・補講一覧表!G$6:G$47),G1093)</f>
        <v>45486</v>
      </c>
      <c r="I1093" s="3" t="str">
        <f t="shared" si="36"/>
        <v>土</v>
      </c>
      <c r="J1093" s="3" t="str">
        <f>IF(COUNTIF(休講・補講一覧表!I$6:I$47,開講日程一覧!P1093)&gt;0,TEXT(G1093,"m/d")&amp;"の補講","")</f>
        <v/>
      </c>
      <c r="K1093" s="6" t="s">
        <v>563</v>
      </c>
      <c r="L1093" s="7">
        <v>6.9444444444444441E-3</v>
      </c>
      <c r="M1093" s="7">
        <v>0.125</v>
      </c>
      <c r="P1093" s="33" t="str">
        <f t="shared" si="37"/>
        <v>アントレプレナーシップ（起業家精神）_名古屋6</v>
      </c>
      <c r="Q1093" s="6" t="str">
        <f>IF(_xlfn.XLOOKUP(D1093,履修科目一覧!G$6:G$225,履修科目一覧!E$6:E$225)=0,"",_xlfn.XLOOKUP(D1093,履修科目一覧!G$6:G$225,履修科目一覧!E$6:E$225))</f>
        <v/>
      </c>
      <c r="R1093" cm="1">
        <f t="array" ref="R1093">_xlfn.SWITCH(B1093,"集中(導入)",1,"前期",2,"集中(夏期)",3,"後期",4,"集中(春期)",5,"通年",6)</f>
        <v>2</v>
      </c>
      <c r="S1093" t="s">
        <v>49</v>
      </c>
      <c r="U1093">
        <v>1</v>
      </c>
    </row>
    <row r="1094" spans="2:21" x14ac:dyDescent="0.85">
      <c r="B1094" s="22" t="s">
        <v>545</v>
      </c>
      <c r="C1094" s="6" t="s">
        <v>568</v>
      </c>
      <c r="D1094" s="6" t="s">
        <v>269</v>
      </c>
      <c r="E1094" s="6" t="s">
        <v>580</v>
      </c>
      <c r="F1094" s="6">
        <v>7</v>
      </c>
      <c r="G1094" s="52">
        <v>45500</v>
      </c>
      <c r="H1094" s="52">
        <f>IF(COUNTIF(休講・補講一覧表!I$6:I$47,開講日程一覧!P1094)&gt;0,_xlfn.XLOOKUP(開講日程一覧!P1094,休講・補講一覧表!I$6:I$47,休講・補講一覧表!G$6:G$47),G1094)</f>
        <v>45500</v>
      </c>
      <c r="I1094" s="3" t="str">
        <f t="shared" si="36"/>
        <v>土</v>
      </c>
      <c r="J1094" s="3" t="str">
        <f>IF(COUNTIF(休講・補講一覧表!I$6:I$47,開講日程一覧!P1094)&gt;0,TEXT(G1094,"m/d")&amp;"の補講","")</f>
        <v/>
      </c>
      <c r="K1094" s="6" t="s">
        <v>563</v>
      </c>
      <c r="L1094" s="7">
        <v>6.9444444444444441E-3</v>
      </c>
      <c r="M1094" s="7">
        <v>0.125</v>
      </c>
      <c r="P1094" s="33" t="str">
        <f t="shared" si="37"/>
        <v>アントレプレナーシップ（起業家精神）_名古屋7</v>
      </c>
      <c r="Q1094" s="6" t="str">
        <f>IF(_xlfn.XLOOKUP(D1094,履修科目一覧!G$6:G$225,履修科目一覧!E$6:E$225)=0,"",_xlfn.XLOOKUP(D1094,履修科目一覧!G$6:G$225,履修科目一覧!E$6:E$225))</f>
        <v/>
      </c>
      <c r="R1094" cm="1">
        <f t="array" ref="R1094">_xlfn.SWITCH(B1094,"集中(導入)",1,"前期",2,"集中(夏期)",3,"後期",4,"集中(春期)",5,"通年",6)</f>
        <v>2</v>
      </c>
      <c r="S1094" t="s">
        <v>49</v>
      </c>
      <c r="U1094">
        <v>1</v>
      </c>
    </row>
    <row r="1095" spans="2:21" x14ac:dyDescent="0.85">
      <c r="B1095" s="22" t="s">
        <v>545</v>
      </c>
      <c r="C1095" s="6" t="s">
        <v>568</v>
      </c>
      <c r="D1095" s="6" t="s">
        <v>269</v>
      </c>
      <c r="E1095" s="6" t="s">
        <v>580</v>
      </c>
      <c r="F1095" s="6">
        <v>8</v>
      </c>
      <c r="G1095" s="52">
        <v>45514</v>
      </c>
      <c r="H1095" s="52">
        <f>IF(COUNTIF(休講・補講一覧表!I$6:I$47,開講日程一覧!P1095)&gt;0,_xlfn.XLOOKUP(開講日程一覧!P1095,休講・補講一覧表!I$6:I$47,休講・補講一覧表!G$6:G$47),G1095)</f>
        <v>45514</v>
      </c>
      <c r="I1095" s="3" t="str">
        <f t="shared" si="36"/>
        <v>土</v>
      </c>
      <c r="J1095" s="3" t="str">
        <f>IF(COUNTIF(休講・補講一覧表!I$6:I$47,開講日程一覧!P1095)&gt;0,TEXT(G1095,"m/d")&amp;"の補講","")</f>
        <v/>
      </c>
      <c r="K1095" s="6" t="s">
        <v>563</v>
      </c>
      <c r="L1095" s="7">
        <v>6.9444444444444441E-3</v>
      </c>
      <c r="M1095" s="7">
        <v>0.125</v>
      </c>
      <c r="P1095" s="33" t="str">
        <f t="shared" si="37"/>
        <v>アントレプレナーシップ（起業家精神）_名古屋8</v>
      </c>
      <c r="Q1095" s="6" t="str">
        <f>IF(_xlfn.XLOOKUP(D1095,履修科目一覧!G$6:G$225,履修科目一覧!E$6:E$225)=0,"",_xlfn.XLOOKUP(D1095,履修科目一覧!G$6:G$225,履修科目一覧!E$6:E$225))</f>
        <v/>
      </c>
      <c r="R1095" cm="1">
        <f t="array" ref="R1095">_xlfn.SWITCH(B1095,"集中(導入)",1,"前期",2,"集中(夏期)",3,"後期",4,"集中(春期)",5,"通年",6)</f>
        <v>2</v>
      </c>
      <c r="S1095" t="s">
        <v>49</v>
      </c>
      <c r="U1095">
        <v>1</v>
      </c>
    </row>
    <row r="1096" spans="2:21" x14ac:dyDescent="0.85">
      <c r="B1096" s="22" t="s">
        <v>545</v>
      </c>
      <c r="C1096" s="6" t="s">
        <v>568</v>
      </c>
      <c r="D1096" s="6" t="s">
        <v>279</v>
      </c>
      <c r="E1096" s="6" t="s">
        <v>581</v>
      </c>
      <c r="F1096" s="6">
        <v>1</v>
      </c>
      <c r="G1096" s="52">
        <v>45409</v>
      </c>
      <c r="H1096" s="52">
        <f>IF(COUNTIF(休講・補講一覧表!I$6:I$47,開講日程一覧!P1096)&gt;0,_xlfn.XLOOKUP(開講日程一覧!P1096,休講・補講一覧表!I$6:I$47,休講・補講一覧表!G$6:G$47),G1096)</f>
        <v>45409</v>
      </c>
      <c r="I1096" s="3" t="str">
        <f t="shared" si="36"/>
        <v>土</v>
      </c>
      <c r="J1096" s="3" t="str">
        <f>IF(COUNTIF(休講・補講一覧表!I$6:I$47,開講日程一覧!P1096)&gt;0,TEXT(G1096,"m/d")&amp;"の補講","")</f>
        <v/>
      </c>
      <c r="K1096" s="6" t="s">
        <v>570</v>
      </c>
      <c r="L1096" s="7">
        <v>0</v>
      </c>
      <c r="M1096" s="7">
        <v>6.25E-2</v>
      </c>
      <c r="P1096" s="33" t="str">
        <f t="shared" si="37"/>
        <v>ヘルスケアと事業構想_名古屋・大阪・福岡1</v>
      </c>
      <c r="Q1096" s="6" t="str">
        <f>IF(_xlfn.XLOOKUP(D1096,履修科目一覧!G$6:G$225,履修科目一覧!E$6:E$225)=0,"",_xlfn.XLOOKUP(D1096,履修科目一覧!G$6:G$225,履修科目一覧!E$6:E$225))</f>
        <v/>
      </c>
      <c r="R1096" cm="1">
        <f t="array" ref="R1096">_xlfn.SWITCH(B1096,"集中(導入)",1,"前期",2,"集中(夏期)",3,"後期",4,"集中(春期)",5,"通年",6)</f>
        <v>2</v>
      </c>
      <c r="S1096" t="s">
        <v>49</v>
      </c>
      <c r="U1096">
        <v>1</v>
      </c>
    </row>
    <row r="1097" spans="2:21" x14ac:dyDescent="0.85">
      <c r="B1097" s="22" t="s">
        <v>545</v>
      </c>
      <c r="C1097" s="6" t="s">
        <v>568</v>
      </c>
      <c r="D1097" s="6" t="s">
        <v>279</v>
      </c>
      <c r="E1097" s="6" t="s">
        <v>581</v>
      </c>
      <c r="F1097" s="6">
        <v>2</v>
      </c>
      <c r="G1097" s="52">
        <v>45430</v>
      </c>
      <c r="H1097" s="52">
        <f>IF(COUNTIF(休講・補講一覧表!I$6:I$47,開講日程一覧!P1097)&gt;0,_xlfn.XLOOKUP(開講日程一覧!P1097,休講・補講一覧表!I$6:I$47,休講・補講一覧表!G$6:G$47),G1097)</f>
        <v>45430</v>
      </c>
      <c r="I1097" s="3" t="str">
        <f t="shared" si="36"/>
        <v>土</v>
      </c>
      <c r="J1097" s="3" t="str">
        <f>IF(COUNTIF(休講・補講一覧表!I$6:I$47,開講日程一覧!P1097)&gt;0,TEXT(G1097,"m/d")&amp;"の補講","")</f>
        <v/>
      </c>
      <c r="K1097" s="6" t="s">
        <v>563</v>
      </c>
      <c r="L1097" s="7">
        <v>6.9444444444444441E-3</v>
      </c>
      <c r="M1097" s="7">
        <v>0.125</v>
      </c>
      <c r="P1097" s="33" t="str">
        <f t="shared" si="37"/>
        <v>ヘルスケアと事業構想_名古屋・大阪・福岡2</v>
      </c>
      <c r="Q1097" s="6" t="str">
        <f>IF(_xlfn.XLOOKUP(D1097,履修科目一覧!G$6:G$225,履修科目一覧!E$6:E$225)=0,"",_xlfn.XLOOKUP(D1097,履修科目一覧!G$6:G$225,履修科目一覧!E$6:E$225))</f>
        <v/>
      </c>
      <c r="R1097" cm="1">
        <f t="array" ref="R1097">_xlfn.SWITCH(B1097,"集中(導入)",1,"前期",2,"集中(夏期)",3,"後期",4,"集中(春期)",5,"通年",6)</f>
        <v>2</v>
      </c>
      <c r="S1097" t="s">
        <v>49</v>
      </c>
      <c r="U1097">
        <v>1</v>
      </c>
    </row>
    <row r="1098" spans="2:21" x14ac:dyDescent="0.85">
      <c r="B1098" s="22" t="s">
        <v>545</v>
      </c>
      <c r="C1098" s="6" t="s">
        <v>568</v>
      </c>
      <c r="D1098" s="6" t="s">
        <v>279</v>
      </c>
      <c r="E1098" s="6" t="s">
        <v>581</v>
      </c>
      <c r="F1098" s="6">
        <v>3</v>
      </c>
      <c r="G1098" s="52">
        <v>45444</v>
      </c>
      <c r="H1098" s="52">
        <f>IF(COUNTIF(休講・補講一覧表!I$6:I$47,開講日程一覧!P1098)&gt;0,_xlfn.XLOOKUP(開講日程一覧!P1098,休講・補講一覧表!I$6:I$47,休講・補講一覧表!G$6:G$47),G1098)</f>
        <v>45444</v>
      </c>
      <c r="I1098" s="3" t="str">
        <f t="shared" si="36"/>
        <v>土</v>
      </c>
      <c r="J1098" s="3" t="str">
        <f>IF(COUNTIF(休講・補講一覧表!I$6:I$47,開講日程一覧!P1098)&gt;0,TEXT(G1098,"m/d")&amp;"の補講","")</f>
        <v/>
      </c>
      <c r="K1098" s="6" t="s">
        <v>563</v>
      </c>
      <c r="L1098" s="7">
        <v>6.9444444444444441E-3</v>
      </c>
      <c r="M1098" s="7">
        <v>0.125</v>
      </c>
      <c r="P1098" s="33" t="str">
        <f t="shared" si="37"/>
        <v>ヘルスケアと事業構想_名古屋・大阪・福岡3</v>
      </c>
      <c r="Q1098" s="6" t="str">
        <f>IF(_xlfn.XLOOKUP(D1098,履修科目一覧!G$6:G$225,履修科目一覧!E$6:E$225)=0,"",_xlfn.XLOOKUP(D1098,履修科目一覧!G$6:G$225,履修科目一覧!E$6:E$225))</f>
        <v/>
      </c>
      <c r="R1098" cm="1">
        <f t="array" ref="R1098">_xlfn.SWITCH(B1098,"集中(導入)",1,"前期",2,"集中(夏期)",3,"後期",4,"集中(春期)",5,"通年",6)</f>
        <v>2</v>
      </c>
      <c r="S1098" t="s">
        <v>49</v>
      </c>
      <c r="U1098">
        <v>1</v>
      </c>
    </row>
    <row r="1099" spans="2:21" x14ac:dyDescent="0.85">
      <c r="B1099" s="22" t="s">
        <v>545</v>
      </c>
      <c r="C1099" s="6" t="s">
        <v>568</v>
      </c>
      <c r="D1099" s="6" t="s">
        <v>279</v>
      </c>
      <c r="E1099" s="6" t="s">
        <v>581</v>
      </c>
      <c r="F1099" s="6">
        <v>4</v>
      </c>
      <c r="G1099" s="52">
        <v>45458</v>
      </c>
      <c r="H1099" s="52">
        <f>IF(COUNTIF(休講・補講一覧表!I$6:I$47,開講日程一覧!P1099)&gt;0,_xlfn.XLOOKUP(開講日程一覧!P1099,休講・補講一覧表!I$6:I$47,休講・補講一覧表!G$6:G$47),G1099)</f>
        <v>45458</v>
      </c>
      <c r="I1099" s="3" t="str">
        <f t="shared" si="36"/>
        <v>土</v>
      </c>
      <c r="J1099" s="3" t="str">
        <f>IF(COUNTIF(休講・補講一覧表!I$6:I$47,開講日程一覧!P1099)&gt;0,TEXT(G1099,"m/d")&amp;"の補講","")</f>
        <v/>
      </c>
      <c r="K1099" s="6" t="s">
        <v>563</v>
      </c>
      <c r="L1099" s="7">
        <v>6.9444444444444441E-3</v>
      </c>
      <c r="M1099" s="7">
        <v>0.125</v>
      </c>
      <c r="P1099" s="33" t="str">
        <f t="shared" si="37"/>
        <v>ヘルスケアと事業構想_名古屋・大阪・福岡4</v>
      </c>
      <c r="Q1099" s="6" t="str">
        <f>IF(_xlfn.XLOOKUP(D1099,履修科目一覧!G$6:G$225,履修科目一覧!E$6:E$225)=0,"",_xlfn.XLOOKUP(D1099,履修科目一覧!G$6:G$225,履修科目一覧!E$6:E$225))</f>
        <v/>
      </c>
      <c r="R1099" cm="1">
        <f t="array" ref="R1099">_xlfn.SWITCH(B1099,"集中(導入)",1,"前期",2,"集中(夏期)",3,"後期",4,"集中(春期)",5,"通年",6)</f>
        <v>2</v>
      </c>
      <c r="S1099" t="s">
        <v>49</v>
      </c>
      <c r="U1099">
        <v>1</v>
      </c>
    </row>
    <row r="1100" spans="2:21" x14ac:dyDescent="0.85">
      <c r="B1100" s="22" t="s">
        <v>545</v>
      </c>
      <c r="C1100" s="6" t="s">
        <v>568</v>
      </c>
      <c r="D1100" s="6" t="s">
        <v>279</v>
      </c>
      <c r="E1100" s="6" t="s">
        <v>581</v>
      </c>
      <c r="F1100" s="6">
        <v>5</v>
      </c>
      <c r="G1100" s="52">
        <v>45472</v>
      </c>
      <c r="H1100" s="52">
        <f>IF(COUNTIF(休講・補講一覧表!I$6:I$47,開講日程一覧!P1100)&gt;0,_xlfn.XLOOKUP(開講日程一覧!P1100,休講・補講一覧表!I$6:I$47,休講・補講一覧表!G$6:G$47),G1100)</f>
        <v>45472</v>
      </c>
      <c r="I1100" s="3" t="str">
        <f t="shared" si="36"/>
        <v>土</v>
      </c>
      <c r="J1100" s="3" t="str">
        <f>IF(COUNTIF(休講・補講一覧表!I$6:I$47,開講日程一覧!P1100)&gt;0,TEXT(G1100,"m/d")&amp;"の補講","")</f>
        <v/>
      </c>
      <c r="K1100" s="6" t="s">
        <v>563</v>
      </c>
      <c r="L1100" s="7">
        <v>6.9444444444444441E-3</v>
      </c>
      <c r="M1100" s="7">
        <v>0.125</v>
      </c>
      <c r="P1100" s="33" t="str">
        <f t="shared" si="37"/>
        <v>ヘルスケアと事業構想_名古屋・大阪・福岡5</v>
      </c>
      <c r="Q1100" s="6" t="str">
        <f>IF(_xlfn.XLOOKUP(D1100,履修科目一覧!G$6:G$225,履修科目一覧!E$6:E$225)=0,"",_xlfn.XLOOKUP(D1100,履修科目一覧!G$6:G$225,履修科目一覧!E$6:E$225))</f>
        <v/>
      </c>
      <c r="R1100" cm="1">
        <f t="array" ref="R1100">_xlfn.SWITCH(B1100,"集中(導入)",1,"前期",2,"集中(夏期)",3,"後期",4,"集中(春期)",5,"通年",6)</f>
        <v>2</v>
      </c>
      <c r="S1100" t="s">
        <v>49</v>
      </c>
      <c r="U1100">
        <v>1</v>
      </c>
    </row>
    <row r="1101" spans="2:21" x14ac:dyDescent="0.85">
      <c r="B1101" s="22" t="s">
        <v>545</v>
      </c>
      <c r="C1101" s="6" t="s">
        <v>568</v>
      </c>
      <c r="D1101" s="6" t="s">
        <v>279</v>
      </c>
      <c r="E1101" s="6" t="s">
        <v>581</v>
      </c>
      <c r="F1101" s="6">
        <v>6</v>
      </c>
      <c r="G1101" s="52">
        <v>45486</v>
      </c>
      <c r="H1101" s="52">
        <f>IF(COUNTIF(休講・補講一覧表!I$6:I$47,開講日程一覧!P1101)&gt;0,_xlfn.XLOOKUP(開講日程一覧!P1101,休講・補講一覧表!I$6:I$47,休講・補講一覧表!G$6:G$47),G1101)</f>
        <v>45486</v>
      </c>
      <c r="I1101" s="3" t="str">
        <f t="shared" si="36"/>
        <v>土</v>
      </c>
      <c r="J1101" s="3" t="str">
        <f>IF(COUNTIF(休講・補講一覧表!I$6:I$47,開講日程一覧!P1101)&gt;0,TEXT(G1101,"m/d")&amp;"の補講","")</f>
        <v/>
      </c>
      <c r="K1101" s="6" t="s">
        <v>563</v>
      </c>
      <c r="L1101" s="7">
        <v>6.9444444444444441E-3</v>
      </c>
      <c r="M1101" s="7">
        <v>0.125</v>
      </c>
      <c r="P1101" s="33" t="str">
        <f t="shared" si="37"/>
        <v>ヘルスケアと事業構想_名古屋・大阪・福岡6</v>
      </c>
      <c r="Q1101" s="6" t="str">
        <f>IF(_xlfn.XLOOKUP(D1101,履修科目一覧!G$6:G$225,履修科目一覧!E$6:E$225)=0,"",_xlfn.XLOOKUP(D1101,履修科目一覧!G$6:G$225,履修科目一覧!E$6:E$225))</f>
        <v/>
      </c>
      <c r="R1101" cm="1">
        <f t="array" ref="R1101">_xlfn.SWITCH(B1101,"集中(導入)",1,"前期",2,"集中(夏期)",3,"後期",4,"集中(春期)",5,"通年",6)</f>
        <v>2</v>
      </c>
      <c r="S1101" t="s">
        <v>49</v>
      </c>
      <c r="U1101">
        <v>1</v>
      </c>
    </row>
    <row r="1102" spans="2:21" x14ac:dyDescent="0.85">
      <c r="B1102" s="22" t="s">
        <v>545</v>
      </c>
      <c r="C1102" s="6" t="s">
        <v>568</v>
      </c>
      <c r="D1102" s="6" t="s">
        <v>279</v>
      </c>
      <c r="E1102" s="6" t="s">
        <v>581</v>
      </c>
      <c r="F1102" s="6">
        <v>7</v>
      </c>
      <c r="G1102" s="52">
        <v>45500</v>
      </c>
      <c r="H1102" s="52">
        <f>IF(COUNTIF(休講・補講一覧表!I$6:I$47,開講日程一覧!P1102)&gt;0,_xlfn.XLOOKUP(開講日程一覧!P1102,休講・補講一覧表!I$6:I$47,休講・補講一覧表!G$6:G$47),G1102)</f>
        <v>45500</v>
      </c>
      <c r="I1102" s="3" t="str">
        <f t="shared" si="36"/>
        <v>土</v>
      </c>
      <c r="J1102" s="3" t="str">
        <f>IF(COUNTIF(休講・補講一覧表!I$6:I$47,開講日程一覧!P1102)&gt;0,TEXT(G1102,"m/d")&amp;"の補講","")</f>
        <v/>
      </c>
      <c r="K1102" s="6" t="s">
        <v>563</v>
      </c>
      <c r="L1102" s="7">
        <v>6.9444444444444441E-3</v>
      </c>
      <c r="M1102" s="7">
        <v>0.125</v>
      </c>
      <c r="P1102" s="33" t="str">
        <f t="shared" si="37"/>
        <v>ヘルスケアと事業構想_名古屋・大阪・福岡7</v>
      </c>
      <c r="Q1102" s="6" t="str">
        <f>IF(_xlfn.XLOOKUP(D1102,履修科目一覧!G$6:G$225,履修科目一覧!E$6:E$225)=0,"",_xlfn.XLOOKUP(D1102,履修科目一覧!G$6:G$225,履修科目一覧!E$6:E$225))</f>
        <v/>
      </c>
      <c r="R1102" cm="1">
        <f t="array" ref="R1102">_xlfn.SWITCH(B1102,"集中(導入)",1,"前期",2,"集中(夏期)",3,"後期",4,"集中(春期)",5,"通年",6)</f>
        <v>2</v>
      </c>
      <c r="S1102" t="s">
        <v>49</v>
      </c>
      <c r="U1102">
        <v>1</v>
      </c>
    </row>
    <row r="1103" spans="2:21" x14ac:dyDescent="0.85">
      <c r="B1103" s="22" t="s">
        <v>545</v>
      </c>
      <c r="C1103" s="6" t="s">
        <v>568</v>
      </c>
      <c r="D1103" s="6" t="s">
        <v>279</v>
      </c>
      <c r="E1103" s="6" t="s">
        <v>581</v>
      </c>
      <c r="F1103" s="6">
        <v>8</v>
      </c>
      <c r="G1103" s="52">
        <v>45514</v>
      </c>
      <c r="H1103" s="52">
        <f>IF(COUNTIF(休講・補講一覧表!I$6:I$47,開講日程一覧!P1103)&gt;0,_xlfn.XLOOKUP(開講日程一覧!P1103,休講・補講一覧表!I$6:I$47,休講・補講一覧表!G$6:G$47),G1103)</f>
        <v>45514</v>
      </c>
      <c r="I1103" s="3" t="str">
        <f t="shared" si="36"/>
        <v>土</v>
      </c>
      <c r="J1103" s="3" t="str">
        <f>IF(COUNTIF(休講・補講一覧表!I$6:I$47,開講日程一覧!P1103)&gt;0,TEXT(G1103,"m/d")&amp;"の補講","")</f>
        <v/>
      </c>
      <c r="K1103" s="6" t="s">
        <v>563</v>
      </c>
      <c r="L1103" s="7">
        <v>6.9444444444444441E-3</v>
      </c>
      <c r="M1103" s="7">
        <v>0.125</v>
      </c>
      <c r="P1103" s="33" t="str">
        <f t="shared" si="37"/>
        <v>ヘルスケアと事業構想_名古屋・大阪・福岡8</v>
      </c>
      <c r="Q1103" s="6" t="str">
        <f>IF(_xlfn.XLOOKUP(D1103,履修科目一覧!G$6:G$225,履修科目一覧!E$6:E$225)=0,"",_xlfn.XLOOKUP(D1103,履修科目一覧!G$6:G$225,履修科目一覧!E$6:E$225))</f>
        <v/>
      </c>
      <c r="R1103" cm="1">
        <f t="array" ref="R1103">_xlfn.SWITCH(B1103,"集中(導入)",1,"前期",2,"集中(夏期)",3,"後期",4,"集中(春期)",5,"通年",6)</f>
        <v>2</v>
      </c>
      <c r="S1103" t="s">
        <v>49</v>
      </c>
      <c r="U1103">
        <v>1</v>
      </c>
    </row>
    <row r="1104" spans="2:21" x14ac:dyDescent="0.85">
      <c r="B1104" s="22" t="s">
        <v>545</v>
      </c>
      <c r="C1104" s="6" t="s">
        <v>558</v>
      </c>
      <c r="D1104" s="6" t="s">
        <v>320</v>
      </c>
      <c r="E1104" s="6" t="s">
        <v>580</v>
      </c>
      <c r="F1104" s="6">
        <v>1</v>
      </c>
      <c r="G1104" s="52">
        <v>45409</v>
      </c>
      <c r="H1104" s="52">
        <f>IF(COUNTIF(休講・補講一覧表!I$6:I$47,開講日程一覧!P1104)&gt;0,_xlfn.XLOOKUP(開講日程一覧!P1104,休講・補講一覧表!I$6:I$47,休講・補講一覧表!G$6:G$47),G1104)</f>
        <v>45409</v>
      </c>
      <c r="I1104" s="3" t="str">
        <f t="shared" si="36"/>
        <v>土</v>
      </c>
      <c r="J1104" s="3" t="str">
        <f>IF(COUNTIF(休講・補講一覧表!I$6:I$47,開講日程一覧!P1104)&gt;0,TEXT(G1104,"m/d")&amp;"の補講","")</f>
        <v/>
      </c>
      <c r="K1104" s="6" t="s">
        <v>559</v>
      </c>
      <c r="L1104" s="7">
        <v>0</v>
      </c>
      <c r="M1104" s="7">
        <v>6.25E-2</v>
      </c>
      <c r="P1104" s="33" t="str">
        <f t="shared" si="37"/>
        <v>事業デザイン演習Ⅰ（1年次） 前期_名古屋①1</v>
      </c>
      <c r="Q1104" s="6" t="str">
        <f>IF(_xlfn.XLOOKUP(D1104,履修科目一覧!G$6:G$225,履修科目一覧!E$6:E$225)=0,"",_xlfn.XLOOKUP(D1104,履修科目一覧!G$6:G$225,履修科目一覧!E$6:E$225))</f>
        <v/>
      </c>
      <c r="R1104" cm="1">
        <f t="array" ref="R1104">_xlfn.SWITCH(B1104,"集中(導入)",1,"前期",2,"集中(夏期)",3,"後期",4,"集中(春期)",5,"通年",6)</f>
        <v>2</v>
      </c>
      <c r="S1104" t="s">
        <v>49</v>
      </c>
      <c r="U1104">
        <v>1</v>
      </c>
    </row>
    <row r="1105" spans="2:21" x14ac:dyDescent="0.85">
      <c r="B1105" s="22" t="s">
        <v>545</v>
      </c>
      <c r="C1105" s="6" t="s">
        <v>558</v>
      </c>
      <c r="D1105" s="6" t="s">
        <v>320</v>
      </c>
      <c r="E1105" s="6" t="s">
        <v>580</v>
      </c>
      <c r="F1105" s="6">
        <v>2</v>
      </c>
      <c r="G1105" s="52">
        <v>45423</v>
      </c>
      <c r="H1105" s="52">
        <f>IF(COUNTIF(休講・補講一覧表!I$6:I$47,開講日程一覧!P1105)&gt;0,_xlfn.XLOOKUP(開講日程一覧!P1105,休講・補講一覧表!I$6:I$47,休講・補講一覧表!G$6:G$47),G1105)</f>
        <v>45423</v>
      </c>
      <c r="I1105" s="3" t="str">
        <f t="shared" si="36"/>
        <v>土</v>
      </c>
      <c r="J1105" s="3" t="str">
        <f>IF(COUNTIF(休講・補講一覧表!I$6:I$47,開講日程一覧!P1105)&gt;0,TEXT(G1105,"m/d")&amp;"の補講","")</f>
        <v/>
      </c>
      <c r="K1105" s="6" t="s">
        <v>549</v>
      </c>
      <c r="L1105" s="7">
        <v>4.1666666666666664E-2</v>
      </c>
      <c r="M1105" s="7">
        <v>0.125</v>
      </c>
      <c r="P1105" s="33" t="str">
        <f t="shared" si="37"/>
        <v>事業デザイン演習Ⅰ（1年次） 前期_名古屋①2</v>
      </c>
      <c r="Q1105" s="6" t="str">
        <f>IF(_xlfn.XLOOKUP(D1105,履修科目一覧!G$6:G$225,履修科目一覧!E$6:E$225)=0,"",_xlfn.XLOOKUP(D1105,履修科目一覧!G$6:G$225,履修科目一覧!E$6:E$225))</f>
        <v/>
      </c>
      <c r="R1105" cm="1">
        <f t="array" ref="R1105">_xlfn.SWITCH(B1105,"集中(導入)",1,"前期",2,"集中(夏期)",3,"後期",4,"集中(春期)",5,"通年",6)</f>
        <v>2</v>
      </c>
      <c r="S1105" t="s">
        <v>49</v>
      </c>
      <c r="U1105">
        <v>1</v>
      </c>
    </row>
    <row r="1106" spans="2:21" x14ac:dyDescent="0.85">
      <c r="B1106" s="22" t="s">
        <v>545</v>
      </c>
      <c r="C1106" s="6" t="s">
        <v>558</v>
      </c>
      <c r="D1106" s="6" t="s">
        <v>320</v>
      </c>
      <c r="E1106" s="6" t="s">
        <v>580</v>
      </c>
      <c r="F1106" s="6">
        <v>3</v>
      </c>
      <c r="G1106" s="52">
        <v>45437</v>
      </c>
      <c r="H1106" s="52">
        <f>IF(COUNTIF(休講・補講一覧表!I$6:I$47,開講日程一覧!P1106)&gt;0,_xlfn.XLOOKUP(開講日程一覧!P1106,休講・補講一覧表!I$6:I$47,休講・補講一覧表!G$6:G$47),G1106)</f>
        <v>45437</v>
      </c>
      <c r="I1106" s="3" t="str">
        <f t="shared" si="36"/>
        <v>土</v>
      </c>
      <c r="J1106" s="3" t="str">
        <f>IF(COUNTIF(休講・補講一覧表!I$6:I$47,開講日程一覧!P1106)&gt;0,TEXT(G1106,"m/d")&amp;"の補講","")</f>
        <v/>
      </c>
      <c r="K1106" s="6" t="s">
        <v>549</v>
      </c>
      <c r="L1106" s="7">
        <v>4.1666666666666664E-2</v>
      </c>
      <c r="M1106" s="7">
        <v>0.125</v>
      </c>
      <c r="P1106" s="33" t="str">
        <f t="shared" si="37"/>
        <v>事業デザイン演習Ⅰ（1年次） 前期_名古屋①3</v>
      </c>
      <c r="Q1106" s="6" t="str">
        <f>IF(_xlfn.XLOOKUP(D1106,履修科目一覧!G$6:G$225,履修科目一覧!E$6:E$225)=0,"",_xlfn.XLOOKUP(D1106,履修科目一覧!G$6:G$225,履修科目一覧!E$6:E$225))</f>
        <v/>
      </c>
      <c r="R1106" cm="1">
        <f t="array" ref="R1106">_xlfn.SWITCH(B1106,"集中(導入)",1,"前期",2,"集中(夏期)",3,"後期",4,"集中(春期)",5,"通年",6)</f>
        <v>2</v>
      </c>
      <c r="S1106" t="s">
        <v>49</v>
      </c>
      <c r="U1106">
        <v>1</v>
      </c>
    </row>
    <row r="1107" spans="2:21" x14ac:dyDescent="0.85">
      <c r="B1107" s="22" t="s">
        <v>545</v>
      </c>
      <c r="C1107" s="6" t="s">
        <v>558</v>
      </c>
      <c r="D1107" s="6" t="s">
        <v>320</v>
      </c>
      <c r="E1107" s="6" t="s">
        <v>580</v>
      </c>
      <c r="F1107" s="6">
        <v>4</v>
      </c>
      <c r="G1107" s="52">
        <v>45451</v>
      </c>
      <c r="H1107" s="52">
        <f>IF(COUNTIF(休講・補講一覧表!I$6:I$47,開講日程一覧!P1107)&gt;0,_xlfn.XLOOKUP(開講日程一覧!P1107,休講・補講一覧表!I$6:I$47,休講・補講一覧表!G$6:G$47),G1107)</f>
        <v>45451</v>
      </c>
      <c r="I1107" s="3" t="str">
        <f t="shared" si="36"/>
        <v>土</v>
      </c>
      <c r="J1107" s="3" t="str">
        <f>IF(COUNTIF(休講・補講一覧表!I$6:I$47,開講日程一覧!P1107)&gt;0,TEXT(G1107,"m/d")&amp;"の補講","")</f>
        <v/>
      </c>
      <c r="K1107" s="6" t="s">
        <v>549</v>
      </c>
      <c r="L1107" s="7">
        <v>4.1666666666666664E-2</v>
      </c>
      <c r="M1107" s="7">
        <v>0.125</v>
      </c>
      <c r="P1107" s="33" t="str">
        <f t="shared" si="37"/>
        <v>事業デザイン演習Ⅰ（1年次） 前期_名古屋①4</v>
      </c>
      <c r="Q1107" s="6" t="str">
        <f>IF(_xlfn.XLOOKUP(D1107,履修科目一覧!G$6:G$225,履修科目一覧!E$6:E$225)=0,"",_xlfn.XLOOKUP(D1107,履修科目一覧!G$6:G$225,履修科目一覧!E$6:E$225))</f>
        <v/>
      </c>
      <c r="R1107" cm="1">
        <f t="array" ref="R1107">_xlfn.SWITCH(B1107,"集中(導入)",1,"前期",2,"集中(夏期)",3,"後期",4,"集中(春期)",5,"通年",6)</f>
        <v>2</v>
      </c>
      <c r="S1107" t="s">
        <v>49</v>
      </c>
      <c r="U1107">
        <v>1</v>
      </c>
    </row>
    <row r="1108" spans="2:21" x14ac:dyDescent="0.85">
      <c r="B1108" s="22" t="s">
        <v>545</v>
      </c>
      <c r="C1108" s="6" t="s">
        <v>558</v>
      </c>
      <c r="D1108" s="6" t="s">
        <v>320</v>
      </c>
      <c r="E1108" s="6" t="s">
        <v>580</v>
      </c>
      <c r="F1108" s="6">
        <v>5</v>
      </c>
      <c r="G1108" s="52">
        <v>45465</v>
      </c>
      <c r="H1108" s="52">
        <f>IF(COUNTIF(休講・補講一覧表!I$6:I$47,開講日程一覧!P1108)&gt;0,_xlfn.XLOOKUP(開講日程一覧!P1108,休講・補講一覧表!I$6:I$47,休講・補講一覧表!G$6:G$47),G1108)</f>
        <v>45465</v>
      </c>
      <c r="I1108" s="3" t="str">
        <f t="shared" si="36"/>
        <v>土</v>
      </c>
      <c r="J1108" s="3" t="str">
        <f>IF(COUNTIF(休講・補講一覧表!I$6:I$47,開講日程一覧!P1108)&gt;0,TEXT(G1108,"m/d")&amp;"の補講","")</f>
        <v/>
      </c>
      <c r="K1108" s="6" t="s">
        <v>549</v>
      </c>
      <c r="L1108" s="7">
        <v>4.1666666666666664E-2</v>
      </c>
      <c r="M1108" s="7">
        <v>0.125</v>
      </c>
      <c r="P1108" s="33" t="str">
        <f t="shared" si="37"/>
        <v>事業デザイン演習Ⅰ（1年次） 前期_名古屋①5</v>
      </c>
      <c r="Q1108" s="6" t="str">
        <f>IF(_xlfn.XLOOKUP(D1108,履修科目一覧!G$6:G$225,履修科目一覧!E$6:E$225)=0,"",_xlfn.XLOOKUP(D1108,履修科目一覧!G$6:G$225,履修科目一覧!E$6:E$225))</f>
        <v/>
      </c>
      <c r="R1108" cm="1">
        <f t="array" ref="R1108">_xlfn.SWITCH(B1108,"集中(導入)",1,"前期",2,"集中(夏期)",3,"後期",4,"集中(春期)",5,"通年",6)</f>
        <v>2</v>
      </c>
      <c r="S1108" t="s">
        <v>49</v>
      </c>
      <c r="U1108">
        <v>1</v>
      </c>
    </row>
    <row r="1109" spans="2:21" x14ac:dyDescent="0.85">
      <c r="B1109" s="22" t="s">
        <v>545</v>
      </c>
      <c r="C1109" s="6" t="s">
        <v>558</v>
      </c>
      <c r="D1109" s="6" t="s">
        <v>320</v>
      </c>
      <c r="E1109" s="6" t="s">
        <v>580</v>
      </c>
      <c r="F1109" s="6">
        <v>6</v>
      </c>
      <c r="G1109" s="52">
        <v>45479</v>
      </c>
      <c r="H1109" s="52">
        <f>IF(COUNTIF(休講・補講一覧表!I$6:I$47,開講日程一覧!P1109)&gt;0,_xlfn.XLOOKUP(開講日程一覧!P1109,休講・補講一覧表!I$6:I$47,休講・補講一覧表!G$6:G$47),G1109)</f>
        <v>45479</v>
      </c>
      <c r="I1109" s="3" t="str">
        <f t="shared" ref="I1109:I1172" si="38">TEXT(H1109,"aaa")</f>
        <v>土</v>
      </c>
      <c r="J1109" s="3" t="str">
        <f>IF(COUNTIF(休講・補講一覧表!I$6:I$47,開講日程一覧!P1109)&gt;0,TEXT(G1109,"m/d")&amp;"の補講","")</f>
        <v/>
      </c>
      <c r="K1109" s="6" t="s">
        <v>549</v>
      </c>
      <c r="L1109" s="7">
        <v>4.1666666666666664E-2</v>
      </c>
      <c r="M1109" s="7">
        <v>0.125</v>
      </c>
      <c r="P1109" s="33" t="str">
        <f t="shared" ref="P1109:P1172" si="39">D1109&amp;F1109</f>
        <v>事業デザイン演習Ⅰ（1年次） 前期_名古屋①6</v>
      </c>
      <c r="Q1109" s="6" t="str">
        <f>IF(_xlfn.XLOOKUP(D1109,履修科目一覧!G$6:G$225,履修科目一覧!E$6:E$225)=0,"",_xlfn.XLOOKUP(D1109,履修科目一覧!G$6:G$225,履修科目一覧!E$6:E$225))</f>
        <v/>
      </c>
      <c r="R1109" cm="1">
        <f t="array" ref="R1109">_xlfn.SWITCH(B1109,"集中(導入)",1,"前期",2,"集中(夏期)",3,"後期",4,"集中(春期)",5,"通年",6)</f>
        <v>2</v>
      </c>
      <c r="S1109" t="s">
        <v>49</v>
      </c>
      <c r="U1109">
        <v>1</v>
      </c>
    </row>
    <row r="1110" spans="2:21" x14ac:dyDescent="0.85">
      <c r="B1110" s="22" t="s">
        <v>545</v>
      </c>
      <c r="C1110" s="6" t="s">
        <v>558</v>
      </c>
      <c r="D1110" s="6" t="s">
        <v>320</v>
      </c>
      <c r="E1110" s="6" t="s">
        <v>580</v>
      </c>
      <c r="F1110" s="6">
        <v>7</v>
      </c>
      <c r="G1110" s="52">
        <v>45493</v>
      </c>
      <c r="H1110" s="52">
        <f>IF(COUNTIF(休講・補講一覧表!I$6:I$47,開講日程一覧!P1110)&gt;0,_xlfn.XLOOKUP(開講日程一覧!P1110,休講・補講一覧表!I$6:I$47,休講・補講一覧表!G$6:G$47),G1110)</f>
        <v>45493</v>
      </c>
      <c r="I1110" s="3" t="str">
        <f t="shared" si="38"/>
        <v>土</v>
      </c>
      <c r="J1110" s="3" t="str">
        <f>IF(COUNTIF(休講・補講一覧表!I$6:I$47,開講日程一覧!P1110)&gt;0,TEXT(G1110,"m/d")&amp;"の補講","")</f>
        <v/>
      </c>
      <c r="K1110" s="6" t="s">
        <v>549</v>
      </c>
      <c r="L1110" s="7">
        <v>4.1666666666666664E-2</v>
      </c>
      <c r="M1110" s="7">
        <v>0.125</v>
      </c>
      <c r="P1110" s="33" t="str">
        <f t="shared" si="39"/>
        <v>事業デザイン演習Ⅰ（1年次） 前期_名古屋①7</v>
      </c>
      <c r="Q1110" s="6" t="str">
        <f>IF(_xlfn.XLOOKUP(D1110,履修科目一覧!G$6:G$225,履修科目一覧!E$6:E$225)=0,"",_xlfn.XLOOKUP(D1110,履修科目一覧!G$6:G$225,履修科目一覧!E$6:E$225))</f>
        <v/>
      </c>
      <c r="R1110" cm="1">
        <f t="array" ref="R1110">_xlfn.SWITCH(B1110,"集中(導入)",1,"前期",2,"集中(夏期)",3,"後期",4,"集中(春期)",5,"通年",6)</f>
        <v>2</v>
      </c>
      <c r="S1110" t="s">
        <v>49</v>
      </c>
      <c r="U1110">
        <v>1</v>
      </c>
    </row>
    <row r="1111" spans="2:21" x14ac:dyDescent="0.85">
      <c r="B1111" s="22" t="s">
        <v>545</v>
      </c>
      <c r="C1111" s="6" t="s">
        <v>558</v>
      </c>
      <c r="D1111" s="6" t="s">
        <v>320</v>
      </c>
      <c r="E1111" s="6" t="s">
        <v>580</v>
      </c>
      <c r="F1111" s="6">
        <v>8</v>
      </c>
      <c r="G1111" s="52">
        <v>45507</v>
      </c>
      <c r="H1111" s="52">
        <f>IF(COUNTIF(休講・補講一覧表!I$6:I$47,開講日程一覧!P1111)&gt;0,_xlfn.XLOOKUP(開講日程一覧!P1111,休講・補講一覧表!I$6:I$47,休講・補講一覧表!G$6:G$47),G1111)</f>
        <v>45507</v>
      </c>
      <c r="I1111" s="3" t="str">
        <f t="shared" si="38"/>
        <v>土</v>
      </c>
      <c r="J1111" s="3" t="str">
        <f>IF(COUNTIF(休講・補講一覧表!I$6:I$47,開講日程一覧!P1111)&gt;0,TEXT(G1111,"m/d")&amp;"の補講","")</f>
        <v/>
      </c>
      <c r="K1111" s="6" t="s">
        <v>549</v>
      </c>
      <c r="L1111" s="7">
        <v>4.1666666666666664E-2</v>
      </c>
      <c r="M1111" s="7">
        <v>0.125</v>
      </c>
      <c r="P1111" s="33" t="str">
        <f t="shared" si="39"/>
        <v>事業デザイン演習Ⅰ（1年次） 前期_名古屋①8</v>
      </c>
      <c r="Q1111" s="6" t="str">
        <f>IF(_xlfn.XLOOKUP(D1111,履修科目一覧!G$6:G$225,履修科目一覧!E$6:E$225)=0,"",_xlfn.XLOOKUP(D1111,履修科目一覧!G$6:G$225,履修科目一覧!E$6:E$225))</f>
        <v/>
      </c>
      <c r="R1111" cm="1">
        <f t="array" ref="R1111">_xlfn.SWITCH(B1111,"集中(導入)",1,"前期",2,"集中(夏期)",3,"後期",4,"集中(春期)",5,"通年",6)</f>
        <v>2</v>
      </c>
      <c r="S1111" t="s">
        <v>49</v>
      </c>
      <c r="U1111">
        <v>1</v>
      </c>
    </row>
    <row r="1112" spans="2:21" x14ac:dyDescent="0.85">
      <c r="B1112" s="22" t="s">
        <v>545</v>
      </c>
      <c r="C1112" s="6" t="s">
        <v>564</v>
      </c>
      <c r="D1112" s="6" t="s">
        <v>330</v>
      </c>
      <c r="E1112" s="6" t="s">
        <v>580</v>
      </c>
      <c r="F1112" s="6">
        <v>1</v>
      </c>
      <c r="G1112" s="52">
        <v>45404</v>
      </c>
      <c r="H1112" s="52">
        <f>IF(COUNTIF(休講・補講一覧表!I$6:I$47,開講日程一覧!P1112)&gt;0,_xlfn.XLOOKUP(開講日程一覧!P1112,休講・補講一覧表!I$6:I$47,休講・補講一覧表!G$6:G$47),G1112)</f>
        <v>45404</v>
      </c>
      <c r="I1112" s="3" t="str">
        <f t="shared" si="38"/>
        <v>月</v>
      </c>
      <c r="J1112" s="3" t="str">
        <f>IF(COUNTIF(休講・補講一覧表!I$6:I$47,開講日程一覧!P1112)&gt;0,TEXT(G1112,"m/d")&amp;"の補講","")</f>
        <v/>
      </c>
      <c r="K1112" s="6" t="s">
        <v>552</v>
      </c>
      <c r="L1112" s="7">
        <v>0</v>
      </c>
      <c r="M1112" s="7">
        <v>6.25E-2</v>
      </c>
      <c r="P1112" s="33" t="str">
        <f t="shared" si="39"/>
        <v>事業デザイン演習Ⅰ（1年次） 前期_名古屋②1</v>
      </c>
      <c r="Q1112" s="6" t="str">
        <f>IF(_xlfn.XLOOKUP(D1112,履修科目一覧!G$6:G$225,履修科目一覧!E$6:E$225)=0,"",_xlfn.XLOOKUP(D1112,履修科目一覧!G$6:G$225,履修科目一覧!E$6:E$225))</f>
        <v/>
      </c>
      <c r="R1112" cm="1">
        <f t="array" ref="R1112">_xlfn.SWITCH(B1112,"集中(導入)",1,"前期",2,"集中(夏期)",3,"後期",4,"集中(春期)",5,"通年",6)</f>
        <v>2</v>
      </c>
      <c r="S1112" t="s">
        <v>49</v>
      </c>
      <c r="U1112">
        <v>1</v>
      </c>
    </row>
    <row r="1113" spans="2:21" x14ac:dyDescent="0.85">
      <c r="B1113" s="22" t="s">
        <v>545</v>
      </c>
      <c r="C1113" s="6" t="s">
        <v>564</v>
      </c>
      <c r="D1113" s="6" t="s">
        <v>330</v>
      </c>
      <c r="E1113" s="6" t="s">
        <v>580</v>
      </c>
      <c r="F1113" s="6">
        <v>2</v>
      </c>
      <c r="G1113" s="52">
        <v>45432</v>
      </c>
      <c r="H1113" s="52">
        <f>IF(COUNTIF(休講・補講一覧表!I$6:I$47,開講日程一覧!P1113)&gt;0,_xlfn.XLOOKUP(開講日程一覧!P1113,休講・補講一覧表!I$6:I$47,休講・補講一覧表!G$6:G$47),G1113)</f>
        <v>45432</v>
      </c>
      <c r="I1113" s="3" t="str">
        <f t="shared" si="38"/>
        <v>月</v>
      </c>
      <c r="J1113" s="3" t="str">
        <f>IF(COUNTIF(休講・補講一覧表!I$6:I$47,開講日程一覧!P1113)&gt;0,TEXT(G1113,"m/d")&amp;"の補講","")</f>
        <v/>
      </c>
      <c r="K1113" s="6" t="s">
        <v>542</v>
      </c>
      <c r="L1113" s="7">
        <v>6.9444444444444441E-3</v>
      </c>
      <c r="M1113" s="7">
        <v>0.125</v>
      </c>
      <c r="P1113" s="33" t="str">
        <f t="shared" si="39"/>
        <v>事業デザイン演習Ⅰ（1年次） 前期_名古屋②2</v>
      </c>
      <c r="Q1113" s="6" t="str">
        <f>IF(_xlfn.XLOOKUP(D1113,履修科目一覧!G$6:G$225,履修科目一覧!E$6:E$225)=0,"",_xlfn.XLOOKUP(D1113,履修科目一覧!G$6:G$225,履修科目一覧!E$6:E$225))</f>
        <v/>
      </c>
      <c r="R1113" cm="1">
        <f t="array" ref="R1113">_xlfn.SWITCH(B1113,"集中(導入)",1,"前期",2,"集中(夏期)",3,"後期",4,"集中(春期)",5,"通年",6)</f>
        <v>2</v>
      </c>
      <c r="S1113" t="s">
        <v>49</v>
      </c>
      <c r="U1113">
        <v>1</v>
      </c>
    </row>
    <row r="1114" spans="2:21" x14ac:dyDescent="0.85">
      <c r="B1114" s="22" t="s">
        <v>545</v>
      </c>
      <c r="C1114" s="6" t="s">
        <v>564</v>
      </c>
      <c r="D1114" s="6" t="s">
        <v>330</v>
      </c>
      <c r="E1114" s="6" t="s">
        <v>580</v>
      </c>
      <c r="F1114" s="6">
        <v>3</v>
      </c>
      <c r="G1114" s="52">
        <v>45446</v>
      </c>
      <c r="H1114" s="52">
        <f>IF(COUNTIF(休講・補講一覧表!I$6:I$47,開講日程一覧!P1114)&gt;0,_xlfn.XLOOKUP(開講日程一覧!P1114,休講・補講一覧表!I$6:I$47,休講・補講一覧表!G$6:G$47),G1114)</f>
        <v>45446</v>
      </c>
      <c r="I1114" s="3" t="str">
        <f t="shared" si="38"/>
        <v>月</v>
      </c>
      <c r="J1114" s="3" t="str">
        <f>IF(COUNTIF(休講・補講一覧表!I$6:I$47,開講日程一覧!P1114)&gt;0,TEXT(G1114,"m/d")&amp;"の補講","")</f>
        <v/>
      </c>
      <c r="K1114" s="6" t="s">
        <v>542</v>
      </c>
      <c r="L1114" s="7">
        <v>6.9444444444444441E-3</v>
      </c>
      <c r="M1114" s="7">
        <v>0.125</v>
      </c>
      <c r="P1114" s="33" t="str">
        <f t="shared" si="39"/>
        <v>事業デザイン演習Ⅰ（1年次） 前期_名古屋②3</v>
      </c>
      <c r="Q1114" s="6" t="str">
        <f>IF(_xlfn.XLOOKUP(D1114,履修科目一覧!G$6:G$225,履修科目一覧!E$6:E$225)=0,"",_xlfn.XLOOKUP(D1114,履修科目一覧!G$6:G$225,履修科目一覧!E$6:E$225))</f>
        <v/>
      </c>
      <c r="R1114" cm="1">
        <f t="array" ref="R1114">_xlfn.SWITCH(B1114,"集中(導入)",1,"前期",2,"集中(夏期)",3,"後期",4,"集中(春期)",5,"通年",6)</f>
        <v>2</v>
      </c>
      <c r="S1114" t="s">
        <v>49</v>
      </c>
      <c r="U1114">
        <v>1</v>
      </c>
    </row>
    <row r="1115" spans="2:21" x14ac:dyDescent="0.85">
      <c r="B1115" s="22" t="s">
        <v>545</v>
      </c>
      <c r="C1115" s="6" t="s">
        <v>564</v>
      </c>
      <c r="D1115" s="6" t="s">
        <v>330</v>
      </c>
      <c r="E1115" s="6" t="s">
        <v>580</v>
      </c>
      <c r="F1115" s="6">
        <v>4</v>
      </c>
      <c r="G1115" s="52">
        <v>45460</v>
      </c>
      <c r="H1115" s="52">
        <f>IF(COUNTIF(休講・補講一覧表!I$6:I$47,開講日程一覧!P1115)&gt;0,_xlfn.XLOOKUP(開講日程一覧!P1115,休講・補講一覧表!I$6:I$47,休講・補講一覧表!G$6:G$47),G1115)</f>
        <v>45460</v>
      </c>
      <c r="I1115" s="3" t="str">
        <f t="shared" si="38"/>
        <v>月</v>
      </c>
      <c r="J1115" s="3" t="str">
        <f>IF(COUNTIF(休講・補講一覧表!I$6:I$47,開講日程一覧!P1115)&gt;0,TEXT(G1115,"m/d")&amp;"の補講","")</f>
        <v/>
      </c>
      <c r="K1115" s="6" t="s">
        <v>542</v>
      </c>
      <c r="L1115" s="7">
        <v>6.9444444444444441E-3</v>
      </c>
      <c r="M1115" s="7">
        <v>0.125</v>
      </c>
      <c r="P1115" s="33" t="str">
        <f t="shared" si="39"/>
        <v>事業デザイン演習Ⅰ（1年次） 前期_名古屋②4</v>
      </c>
      <c r="Q1115" s="6" t="str">
        <f>IF(_xlfn.XLOOKUP(D1115,履修科目一覧!G$6:G$225,履修科目一覧!E$6:E$225)=0,"",_xlfn.XLOOKUP(D1115,履修科目一覧!G$6:G$225,履修科目一覧!E$6:E$225))</f>
        <v/>
      </c>
      <c r="R1115" cm="1">
        <f t="array" ref="R1115">_xlfn.SWITCH(B1115,"集中(導入)",1,"前期",2,"集中(夏期)",3,"後期",4,"集中(春期)",5,"通年",6)</f>
        <v>2</v>
      </c>
      <c r="S1115" t="s">
        <v>49</v>
      </c>
      <c r="U1115">
        <v>1</v>
      </c>
    </row>
    <row r="1116" spans="2:21" x14ac:dyDescent="0.85">
      <c r="B1116" s="22" t="s">
        <v>545</v>
      </c>
      <c r="C1116" s="6" t="s">
        <v>564</v>
      </c>
      <c r="D1116" s="6" t="s">
        <v>330</v>
      </c>
      <c r="E1116" s="6" t="s">
        <v>580</v>
      </c>
      <c r="F1116" s="6">
        <v>5</v>
      </c>
      <c r="G1116" s="52">
        <v>45474</v>
      </c>
      <c r="H1116" s="52">
        <f>IF(COUNTIF(休講・補講一覧表!I$6:I$47,開講日程一覧!P1116)&gt;0,_xlfn.XLOOKUP(開講日程一覧!P1116,休講・補講一覧表!I$6:I$47,休講・補講一覧表!G$6:G$47),G1116)</f>
        <v>45474</v>
      </c>
      <c r="I1116" s="3" t="str">
        <f t="shared" si="38"/>
        <v>月</v>
      </c>
      <c r="J1116" s="3" t="str">
        <f>IF(COUNTIF(休講・補講一覧表!I$6:I$47,開講日程一覧!P1116)&gt;0,TEXT(G1116,"m/d")&amp;"の補講","")</f>
        <v/>
      </c>
      <c r="K1116" s="6" t="s">
        <v>542</v>
      </c>
      <c r="L1116" s="7">
        <v>6.9444444444444441E-3</v>
      </c>
      <c r="M1116" s="7">
        <v>0.125</v>
      </c>
      <c r="P1116" s="33" t="str">
        <f t="shared" si="39"/>
        <v>事業デザイン演習Ⅰ（1年次） 前期_名古屋②5</v>
      </c>
      <c r="Q1116" s="6" t="str">
        <f>IF(_xlfn.XLOOKUP(D1116,履修科目一覧!G$6:G$225,履修科目一覧!E$6:E$225)=0,"",_xlfn.XLOOKUP(D1116,履修科目一覧!G$6:G$225,履修科目一覧!E$6:E$225))</f>
        <v/>
      </c>
      <c r="R1116" cm="1">
        <f t="array" ref="R1116">_xlfn.SWITCH(B1116,"集中(導入)",1,"前期",2,"集中(夏期)",3,"後期",4,"集中(春期)",5,"通年",6)</f>
        <v>2</v>
      </c>
      <c r="S1116" t="s">
        <v>49</v>
      </c>
      <c r="U1116">
        <v>1</v>
      </c>
    </row>
    <row r="1117" spans="2:21" x14ac:dyDescent="0.85">
      <c r="B1117" s="22" t="s">
        <v>545</v>
      </c>
      <c r="C1117" s="6" t="s">
        <v>564</v>
      </c>
      <c r="D1117" s="6" t="s">
        <v>330</v>
      </c>
      <c r="E1117" s="6" t="s">
        <v>580</v>
      </c>
      <c r="F1117" s="6">
        <v>6</v>
      </c>
      <c r="G1117" s="52">
        <v>45502</v>
      </c>
      <c r="H1117" s="52">
        <f>IF(COUNTIF(休講・補講一覧表!I$6:I$47,開講日程一覧!P1117)&gt;0,_xlfn.XLOOKUP(開講日程一覧!P1117,休講・補講一覧表!I$6:I$47,休講・補講一覧表!G$6:G$47),G1117)</f>
        <v>45502</v>
      </c>
      <c r="I1117" s="3" t="str">
        <f t="shared" si="38"/>
        <v>月</v>
      </c>
      <c r="J1117" s="3" t="str">
        <f>IF(COUNTIF(休講・補講一覧表!I$6:I$47,開講日程一覧!P1117)&gt;0,TEXT(G1117,"m/d")&amp;"の補講","")</f>
        <v/>
      </c>
      <c r="K1117" s="6" t="s">
        <v>542</v>
      </c>
      <c r="L1117" s="7">
        <v>6.9444444444444441E-3</v>
      </c>
      <c r="M1117" s="7">
        <v>0.125</v>
      </c>
      <c r="P1117" s="33" t="str">
        <f t="shared" si="39"/>
        <v>事業デザイン演習Ⅰ（1年次） 前期_名古屋②6</v>
      </c>
      <c r="Q1117" s="6" t="str">
        <f>IF(_xlfn.XLOOKUP(D1117,履修科目一覧!G$6:G$225,履修科目一覧!E$6:E$225)=0,"",_xlfn.XLOOKUP(D1117,履修科目一覧!G$6:G$225,履修科目一覧!E$6:E$225))</f>
        <v/>
      </c>
      <c r="R1117" cm="1">
        <f t="array" ref="R1117">_xlfn.SWITCH(B1117,"集中(導入)",1,"前期",2,"集中(夏期)",3,"後期",4,"集中(春期)",5,"通年",6)</f>
        <v>2</v>
      </c>
      <c r="S1117" t="s">
        <v>49</v>
      </c>
      <c r="U1117">
        <v>1</v>
      </c>
    </row>
    <row r="1118" spans="2:21" x14ac:dyDescent="0.85">
      <c r="B1118" s="22" t="s">
        <v>545</v>
      </c>
      <c r="C1118" s="6" t="s">
        <v>564</v>
      </c>
      <c r="D1118" s="6" t="s">
        <v>330</v>
      </c>
      <c r="E1118" s="6" t="s">
        <v>580</v>
      </c>
      <c r="F1118" s="6">
        <v>7</v>
      </c>
      <c r="G1118" s="52">
        <v>45523</v>
      </c>
      <c r="H1118" s="52">
        <f>IF(COUNTIF(休講・補講一覧表!I$6:I$47,開講日程一覧!P1118)&gt;0,_xlfn.XLOOKUP(開講日程一覧!P1118,休講・補講一覧表!I$6:I$47,休講・補講一覧表!G$6:G$47),G1118)</f>
        <v>45523</v>
      </c>
      <c r="I1118" s="3" t="str">
        <f t="shared" si="38"/>
        <v>月</v>
      </c>
      <c r="J1118" s="3" t="str">
        <f>IF(COUNTIF(休講・補講一覧表!I$6:I$47,開講日程一覧!P1118)&gt;0,TEXT(G1118,"m/d")&amp;"の補講","")</f>
        <v/>
      </c>
      <c r="K1118" s="6" t="s">
        <v>542</v>
      </c>
      <c r="L1118" s="7">
        <v>6.9444444444444441E-3</v>
      </c>
      <c r="M1118" s="7">
        <v>0.125</v>
      </c>
      <c r="P1118" s="33" t="str">
        <f t="shared" si="39"/>
        <v>事業デザイン演習Ⅰ（1年次） 前期_名古屋②7</v>
      </c>
      <c r="Q1118" s="6" t="str">
        <f>IF(_xlfn.XLOOKUP(D1118,履修科目一覧!G$6:G$225,履修科目一覧!E$6:E$225)=0,"",_xlfn.XLOOKUP(D1118,履修科目一覧!G$6:G$225,履修科目一覧!E$6:E$225))</f>
        <v/>
      </c>
      <c r="R1118" cm="1">
        <f t="array" ref="R1118">_xlfn.SWITCH(B1118,"集中(導入)",1,"前期",2,"集中(夏期)",3,"後期",4,"集中(春期)",5,"通年",6)</f>
        <v>2</v>
      </c>
      <c r="S1118" t="s">
        <v>49</v>
      </c>
      <c r="U1118">
        <v>1</v>
      </c>
    </row>
    <row r="1119" spans="2:21" x14ac:dyDescent="0.85">
      <c r="B1119" s="22" t="s">
        <v>545</v>
      </c>
      <c r="C1119" s="6" t="s">
        <v>564</v>
      </c>
      <c r="D1119" s="6" t="s">
        <v>330</v>
      </c>
      <c r="E1119" s="6" t="s">
        <v>580</v>
      </c>
      <c r="F1119" s="6">
        <v>8</v>
      </c>
      <c r="G1119" s="52">
        <v>45530</v>
      </c>
      <c r="H1119" s="52">
        <f>IF(COUNTIF(休講・補講一覧表!I$6:I$47,開講日程一覧!P1119)&gt;0,_xlfn.XLOOKUP(開講日程一覧!P1119,休講・補講一覧表!I$6:I$47,休講・補講一覧表!G$6:G$47),G1119)</f>
        <v>45530</v>
      </c>
      <c r="I1119" s="3" t="str">
        <f t="shared" si="38"/>
        <v>月</v>
      </c>
      <c r="J1119" s="3" t="str">
        <f>IF(COUNTIF(休講・補講一覧表!I$6:I$47,開講日程一覧!P1119)&gt;0,TEXT(G1119,"m/d")&amp;"の補講","")</f>
        <v/>
      </c>
      <c r="K1119" s="6" t="s">
        <v>542</v>
      </c>
      <c r="L1119" s="7">
        <v>6.9444444444444441E-3</v>
      </c>
      <c r="M1119" s="7">
        <v>0.125</v>
      </c>
      <c r="P1119" s="33" t="str">
        <f t="shared" si="39"/>
        <v>事業デザイン演習Ⅰ（1年次） 前期_名古屋②8</v>
      </c>
      <c r="Q1119" s="6" t="str">
        <f>IF(_xlfn.XLOOKUP(D1119,履修科目一覧!G$6:G$225,履修科目一覧!E$6:E$225)=0,"",_xlfn.XLOOKUP(D1119,履修科目一覧!G$6:G$225,履修科目一覧!E$6:E$225))</f>
        <v/>
      </c>
      <c r="R1119" cm="1">
        <f t="array" ref="R1119">_xlfn.SWITCH(B1119,"集中(導入)",1,"前期",2,"集中(夏期)",3,"後期",4,"集中(春期)",5,"通年",6)</f>
        <v>2</v>
      </c>
      <c r="S1119" t="s">
        <v>49</v>
      </c>
      <c r="U1119">
        <v>1</v>
      </c>
    </row>
    <row r="1120" spans="2:21" x14ac:dyDescent="0.85">
      <c r="B1120" s="22" t="s">
        <v>550</v>
      </c>
      <c r="C1120" s="6" t="s">
        <v>564</v>
      </c>
      <c r="D1120" s="6" t="s">
        <v>346</v>
      </c>
      <c r="E1120" s="6" t="s">
        <v>580</v>
      </c>
      <c r="F1120" s="6">
        <v>1</v>
      </c>
      <c r="G1120" s="52">
        <v>45565</v>
      </c>
      <c r="H1120" s="52">
        <f>IF(COUNTIF(休講・補講一覧表!I$6:I$47,開講日程一覧!P1120)&gt;0,_xlfn.XLOOKUP(開講日程一覧!P1120,休講・補講一覧表!I$6:I$47,休講・補講一覧表!G$6:G$47),G1120)</f>
        <v>45565</v>
      </c>
      <c r="I1120" s="3" t="str">
        <f t="shared" si="38"/>
        <v>月</v>
      </c>
      <c r="J1120" s="3" t="str">
        <f>IF(COUNTIF(休講・補講一覧表!I$6:I$47,開講日程一覧!P1120)&gt;0,TEXT(G1120,"m/d")&amp;"の補講","")</f>
        <v/>
      </c>
      <c r="K1120" s="6" t="s">
        <v>552</v>
      </c>
      <c r="L1120" s="7">
        <v>0</v>
      </c>
      <c r="M1120" s="7">
        <v>6.25E-2</v>
      </c>
      <c r="P1120" s="33" t="str">
        <f t="shared" si="39"/>
        <v>事業デザイン演習Ⅱ（1年次） 後期_名古屋①1</v>
      </c>
      <c r="Q1120" s="6" t="str">
        <f>IF(_xlfn.XLOOKUP(D1120,履修科目一覧!G$6:G$225,履修科目一覧!E$6:E$225)=0,"",_xlfn.XLOOKUP(D1120,履修科目一覧!G$6:G$225,履修科目一覧!E$6:E$225))</f>
        <v/>
      </c>
      <c r="R1120" cm="1">
        <f t="array" ref="R1120">_xlfn.SWITCH(B1120,"集中(導入)",1,"前期",2,"集中(夏期)",3,"後期",4,"集中(春期)",5,"通年",6)</f>
        <v>4</v>
      </c>
      <c r="S1120" t="s">
        <v>49</v>
      </c>
      <c r="U1120">
        <v>1</v>
      </c>
    </row>
    <row r="1121" spans="2:21" x14ac:dyDescent="0.85">
      <c r="B1121" s="22" t="s">
        <v>550</v>
      </c>
      <c r="C1121" s="6" t="s">
        <v>564</v>
      </c>
      <c r="D1121" s="6" t="s">
        <v>346</v>
      </c>
      <c r="E1121" s="6" t="s">
        <v>580</v>
      </c>
      <c r="F1121" s="6">
        <v>2</v>
      </c>
      <c r="G1121" s="52">
        <v>45572</v>
      </c>
      <c r="H1121" s="52">
        <f>IF(COUNTIF(休講・補講一覧表!I$6:I$47,開講日程一覧!P1121)&gt;0,_xlfn.XLOOKUP(開講日程一覧!P1121,休講・補講一覧表!I$6:I$47,休講・補講一覧表!G$6:G$47),G1121)</f>
        <v>45572</v>
      </c>
      <c r="I1121" s="3" t="str">
        <f t="shared" si="38"/>
        <v>月</v>
      </c>
      <c r="J1121" s="3" t="str">
        <f>IF(COUNTIF(休講・補講一覧表!I$6:I$47,開講日程一覧!P1121)&gt;0,TEXT(G1121,"m/d")&amp;"の補講","")</f>
        <v/>
      </c>
      <c r="K1121" s="6" t="s">
        <v>542</v>
      </c>
      <c r="L1121" s="7">
        <v>6.9444444444444441E-3</v>
      </c>
      <c r="M1121" s="7">
        <v>0.125</v>
      </c>
      <c r="P1121" s="33" t="str">
        <f t="shared" si="39"/>
        <v>事業デザイン演習Ⅱ（1年次） 後期_名古屋①2</v>
      </c>
      <c r="Q1121" s="6" t="str">
        <f>IF(_xlfn.XLOOKUP(D1121,履修科目一覧!G$6:G$225,履修科目一覧!E$6:E$225)=0,"",_xlfn.XLOOKUP(D1121,履修科目一覧!G$6:G$225,履修科目一覧!E$6:E$225))</f>
        <v/>
      </c>
      <c r="R1121" cm="1">
        <f t="array" ref="R1121">_xlfn.SWITCH(B1121,"集中(導入)",1,"前期",2,"集中(夏期)",3,"後期",4,"集中(春期)",5,"通年",6)</f>
        <v>4</v>
      </c>
      <c r="S1121" t="s">
        <v>49</v>
      </c>
      <c r="U1121">
        <v>1</v>
      </c>
    </row>
    <row r="1122" spans="2:21" x14ac:dyDescent="0.85">
      <c r="B1122" s="22" t="s">
        <v>550</v>
      </c>
      <c r="C1122" s="6" t="s">
        <v>564</v>
      </c>
      <c r="D1122" s="6" t="s">
        <v>346</v>
      </c>
      <c r="E1122" s="6" t="s">
        <v>580</v>
      </c>
      <c r="F1122" s="6">
        <v>3</v>
      </c>
      <c r="G1122" s="52">
        <v>45586</v>
      </c>
      <c r="H1122" s="52">
        <f>IF(COUNTIF(休講・補講一覧表!I$6:I$47,開講日程一覧!P1122)&gt;0,_xlfn.XLOOKUP(開講日程一覧!P1122,休講・補講一覧表!I$6:I$47,休講・補講一覧表!G$6:G$47),G1122)</f>
        <v>45586</v>
      </c>
      <c r="I1122" s="3" t="str">
        <f t="shared" si="38"/>
        <v>月</v>
      </c>
      <c r="J1122" s="3" t="str">
        <f>IF(COUNTIF(休講・補講一覧表!I$6:I$47,開講日程一覧!P1122)&gt;0,TEXT(G1122,"m/d")&amp;"の補講","")</f>
        <v/>
      </c>
      <c r="K1122" s="6" t="s">
        <v>542</v>
      </c>
      <c r="L1122" s="7">
        <v>6.9444444444444441E-3</v>
      </c>
      <c r="M1122" s="7">
        <v>0.125</v>
      </c>
      <c r="P1122" s="33" t="str">
        <f t="shared" si="39"/>
        <v>事業デザイン演習Ⅱ（1年次） 後期_名古屋①3</v>
      </c>
      <c r="Q1122" s="6" t="str">
        <f>IF(_xlfn.XLOOKUP(D1122,履修科目一覧!G$6:G$225,履修科目一覧!E$6:E$225)=0,"",_xlfn.XLOOKUP(D1122,履修科目一覧!G$6:G$225,履修科目一覧!E$6:E$225))</f>
        <v/>
      </c>
      <c r="R1122" cm="1">
        <f t="array" ref="R1122">_xlfn.SWITCH(B1122,"集中(導入)",1,"前期",2,"集中(夏期)",3,"後期",4,"集中(春期)",5,"通年",6)</f>
        <v>4</v>
      </c>
      <c r="S1122" t="s">
        <v>49</v>
      </c>
      <c r="U1122">
        <v>1</v>
      </c>
    </row>
    <row r="1123" spans="2:21" x14ac:dyDescent="0.85">
      <c r="B1123" s="22" t="s">
        <v>550</v>
      </c>
      <c r="C1123" s="6" t="s">
        <v>564</v>
      </c>
      <c r="D1123" s="6" t="s">
        <v>346</v>
      </c>
      <c r="E1123" s="6" t="s">
        <v>580</v>
      </c>
      <c r="F1123" s="6">
        <v>4</v>
      </c>
      <c r="G1123" s="52">
        <v>45614</v>
      </c>
      <c r="H1123" s="52">
        <f>IF(COUNTIF(休講・補講一覧表!I$6:I$47,開講日程一覧!P1123)&gt;0,_xlfn.XLOOKUP(開講日程一覧!P1123,休講・補講一覧表!I$6:I$47,休講・補講一覧表!G$6:G$47),G1123)</f>
        <v>45614</v>
      </c>
      <c r="I1123" s="3" t="str">
        <f t="shared" si="38"/>
        <v>月</v>
      </c>
      <c r="J1123" s="3" t="str">
        <f>IF(COUNTIF(休講・補講一覧表!I$6:I$47,開講日程一覧!P1123)&gt;0,TEXT(G1123,"m/d")&amp;"の補講","")</f>
        <v/>
      </c>
      <c r="K1123" s="6" t="s">
        <v>542</v>
      </c>
      <c r="L1123" s="7">
        <v>6.9444444444444441E-3</v>
      </c>
      <c r="M1123" s="7">
        <v>0.125</v>
      </c>
      <c r="P1123" s="33" t="str">
        <f t="shared" si="39"/>
        <v>事業デザイン演習Ⅱ（1年次） 後期_名古屋①4</v>
      </c>
      <c r="Q1123" s="6" t="str">
        <f>IF(_xlfn.XLOOKUP(D1123,履修科目一覧!G$6:G$225,履修科目一覧!E$6:E$225)=0,"",_xlfn.XLOOKUP(D1123,履修科目一覧!G$6:G$225,履修科目一覧!E$6:E$225))</f>
        <v/>
      </c>
      <c r="R1123" cm="1">
        <f t="array" ref="R1123">_xlfn.SWITCH(B1123,"集中(導入)",1,"前期",2,"集中(夏期)",3,"後期",4,"集中(春期)",5,"通年",6)</f>
        <v>4</v>
      </c>
      <c r="S1123" t="s">
        <v>49</v>
      </c>
      <c r="U1123">
        <v>1</v>
      </c>
    </row>
    <row r="1124" spans="2:21" x14ac:dyDescent="0.85">
      <c r="B1124" s="22" t="s">
        <v>550</v>
      </c>
      <c r="C1124" s="6" t="s">
        <v>564</v>
      </c>
      <c r="D1124" s="6" t="s">
        <v>346</v>
      </c>
      <c r="E1124" s="6" t="s">
        <v>580</v>
      </c>
      <c r="F1124" s="6">
        <v>5</v>
      </c>
      <c r="G1124" s="52">
        <v>45628</v>
      </c>
      <c r="H1124" s="52">
        <f>IF(COUNTIF(休講・補講一覧表!I$6:I$47,開講日程一覧!P1124)&gt;0,_xlfn.XLOOKUP(開講日程一覧!P1124,休講・補講一覧表!I$6:I$47,休講・補講一覧表!G$6:G$47),G1124)</f>
        <v>45628</v>
      </c>
      <c r="I1124" s="3" t="str">
        <f t="shared" si="38"/>
        <v>月</v>
      </c>
      <c r="J1124" s="3" t="str">
        <f>IF(COUNTIF(休講・補講一覧表!I$6:I$47,開講日程一覧!P1124)&gt;0,TEXT(G1124,"m/d")&amp;"の補講","")</f>
        <v/>
      </c>
      <c r="K1124" s="6" t="s">
        <v>542</v>
      </c>
      <c r="L1124" s="7">
        <v>6.9444444444444441E-3</v>
      </c>
      <c r="M1124" s="7">
        <v>0.125</v>
      </c>
      <c r="P1124" s="33" t="str">
        <f t="shared" si="39"/>
        <v>事業デザイン演習Ⅱ（1年次） 後期_名古屋①5</v>
      </c>
      <c r="Q1124" s="6" t="str">
        <f>IF(_xlfn.XLOOKUP(D1124,履修科目一覧!G$6:G$225,履修科目一覧!E$6:E$225)=0,"",_xlfn.XLOOKUP(D1124,履修科目一覧!G$6:G$225,履修科目一覧!E$6:E$225))</f>
        <v/>
      </c>
      <c r="R1124" cm="1">
        <f t="array" ref="R1124">_xlfn.SWITCH(B1124,"集中(導入)",1,"前期",2,"集中(夏期)",3,"後期",4,"集中(春期)",5,"通年",6)</f>
        <v>4</v>
      </c>
      <c r="S1124" t="s">
        <v>49</v>
      </c>
      <c r="U1124">
        <v>1</v>
      </c>
    </row>
    <row r="1125" spans="2:21" x14ac:dyDescent="0.85">
      <c r="B1125" s="22" t="s">
        <v>550</v>
      </c>
      <c r="C1125" s="6" t="s">
        <v>564</v>
      </c>
      <c r="D1125" s="6" t="s">
        <v>346</v>
      </c>
      <c r="E1125" s="6" t="s">
        <v>580</v>
      </c>
      <c r="F1125" s="6">
        <v>6</v>
      </c>
      <c r="G1125" s="52">
        <v>45642</v>
      </c>
      <c r="H1125" s="52">
        <f>IF(COUNTIF(休講・補講一覧表!I$6:I$47,開講日程一覧!P1125)&gt;0,_xlfn.XLOOKUP(開講日程一覧!P1125,休講・補講一覧表!I$6:I$47,休講・補講一覧表!G$6:G$47),G1125)</f>
        <v>45642</v>
      </c>
      <c r="I1125" s="3" t="str">
        <f t="shared" si="38"/>
        <v>月</v>
      </c>
      <c r="J1125" s="3" t="str">
        <f>IF(COUNTIF(休講・補講一覧表!I$6:I$47,開講日程一覧!P1125)&gt;0,TEXT(G1125,"m/d")&amp;"の補講","")</f>
        <v/>
      </c>
      <c r="K1125" s="6" t="s">
        <v>542</v>
      </c>
      <c r="L1125" s="7">
        <v>6.9444444444444441E-3</v>
      </c>
      <c r="M1125" s="7">
        <v>0.125</v>
      </c>
      <c r="P1125" s="33" t="str">
        <f t="shared" si="39"/>
        <v>事業デザイン演習Ⅱ（1年次） 後期_名古屋①6</v>
      </c>
      <c r="Q1125" s="6" t="str">
        <f>IF(_xlfn.XLOOKUP(D1125,履修科目一覧!G$6:G$225,履修科目一覧!E$6:E$225)=0,"",_xlfn.XLOOKUP(D1125,履修科目一覧!G$6:G$225,履修科目一覧!E$6:E$225))</f>
        <v/>
      </c>
      <c r="R1125" cm="1">
        <f t="array" ref="R1125">_xlfn.SWITCH(B1125,"集中(導入)",1,"前期",2,"集中(夏期)",3,"後期",4,"集中(春期)",5,"通年",6)</f>
        <v>4</v>
      </c>
      <c r="S1125" t="s">
        <v>49</v>
      </c>
      <c r="U1125">
        <v>1</v>
      </c>
    </row>
    <row r="1126" spans="2:21" x14ac:dyDescent="0.85">
      <c r="B1126" s="22" t="s">
        <v>550</v>
      </c>
      <c r="C1126" s="6" t="s">
        <v>564</v>
      </c>
      <c r="D1126" s="6" t="s">
        <v>346</v>
      </c>
      <c r="E1126" s="6" t="s">
        <v>580</v>
      </c>
      <c r="F1126" s="6">
        <v>7</v>
      </c>
      <c r="G1126" s="52">
        <v>45663</v>
      </c>
      <c r="H1126" s="52">
        <f>IF(COUNTIF(休講・補講一覧表!I$6:I$47,開講日程一覧!P1126)&gt;0,_xlfn.XLOOKUP(開講日程一覧!P1126,休講・補講一覧表!I$6:I$47,休講・補講一覧表!G$6:G$47),G1126)</f>
        <v>45663</v>
      </c>
      <c r="I1126" s="3" t="str">
        <f t="shared" si="38"/>
        <v>月</v>
      </c>
      <c r="J1126" s="3" t="str">
        <f>IF(COUNTIF(休講・補講一覧表!I$6:I$47,開講日程一覧!P1126)&gt;0,TEXT(G1126,"m/d")&amp;"の補講","")</f>
        <v/>
      </c>
      <c r="K1126" s="6" t="s">
        <v>542</v>
      </c>
      <c r="L1126" s="7">
        <v>6.9444444444444441E-3</v>
      </c>
      <c r="M1126" s="7">
        <v>0.125</v>
      </c>
      <c r="P1126" s="33" t="str">
        <f t="shared" si="39"/>
        <v>事業デザイン演習Ⅱ（1年次） 後期_名古屋①7</v>
      </c>
      <c r="Q1126" s="6" t="str">
        <f>IF(_xlfn.XLOOKUP(D1126,履修科目一覧!G$6:G$225,履修科目一覧!E$6:E$225)=0,"",_xlfn.XLOOKUP(D1126,履修科目一覧!G$6:G$225,履修科目一覧!E$6:E$225))</f>
        <v/>
      </c>
      <c r="R1126" cm="1">
        <f t="array" ref="R1126">_xlfn.SWITCH(B1126,"集中(導入)",1,"前期",2,"集中(夏期)",3,"後期",4,"集中(春期)",5,"通年",6)</f>
        <v>4</v>
      </c>
      <c r="S1126" t="s">
        <v>49</v>
      </c>
      <c r="U1126">
        <v>1</v>
      </c>
    </row>
    <row r="1127" spans="2:21" x14ac:dyDescent="0.85">
      <c r="B1127" s="22" t="s">
        <v>550</v>
      </c>
      <c r="C1127" s="6" t="s">
        <v>564</v>
      </c>
      <c r="D1127" s="6" t="s">
        <v>346</v>
      </c>
      <c r="E1127" s="6" t="s">
        <v>580</v>
      </c>
      <c r="F1127" s="6">
        <v>8</v>
      </c>
      <c r="G1127" s="52">
        <v>45677</v>
      </c>
      <c r="H1127" s="52">
        <f>IF(COUNTIF(休講・補講一覧表!I$6:I$47,開講日程一覧!P1127)&gt;0,_xlfn.XLOOKUP(開講日程一覧!P1127,休講・補講一覧表!I$6:I$47,休講・補講一覧表!G$6:G$47),G1127)</f>
        <v>45677</v>
      </c>
      <c r="I1127" s="3" t="str">
        <f t="shared" si="38"/>
        <v>月</v>
      </c>
      <c r="J1127" s="3" t="str">
        <f>IF(COUNTIF(休講・補講一覧表!I$6:I$47,開講日程一覧!P1127)&gt;0,TEXT(G1127,"m/d")&amp;"の補講","")</f>
        <v/>
      </c>
      <c r="K1127" s="6" t="s">
        <v>542</v>
      </c>
      <c r="L1127" s="7">
        <v>6.9444444444444441E-3</v>
      </c>
      <c r="M1127" s="7">
        <v>0.125</v>
      </c>
      <c r="P1127" s="33" t="str">
        <f t="shared" si="39"/>
        <v>事業デザイン演習Ⅱ（1年次） 後期_名古屋①8</v>
      </c>
      <c r="Q1127" s="6" t="str">
        <f>IF(_xlfn.XLOOKUP(D1127,履修科目一覧!G$6:G$225,履修科目一覧!E$6:E$225)=0,"",_xlfn.XLOOKUP(D1127,履修科目一覧!G$6:G$225,履修科目一覧!E$6:E$225))</f>
        <v/>
      </c>
      <c r="R1127" cm="1">
        <f t="array" ref="R1127">_xlfn.SWITCH(B1127,"集中(導入)",1,"前期",2,"集中(夏期)",3,"後期",4,"集中(春期)",5,"通年",6)</f>
        <v>4</v>
      </c>
      <c r="S1127" t="s">
        <v>49</v>
      </c>
      <c r="U1127">
        <v>1</v>
      </c>
    </row>
    <row r="1128" spans="2:21" x14ac:dyDescent="0.85">
      <c r="B1128" s="22" t="s">
        <v>550</v>
      </c>
      <c r="C1128" s="6" t="s">
        <v>546</v>
      </c>
      <c r="D1128" s="6" t="s">
        <v>356</v>
      </c>
      <c r="E1128" s="6" t="s">
        <v>580</v>
      </c>
      <c r="F1128" s="6">
        <v>1</v>
      </c>
      <c r="G1128" s="52">
        <v>45563</v>
      </c>
      <c r="H1128" s="52">
        <f>IF(COUNTIF(休講・補講一覧表!I$6:I$47,開講日程一覧!P1128)&gt;0,_xlfn.XLOOKUP(開講日程一覧!P1128,休講・補講一覧表!I$6:I$47,休講・補講一覧表!G$6:G$47),G1128)</f>
        <v>45563</v>
      </c>
      <c r="I1128" s="3" t="str">
        <f t="shared" si="38"/>
        <v>土</v>
      </c>
      <c r="J1128" s="3" t="str">
        <f>IF(COUNTIF(休講・補講一覧表!I$6:I$47,開講日程一覧!P1128)&gt;0,TEXT(G1128,"m/d")&amp;"の補講","")</f>
        <v/>
      </c>
      <c r="K1128" s="6" t="s">
        <v>548</v>
      </c>
      <c r="L1128" s="7">
        <v>0</v>
      </c>
      <c r="M1128" s="7">
        <v>6.25E-2</v>
      </c>
      <c r="P1128" s="33" t="str">
        <f t="shared" si="39"/>
        <v>事業デザイン演習Ⅱ（1年次） 後期_名古屋②1</v>
      </c>
      <c r="Q1128" s="6" t="str">
        <f>IF(_xlfn.XLOOKUP(D1128,履修科目一覧!G$6:G$225,履修科目一覧!E$6:E$225)=0,"",_xlfn.XLOOKUP(D1128,履修科目一覧!G$6:G$225,履修科目一覧!E$6:E$225))</f>
        <v/>
      </c>
      <c r="R1128" cm="1">
        <f t="array" ref="R1128">_xlfn.SWITCH(B1128,"集中(導入)",1,"前期",2,"集中(夏期)",3,"後期",4,"集中(春期)",5,"通年",6)</f>
        <v>4</v>
      </c>
      <c r="S1128" t="s">
        <v>49</v>
      </c>
      <c r="U1128">
        <v>1</v>
      </c>
    </row>
    <row r="1129" spans="2:21" x14ac:dyDescent="0.85">
      <c r="B1129" s="22" t="s">
        <v>550</v>
      </c>
      <c r="C1129" s="6" t="s">
        <v>546</v>
      </c>
      <c r="D1129" s="6" t="s">
        <v>356</v>
      </c>
      <c r="E1129" s="6" t="s">
        <v>580</v>
      </c>
      <c r="F1129" s="6">
        <v>2</v>
      </c>
      <c r="G1129" s="52">
        <v>45570</v>
      </c>
      <c r="H1129" s="52">
        <f>IF(COUNTIF(休講・補講一覧表!I$6:I$47,開講日程一覧!P1129)&gt;0,_xlfn.XLOOKUP(開講日程一覧!P1129,休講・補講一覧表!I$6:I$47,休講・補講一覧表!G$6:G$47),G1129)</f>
        <v>45570</v>
      </c>
      <c r="I1129" s="3" t="str">
        <f t="shared" si="38"/>
        <v>土</v>
      </c>
      <c r="J1129" s="3" t="str">
        <f>IF(COUNTIF(休講・補講一覧表!I$6:I$47,開講日程一覧!P1129)&gt;0,TEXT(G1129,"m/d")&amp;"の補講","")</f>
        <v/>
      </c>
      <c r="K1129" s="6" t="s">
        <v>549</v>
      </c>
      <c r="L1129" s="7">
        <v>4.1666666666666664E-2</v>
      </c>
      <c r="M1129" s="7">
        <v>0.125</v>
      </c>
      <c r="P1129" s="33" t="str">
        <f t="shared" si="39"/>
        <v>事業デザイン演習Ⅱ（1年次） 後期_名古屋②2</v>
      </c>
      <c r="Q1129" s="6" t="str">
        <f>IF(_xlfn.XLOOKUP(D1129,履修科目一覧!G$6:G$225,履修科目一覧!E$6:E$225)=0,"",_xlfn.XLOOKUP(D1129,履修科目一覧!G$6:G$225,履修科目一覧!E$6:E$225))</f>
        <v/>
      </c>
      <c r="R1129" cm="1">
        <f t="array" ref="R1129">_xlfn.SWITCH(B1129,"集中(導入)",1,"前期",2,"集中(夏期)",3,"後期",4,"集中(春期)",5,"通年",6)</f>
        <v>4</v>
      </c>
      <c r="S1129" t="s">
        <v>49</v>
      </c>
      <c r="U1129">
        <v>1</v>
      </c>
    </row>
    <row r="1130" spans="2:21" x14ac:dyDescent="0.85">
      <c r="B1130" s="22" t="s">
        <v>550</v>
      </c>
      <c r="C1130" s="6" t="s">
        <v>546</v>
      </c>
      <c r="D1130" s="6" t="s">
        <v>356</v>
      </c>
      <c r="E1130" s="6" t="s">
        <v>580</v>
      </c>
      <c r="F1130" s="6">
        <v>3</v>
      </c>
      <c r="G1130" s="52">
        <v>45584</v>
      </c>
      <c r="H1130" s="52">
        <f>IF(COUNTIF(休講・補講一覧表!I$6:I$47,開講日程一覧!P1130)&gt;0,_xlfn.XLOOKUP(開講日程一覧!P1130,休講・補講一覧表!I$6:I$47,休講・補講一覧表!G$6:G$47),G1130)</f>
        <v>45584</v>
      </c>
      <c r="I1130" s="3" t="str">
        <f t="shared" si="38"/>
        <v>土</v>
      </c>
      <c r="J1130" s="3" t="str">
        <f>IF(COUNTIF(休講・補講一覧表!I$6:I$47,開講日程一覧!P1130)&gt;0,TEXT(G1130,"m/d")&amp;"の補講","")</f>
        <v/>
      </c>
      <c r="K1130" s="6" t="s">
        <v>549</v>
      </c>
      <c r="L1130" s="7">
        <v>4.1666666666666664E-2</v>
      </c>
      <c r="M1130" s="7">
        <v>0.125</v>
      </c>
      <c r="P1130" s="33" t="str">
        <f t="shared" si="39"/>
        <v>事業デザイン演習Ⅱ（1年次） 後期_名古屋②3</v>
      </c>
      <c r="Q1130" s="6" t="str">
        <f>IF(_xlfn.XLOOKUP(D1130,履修科目一覧!G$6:G$225,履修科目一覧!E$6:E$225)=0,"",_xlfn.XLOOKUP(D1130,履修科目一覧!G$6:G$225,履修科目一覧!E$6:E$225))</f>
        <v/>
      </c>
      <c r="R1130" cm="1">
        <f t="array" ref="R1130">_xlfn.SWITCH(B1130,"集中(導入)",1,"前期",2,"集中(夏期)",3,"後期",4,"集中(春期)",5,"通年",6)</f>
        <v>4</v>
      </c>
      <c r="S1130" t="s">
        <v>49</v>
      </c>
      <c r="U1130">
        <v>1</v>
      </c>
    </row>
    <row r="1131" spans="2:21" x14ac:dyDescent="0.85">
      <c r="B1131" s="22" t="s">
        <v>550</v>
      </c>
      <c r="C1131" s="6" t="s">
        <v>546</v>
      </c>
      <c r="D1131" s="6" t="s">
        <v>356</v>
      </c>
      <c r="E1131" s="6" t="s">
        <v>580</v>
      </c>
      <c r="F1131" s="6">
        <v>4</v>
      </c>
      <c r="G1131" s="52">
        <v>45612</v>
      </c>
      <c r="H1131" s="52">
        <f>IF(COUNTIF(休講・補講一覧表!I$6:I$47,開講日程一覧!P1131)&gt;0,_xlfn.XLOOKUP(開講日程一覧!P1131,休講・補講一覧表!I$6:I$47,休講・補講一覧表!G$6:G$47),G1131)</f>
        <v>45612</v>
      </c>
      <c r="I1131" s="3" t="str">
        <f t="shared" si="38"/>
        <v>土</v>
      </c>
      <c r="J1131" s="3" t="str">
        <f>IF(COUNTIF(休講・補講一覧表!I$6:I$47,開講日程一覧!P1131)&gt;0,TEXT(G1131,"m/d")&amp;"の補講","")</f>
        <v/>
      </c>
      <c r="K1131" s="6" t="s">
        <v>549</v>
      </c>
      <c r="L1131" s="7">
        <v>4.1666666666666664E-2</v>
      </c>
      <c r="M1131" s="7">
        <v>0.125</v>
      </c>
      <c r="P1131" s="33" t="str">
        <f t="shared" si="39"/>
        <v>事業デザイン演習Ⅱ（1年次） 後期_名古屋②4</v>
      </c>
      <c r="Q1131" s="6" t="str">
        <f>IF(_xlfn.XLOOKUP(D1131,履修科目一覧!G$6:G$225,履修科目一覧!E$6:E$225)=0,"",_xlfn.XLOOKUP(D1131,履修科目一覧!G$6:G$225,履修科目一覧!E$6:E$225))</f>
        <v/>
      </c>
      <c r="R1131" cm="1">
        <f t="array" ref="R1131">_xlfn.SWITCH(B1131,"集中(導入)",1,"前期",2,"集中(夏期)",3,"後期",4,"集中(春期)",5,"通年",6)</f>
        <v>4</v>
      </c>
      <c r="S1131" t="s">
        <v>49</v>
      </c>
      <c r="U1131">
        <v>1</v>
      </c>
    </row>
    <row r="1132" spans="2:21" x14ac:dyDescent="0.85">
      <c r="B1132" s="22" t="s">
        <v>550</v>
      </c>
      <c r="C1132" s="6" t="s">
        <v>546</v>
      </c>
      <c r="D1132" s="6" t="s">
        <v>356</v>
      </c>
      <c r="E1132" s="6" t="s">
        <v>580</v>
      </c>
      <c r="F1132" s="6">
        <v>5</v>
      </c>
      <c r="G1132" s="52">
        <v>45626</v>
      </c>
      <c r="H1132" s="52">
        <f>IF(COUNTIF(休講・補講一覧表!I$6:I$47,開講日程一覧!P1132)&gt;0,_xlfn.XLOOKUP(開講日程一覧!P1132,休講・補講一覧表!I$6:I$47,休講・補講一覧表!G$6:G$47),G1132)</f>
        <v>45626</v>
      </c>
      <c r="I1132" s="3" t="str">
        <f t="shared" si="38"/>
        <v>土</v>
      </c>
      <c r="J1132" s="3" t="str">
        <f>IF(COUNTIF(休講・補講一覧表!I$6:I$47,開講日程一覧!P1132)&gt;0,TEXT(G1132,"m/d")&amp;"の補講","")</f>
        <v/>
      </c>
      <c r="K1132" s="6" t="s">
        <v>549</v>
      </c>
      <c r="L1132" s="7">
        <v>4.1666666666666664E-2</v>
      </c>
      <c r="M1132" s="7">
        <v>0.125</v>
      </c>
      <c r="P1132" s="33" t="str">
        <f t="shared" si="39"/>
        <v>事業デザイン演習Ⅱ（1年次） 後期_名古屋②5</v>
      </c>
      <c r="Q1132" s="6" t="str">
        <f>IF(_xlfn.XLOOKUP(D1132,履修科目一覧!G$6:G$225,履修科目一覧!E$6:E$225)=0,"",_xlfn.XLOOKUP(D1132,履修科目一覧!G$6:G$225,履修科目一覧!E$6:E$225))</f>
        <v/>
      </c>
      <c r="R1132" cm="1">
        <f t="array" ref="R1132">_xlfn.SWITCH(B1132,"集中(導入)",1,"前期",2,"集中(夏期)",3,"後期",4,"集中(春期)",5,"通年",6)</f>
        <v>4</v>
      </c>
      <c r="S1132" t="s">
        <v>49</v>
      </c>
      <c r="U1132">
        <v>1</v>
      </c>
    </row>
    <row r="1133" spans="2:21" x14ac:dyDescent="0.85">
      <c r="B1133" s="22" t="s">
        <v>550</v>
      </c>
      <c r="C1133" s="6" t="s">
        <v>546</v>
      </c>
      <c r="D1133" s="6" t="s">
        <v>356</v>
      </c>
      <c r="E1133" s="6" t="s">
        <v>580</v>
      </c>
      <c r="F1133" s="6">
        <v>6</v>
      </c>
      <c r="G1133" s="52">
        <v>45640</v>
      </c>
      <c r="H1133" s="52">
        <f>IF(COUNTIF(休講・補講一覧表!I$6:I$47,開講日程一覧!P1133)&gt;0,_xlfn.XLOOKUP(開講日程一覧!P1133,休講・補講一覧表!I$6:I$47,休講・補講一覧表!G$6:G$47),G1133)</f>
        <v>45640</v>
      </c>
      <c r="I1133" s="3" t="str">
        <f t="shared" si="38"/>
        <v>土</v>
      </c>
      <c r="J1133" s="3" t="str">
        <f>IF(COUNTIF(休講・補講一覧表!I$6:I$47,開講日程一覧!P1133)&gt;0,TEXT(G1133,"m/d")&amp;"の補講","")</f>
        <v/>
      </c>
      <c r="K1133" s="6" t="s">
        <v>549</v>
      </c>
      <c r="L1133" s="7">
        <v>4.1666666666666664E-2</v>
      </c>
      <c r="M1133" s="7">
        <v>0.125</v>
      </c>
      <c r="P1133" s="33" t="str">
        <f t="shared" si="39"/>
        <v>事業デザイン演習Ⅱ（1年次） 後期_名古屋②6</v>
      </c>
      <c r="Q1133" s="6" t="str">
        <f>IF(_xlfn.XLOOKUP(D1133,履修科目一覧!G$6:G$225,履修科目一覧!E$6:E$225)=0,"",_xlfn.XLOOKUP(D1133,履修科目一覧!G$6:G$225,履修科目一覧!E$6:E$225))</f>
        <v/>
      </c>
      <c r="R1133" cm="1">
        <f t="array" ref="R1133">_xlfn.SWITCH(B1133,"集中(導入)",1,"前期",2,"集中(夏期)",3,"後期",4,"集中(春期)",5,"通年",6)</f>
        <v>4</v>
      </c>
      <c r="S1133" t="s">
        <v>49</v>
      </c>
      <c r="U1133">
        <v>1</v>
      </c>
    </row>
    <row r="1134" spans="2:21" x14ac:dyDescent="0.85">
      <c r="B1134" s="22" t="s">
        <v>550</v>
      </c>
      <c r="C1134" s="6" t="s">
        <v>546</v>
      </c>
      <c r="D1134" s="6" t="s">
        <v>356</v>
      </c>
      <c r="E1134" s="6" t="s">
        <v>580</v>
      </c>
      <c r="F1134" s="6">
        <v>7</v>
      </c>
      <c r="G1134" s="52">
        <v>45675</v>
      </c>
      <c r="H1134" s="52">
        <f>IF(COUNTIF(休講・補講一覧表!I$6:I$47,開講日程一覧!P1134)&gt;0,_xlfn.XLOOKUP(開講日程一覧!P1134,休講・補講一覧表!I$6:I$47,休講・補講一覧表!G$6:G$47),G1134)</f>
        <v>45675</v>
      </c>
      <c r="I1134" s="3" t="str">
        <f t="shared" si="38"/>
        <v>土</v>
      </c>
      <c r="J1134" s="3" t="str">
        <f>IF(COUNTIF(休講・補講一覧表!I$6:I$47,開講日程一覧!P1134)&gt;0,TEXT(G1134,"m/d")&amp;"の補講","")</f>
        <v/>
      </c>
      <c r="K1134" s="6" t="s">
        <v>549</v>
      </c>
      <c r="L1134" s="7">
        <v>4.1666666666666664E-2</v>
      </c>
      <c r="M1134" s="7">
        <v>0.125</v>
      </c>
      <c r="P1134" s="33" t="str">
        <f t="shared" si="39"/>
        <v>事業デザイン演習Ⅱ（1年次） 後期_名古屋②7</v>
      </c>
      <c r="Q1134" s="6" t="str">
        <f>IF(_xlfn.XLOOKUP(D1134,履修科目一覧!G$6:G$225,履修科目一覧!E$6:E$225)=0,"",_xlfn.XLOOKUP(D1134,履修科目一覧!G$6:G$225,履修科目一覧!E$6:E$225))</f>
        <v/>
      </c>
      <c r="R1134" cm="1">
        <f t="array" ref="R1134">_xlfn.SWITCH(B1134,"集中(導入)",1,"前期",2,"集中(夏期)",3,"後期",4,"集中(春期)",5,"通年",6)</f>
        <v>4</v>
      </c>
      <c r="S1134" t="s">
        <v>49</v>
      </c>
      <c r="U1134">
        <v>1</v>
      </c>
    </row>
    <row r="1135" spans="2:21" x14ac:dyDescent="0.85">
      <c r="B1135" s="22" t="s">
        <v>550</v>
      </c>
      <c r="C1135" s="6" t="s">
        <v>546</v>
      </c>
      <c r="D1135" s="6" t="s">
        <v>356</v>
      </c>
      <c r="E1135" s="6" t="s">
        <v>580</v>
      </c>
      <c r="F1135" s="6">
        <v>8</v>
      </c>
      <c r="G1135" s="52">
        <v>45689</v>
      </c>
      <c r="H1135" s="52">
        <f>IF(COUNTIF(休講・補講一覧表!I$6:I$47,開講日程一覧!P1135)&gt;0,_xlfn.XLOOKUP(開講日程一覧!P1135,休講・補講一覧表!I$6:I$47,休講・補講一覧表!G$6:G$47),G1135)</f>
        <v>45689</v>
      </c>
      <c r="I1135" s="3" t="str">
        <f t="shared" si="38"/>
        <v>土</v>
      </c>
      <c r="J1135" s="3" t="str">
        <f>IF(COUNTIF(休講・補講一覧表!I$6:I$47,開講日程一覧!P1135)&gt;0,TEXT(G1135,"m/d")&amp;"の補講","")</f>
        <v/>
      </c>
      <c r="K1135" s="6" t="s">
        <v>549</v>
      </c>
      <c r="L1135" s="7">
        <v>4.1666666666666664E-2</v>
      </c>
      <c r="M1135" s="7">
        <v>0.125</v>
      </c>
      <c r="P1135" s="33" t="str">
        <f t="shared" si="39"/>
        <v>事業デザイン演習Ⅱ（1年次） 後期_名古屋②8</v>
      </c>
      <c r="Q1135" s="6" t="str">
        <f>IF(_xlfn.XLOOKUP(D1135,履修科目一覧!G$6:G$225,履修科目一覧!E$6:E$225)=0,"",_xlfn.XLOOKUP(D1135,履修科目一覧!G$6:G$225,履修科目一覧!E$6:E$225))</f>
        <v/>
      </c>
      <c r="R1135" cm="1">
        <f t="array" ref="R1135">_xlfn.SWITCH(B1135,"集中(導入)",1,"前期",2,"集中(夏期)",3,"後期",4,"集中(春期)",5,"通年",6)</f>
        <v>4</v>
      </c>
      <c r="S1135" t="s">
        <v>49</v>
      </c>
      <c r="U1135">
        <v>1</v>
      </c>
    </row>
    <row r="1136" spans="2:21" x14ac:dyDescent="0.85">
      <c r="B1136" s="22" t="s">
        <v>545</v>
      </c>
      <c r="C1136" s="6" t="s">
        <v>564</v>
      </c>
      <c r="D1136" s="6" t="s">
        <v>372</v>
      </c>
      <c r="E1136" s="6" t="s">
        <v>580</v>
      </c>
      <c r="F1136" s="6">
        <v>1</v>
      </c>
      <c r="G1136" s="52">
        <v>45404</v>
      </c>
      <c r="H1136" s="52">
        <f>IF(COUNTIF(休講・補講一覧表!I$6:I$47,開講日程一覧!P1136)&gt;0,_xlfn.XLOOKUP(開講日程一覧!P1136,休講・補講一覧表!I$6:I$47,休講・補講一覧表!G$6:G$47),G1136)</f>
        <v>45404</v>
      </c>
      <c r="I1136" s="3" t="str">
        <f t="shared" si="38"/>
        <v>月</v>
      </c>
      <c r="J1136" s="3" t="str">
        <f>IF(COUNTIF(休講・補講一覧表!I$6:I$47,開講日程一覧!P1136)&gt;0,TEXT(G1136,"m/d")&amp;"の補講","")</f>
        <v/>
      </c>
      <c r="K1136" s="6" t="s">
        <v>552</v>
      </c>
      <c r="L1136" s="7">
        <v>0</v>
      </c>
      <c r="M1136" s="7">
        <v>6.25E-2</v>
      </c>
      <c r="P1136" s="33" t="str">
        <f t="shared" si="39"/>
        <v>事業構想研究（2年次）_名古屋①（岩田ゼミ）_前期1</v>
      </c>
      <c r="Q1136" s="6" t="str">
        <f>IF(_xlfn.XLOOKUP(D1136,履修科目一覧!G$6:G$225,履修科目一覧!E$6:E$225)=0,"",_xlfn.XLOOKUP(D1136,履修科目一覧!G$6:G$225,履修科目一覧!E$6:E$225))</f>
        <v/>
      </c>
      <c r="R1136" cm="1">
        <f t="array" ref="R1136">_xlfn.SWITCH(B1136,"集中(導入)",1,"前期",2,"集中(夏期)",3,"後期",4,"集中(春期)",5,"通年",6)</f>
        <v>2</v>
      </c>
      <c r="S1136" t="s">
        <v>49</v>
      </c>
      <c r="U1136">
        <v>1</v>
      </c>
    </row>
    <row r="1137" spans="2:21" x14ac:dyDescent="0.85">
      <c r="B1137" s="22" t="s">
        <v>545</v>
      </c>
      <c r="C1137" s="6" t="s">
        <v>564</v>
      </c>
      <c r="D1137" s="6" t="s">
        <v>372</v>
      </c>
      <c r="E1137" s="6" t="s">
        <v>580</v>
      </c>
      <c r="F1137" s="6">
        <v>2</v>
      </c>
      <c r="G1137" s="52">
        <v>45432</v>
      </c>
      <c r="H1137" s="52">
        <f>IF(COUNTIF(休講・補講一覧表!I$6:I$47,開講日程一覧!P1137)&gt;0,_xlfn.XLOOKUP(開講日程一覧!P1137,休講・補講一覧表!I$6:I$47,休講・補講一覧表!G$6:G$47),G1137)</f>
        <v>45432</v>
      </c>
      <c r="I1137" s="3" t="str">
        <f t="shared" si="38"/>
        <v>月</v>
      </c>
      <c r="J1137" s="3" t="str">
        <f>IF(COUNTIF(休講・補講一覧表!I$6:I$47,開講日程一覧!P1137)&gt;0,TEXT(G1137,"m/d")&amp;"の補講","")</f>
        <v/>
      </c>
      <c r="K1137" s="6" t="s">
        <v>542</v>
      </c>
      <c r="L1137" s="7">
        <v>6.9444444444444441E-3</v>
      </c>
      <c r="M1137" s="7">
        <v>0.125</v>
      </c>
      <c r="P1137" s="33" t="str">
        <f t="shared" si="39"/>
        <v>事業構想研究（2年次）_名古屋①（岩田ゼミ）_前期2</v>
      </c>
      <c r="Q1137" s="6" t="str">
        <f>IF(_xlfn.XLOOKUP(D1137,履修科目一覧!G$6:G$225,履修科目一覧!E$6:E$225)=0,"",_xlfn.XLOOKUP(D1137,履修科目一覧!G$6:G$225,履修科目一覧!E$6:E$225))</f>
        <v/>
      </c>
      <c r="R1137" cm="1">
        <f t="array" ref="R1137">_xlfn.SWITCH(B1137,"集中(導入)",1,"前期",2,"集中(夏期)",3,"後期",4,"集中(春期)",5,"通年",6)</f>
        <v>2</v>
      </c>
      <c r="S1137" t="s">
        <v>49</v>
      </c>
      <c r="U1137">
        <v>1</v>
      </c>
    </row>
    <row r="1138" spans="2:21" x14ac:dyDescent="0.85">
      <c r="B1138" s="22" t="s">
        <v>545</v>
      </c>
      <c r="C1138" s="6" t="s">
        <v>564</v>
      </c>
      <c r="D1138" s="6" t="s">
        <v>372</v>
      </c>
      <c r="E1138" s="6" t="s">
        <v>580</v>
      </c>
      <c r="F1138" s="6">
        <v>3</v>
      </c>
      <c r="G1138" s="52">
        <v>45446</v>
      </c>
      <c r="H1138" s="52">
        <f>IF(COUNTIF(休講・補講一覧表!I$6:I$47,開講日程一覧!P1138)&gt;0,_xlfn.XLOOKUP(開講日程一覧!P1138,休講・補講一覧表!I$6:I$47,休講・補講一覧表!G$6:G$47),G1138)</f>
        <v>45446</v>
      </c>
      <c r="I1138" s="3" t="str">
        <f t="shared" si="38"/>
        <v>月</v>
      </c>
      <c r="J1138" s="3" t="str">
        <f>IF(COUNTIF(休講・補講一覧表!I$6:I$47,開講日程一覧!P1138)&gt;0,TEXT(G1138,"m/d")&amp;"の補講","")</f>
        <v/>
      </c>
      <c r="K1138" s="6" t="s">
        <v>542</v>
      </c>
      <c r="L1138" s="7">
        <v>6.9444444444444441E-3</v>
      </c>
      <c r="M1138" s="7">
        <v>0.125</v>
      </c>
      <c r="P1138" s="33" t="str">
        <f t="shared" si="39"/>
        <v>事業構想研究（2年次）_名古屋①（岩田ゼミ）_前期3</v>
      </c>
      <c r="Q1138" s="6" t="str">
        <f>IF(_xlfn.XLOOKUP(D1138,履修科目一覧!G$6:G$225,履修科目一覧!E$6:E$225)=0,"",_xlfn.XLOOKUP(D1138,履修科目一覧!G$6:G$225,履修科目一覧!E$6:E$225))</f>
        <v/>
      </c>
      <c r="R1138" cm="1">
        <f t="array" ref="R1138">_xlfn.SWITCH(B1138,"集中(導入)",1,"前期",2,"集中(夏期)",3,"後期",4,"集中(春期)",5,"通年",6)</f>
        <v>2</v>
      </c>
      <c r="S1138" t="s">
        <v>49</v>
      </c>
      <c r="U1138">
        <v>1</v>
      </c>
    </row>
    <row r="1139" spans="2:21" x14ac:dyDescent="0.85">
      <c r="B1139" s="22" t="s">
        <v>545</v>
      </c>
      <c r="C1139" s="6" t="s">
        <v>564</v>
      </c>
      <c r="D1139" s="6" t="s">
        <v>372</v>
      </c>
      <c r="E1139" s="6" t="s">
        <v>580</v>
      </c>
      <c r="F1139" s="6">
        <v>4</v>
      </c>
      <c r="G1139" s="52">
        <v>45460</v>
      </c>
      <c r="H1139" s="52">
        <f>IF(COUNTIF(休講・補講一覧表!I$6:I$47,開講日程一覧!P1139)&gt;0,_xlfn.XLOOKUP(開講日程一覧!P1139,休講・補講一覧表!I$6:I$47,休講・補講一覧表!G$6:G$47),G1139)</f>
        <v>45460</v>
      </c>
      <c r="I1139" s="3" t="str">
        <f t="shared" si="38"/>
        <v>月</v>
      </c>
      <c r="J1139" s="3" t="str">
        <f>IF(COUNTIF(休講・補講一覧表!I$6:I$47,開講日程一覧!P1139)&gt;0,TEXT(G1139,"m/d")&amp;"の補講","")</f>
        <v/>
      </c>
      <c r="K1139" s="6" t="s">
        <v>542</v>
      </c>
      <c r="L1139" s="7">
        <v>6.9444444444444441E-3</v>
      </c>
      <c r="M1139" s="7">
        <v>0.125</v>
      </c>
      <c r="P1139" s="33" t="str">
        <f t="shared" si="39"/>
        <v>事業構想研究（2年次）_名古屋①（岩田ゼミ）_前期4</v>
      </c>
      <c r="Q1139" s="6" t="str">
        <f>IF(_xlfn.XLOOKUP(D1139,履修科目一覧!G$6:G$225,履修科目一覧!E$6:E$225)=0,"",_xlfn.XLOOKUP(D1139,履修科目一覧!G$6:G$225,履修科目一覧!E$6:E$225))</f>
        <v/>
      </c>
      <c r="R1139" cm="1">
        <f t="array" ref="R1139">_xlfn.SWITCH(B1139,"集中(導入)",1,"前期",2,"集中(夏期)",3,"後期",4,"集中(春期)",5,"通年",6)</f>
        <v>2</v>
      </c>
      <c r="S1139" t="s">
        <v>49</v>
      </c>
      <c r="U1139">
        <v>1</v>
      </c>
    </row>
    <row r="1140" spans="2:21" x14ac:dyDescent="0.85">
      <c r="B1140" s="22" t="s">
        <v>545</v>
      </c>
      <c r="C1140" s="6" t="s">
        <v>564</v>
      </c>
      <c r="D1140" s="6" t="s">
        <v>372</v>
      </c>
      <c r="E1140" s="6" t="s">
        <v>580</v>
      </c>
      <c r="F1140" s="6">
        <v>5</v>
      </c>
      <c r="G1140" s="52">
        <v>45474</v>
      </c>
      <c r="H1140" s="52">
        <f>IF(COUNTIF(休講・補講一覧表!I$6:I$47,開講日程一覧!P1140)&gt;0,_xlfn.XLOOKUP(開講日程一覧!P1140,休講・補講一覧表!I$6:I$47,休講・補講一覧表!G$6:G$47),G1140)</f>
        <v>45474</v>
      </c>
      <c r="I1140" s="3" t="str">
        <f t="shared" si="38"/>
        <v>月</v>
      </c>
      <c r="J1140" s="3" t="str">
        <f>IF(COUNTIF(休講・補講一覧表!I$6:I$47,開講日程一覧!P1140)&gt;0,TEXT(G1140,"m/d")&amp;"の補講","")</f>
        <v/>
      </c>
      <c r="K1140" s="6" t="s">
        <v>542</v>
      </c>
      <c r="L1140" s="7">
        <v>6.9444444444444441E-3</v>
      </c>
      <c r="M1140" s="7">
        <v>0.125</v>
      </c>
      <c r="P1140" s="33" t="str">
        <f t="shared" si="39"/>
        <v>事業構想研究（2年次）_名古屋①（岩田ゼミ）_前期5</v>
      </c>
      <c r="Q1140" s="6" t="str">
        <f>IF(_xlfn.XLOOKUP(D1140,履修科目一覧!G$6:G$225,履修科目一覧!E$6:E$225)=0,"",_xlfn.XLOOKUP(D1140,履修科目一覧!G$6:G$225,履修科目一覧!E$6:E$225))</f>
        <v/>
      </c>
      <c r="R1140" cm="1">
        <f t="array" ref="R1140">_xlfn.SWITCH(B1140,"集中(導入)",1,"前期",2,"集中(夏期)",3,"後期",4,"集中(春期)",5,"通年",6)</f>
        <v>2</v>
      </c>
      <c r="S1140" t="s">
        <v>49</v>
      </c>
      <c r="U1140">
        <v>1</v>
      </c>
    </row>
    <row r="1141" spans="2:21" x14ac:dyDescent="0.85">
      <c r="B1141" s="22" t="s">
        <v>545</v>
      </c>
      <c r="C1141" s="6" t="s">
        <v>564</v>
      </c>
      <c r="D1141" s="6" t="s">
        <v>372</v>
      </c>
      <c r="E1141" s="6" t="s">
        <v>580</v>
      </c>
      <c r="F1141" s="6">
        <v>6</v>
      </c>
      <c r="G1141" s="52">
        <v>45502</v>
      </c>
      <c r="H1141" s="52">
        <f>IF(COUNTIF(休講・補講一覧表!I$6:I$47,開講日程一覧!P1141)&gt;0,_xlfn.XLOOKUP(開講日程一覧!P1141,休講・補講一覧表!I$6:I$47,休講・補講一覧表!G$6:G$47),G1141)</f>
        <v>45502</v>
      </c>
      <c r="I1141" s="3" t="str">
        <f t="shared" si="38"/>
        <v>月</v>
      </c>
      <c r="J1141" s="3" t="str">
        <f>IF(COUNTIF(休講・補講一覧表!I$6:I$47,開講日程一覧!P1141)&gt;0,TEXT(G1141,"m/d")&amp;"の補講","")</f>
        <v/>
      </c>
      <c r="K1141" s="6" t="s">
        <v>542</v>
      </c>
      <c r="L1141" s="7">
        <v>6.9444444444444441E-3</v>
      </c>
      <c r="M1141" s="7">
        <v>0.125</v>
      </c>
      <c r="P1141" s="33" t="str">
        <f t="shared" si="39"/>
        <v>事業構想研究（2年次）_名古屋①（岩田ゼミ）_前期6</v>
      </c>
      <c r="Q1141" s="6" t="str">
        <f>IF(_xlfn.XLOOKUP(D1141,履修科目一覧!G$6:G$225,履修科目一覧!E$6:E$225)=0,"",_xlfn.XLOOKUP(D1141,履修科目一覧!G$6:G$225,履修科目一覧!E$6:E$225))</f>
        <v/>
      </c>
      <c r="R1141" cm="1">
        <f t="array" ref="R1141">_xlfn.SWITCH(B1141,"集中(導入)",1,"前期",2,"集中(夏期)",3,"後期",4,"集中(春期)",5,"通年",6)</f>
        <v>2</v>
      </c>
      <c r="S1141" t="s">
        <v>49</v>
      </c>
      <c r="U1141">
        <v>1</v>
      </c>
    </row>
    <row r="1142" spans="2:21" x14ac:dyDescent="0.85">
      <c r="B1142" s="22" t="s">
        <v>545</v>
      </c>
      <c r="C1142" s="6" t="s">
        <v>564</v>
      </c>
      <c r="D1142" s="6" t="s">
        <v>372</v>
      </c>
      <c r="E1142" s="6" t="s">
        <v>580</v>
      </c>
      <c r="F1142" s="6">
        <v>7</v>
      </c>
      <c r="G1142" s="52">
        <v>45523</v>
      </c>
      <c r="H1142" s="52">
        <f>IF(COUNTIF(休講・補講一覧表!I$6:I$47,開講日程一覧!P1142)&gt;0,_xlfn.XLOOKUP(開講日程一覧!P1142,休講・補講一覧表!I$6:I$47,休講・補講一覧表!G$6:G$47),G1142)</f>
        <v>45523</v>
      </c>
      <c r="I1142" s="3" t="str">
        <f t="shared" si="38"/>
        <v>月</v>
      </c>
      <c r="J1142" s="3" t="str">
        <f>IF(COUNTIF(休講・補講一覧表!I$6:I$47,開講日程一覧!P1142)&gt;0,TEXT(G1142,"m/d")&amp;"の補講","")</f>
        <v/>
      </c>
      <c r="K1142" s="6" t="s">
        <v>542</v>
      </c>
      <c r="L1142" s="7">
        <v>6.9444444444444441E-3</v>
      </c>
      <c r="M1142" s="7">
        <v>0.125</v>
      </c>
      <c r="P1142" s="33" t="str">
        <f t="shared" si="39"/>
        <v>事業構想研究（2年次）_名古屋①（岩田ゼミ）_前期7</v>
      </c>
      <c r="Q1142" s="6" t="str">
        <f>IF(_xlfn.XLOOKUP(D1142,履修科目一覧!G$6:G$225,履修科目一覧!E$6:E$225)=0,"",_xlfn.XLOOKUP(D1142,履修科目一覧!G$6:G$225,履修科目一覧!E$6:E$225))</f>
        <v/>
      </c>
      <c r="R1142" cm="1">
        <f t="array" ref="R1142">_xlfn.SWITCH(B1142,"集中(導入)",1,"前期",2,"集中(夏期)",3,"後期",4,"集中(春期)",5,"通年",6)</f>
        <v>2</v>
      </c>
      <c r="S1142" t="s">
        <v>49</v>
      </c>
      <c r="U1142">
        <v>1</v>
      </c>
    </row>
    <row r="1143" spans="2:21" x14ac:dyDescent="0.85">
      <c r="B1143" s="22" t="s">
        <v>545</v>
      </c>
      <c r="C1143" s="6" t="s">
        <v>564</v>
      </c>
      <c r="D1143" s="6" t="s">
        <v>372</v>
      </c>
      <c r="E1143" s="6" t="s">
        <v>580</v>
      </c>
      <c r="F1143" s="6">
        <v>8</v>
      </c>
      <c r="G1143" s="52">
        <v>45530</v>
      </c>
      <c r="H1143" s="52">
        <f>IF(COUNTIF(休講・補講一覧表!I$6:I$47,開講日程一覧!P1143)&gt;0,_xlfn.XLOOKUP(開講日程一覧!P1143,休講・補講一覧表!I$6:I$47,休講・補講一覧表!G$6:G$47),G1143)</f>
        <v>45530</v>
      </c>
      <c r="I1143" s="3" t="str">
        <f t="shared" si="38"/>
        <v>月</v>
      </c>
      <c r="J1143" s="3" t="str">
        <f>IF(COUNTIF(休講・補講一覧表!I$6:I$47,開講日程一覧!P1143)&gt;0,TEXT(G1143,"m/d")&amp;"の補講","")</f>
        <v/>
      </c>
      <c r="K1143" s="6" t="s">
        <v>542</v>
      </c>
      <c r="L1143" s="7">
        <v>6.9444444444444441E-3</v>
      </c>
      <c r="M1143" s="7">
        <v>0.125</v>
      </c>
      <c r="P1143" s="33" t="str">
        <f t="shared" si="39"/>
        <v>事業構想研究（2年次）_名古屋①（岩田ゼミ）_前期8</v>
      </c>
      <c r="Q1143" s="6" t="str">
        <f>IF(_xlfn.XLOOKUP(D1143,履修科目一覧!G$6:G$225,履修科目一覧!E$6:E$225)=0,"",_xlfn.XLOOKUP(D1143,履修科目一覧!G$6:G$225,履修科目一覧!E$6:E$225))</f>
        <v/>
      </c>
      <c r="R1143" cm="1">
        <f t="array" ref="R1143">_xlfn.SWITCH(B1143,"集中(導入)",1,"前期",2,"集中(夏期)",3,"後期",4,"集中(春期)",5,"通年",6)</f>
        <v>2</v>
      </c>
      <c r="S1143" t="s">
        <v>49</v>
      </c>
      <c r="U1143">
        <v>1</v>
      </c>
    </row>
    <row r="1144" spans="2:21" x14ac:dyDescent="0.85">
      <c r="B1144" s="22" t="s">
        <v>550</v>
      </c>
      <c r="C1144" s="6" t="s">
        <v>564</v>
      </c>
      <c r="D1144" s="6" t="s">
        <v>382</v>
      </c>
      <c r="E1144" s="6" t="s">
        <v>580</v>
      </c>
      <c r="F1144" s="6">
        <v>1</v>
      </c>
      <c r="G1144" s="52">
        <v>45565</v>
      </c>
      <c r="H1144" s="52">
        <f>IF(COUNTIF(休講・補講一覧表!I$6:I$47,開講日程一覧!P1144)&gt;0,_xlfn.XLOOKUP(開講日程一覧!P1144,休講・補講一覧表!I$6:I$47,休講・補講一覧表!G$6:G$47),G1144)</f>
        <v>45565</v>
      </c>
      <c r="I1144" s="3" t="str">
        <f t="shared" si="38"/>
        <v>月</v>
      </c>
      <c r="J1144" s="3" t="str">
        <f>IF(COUNTIF(休講・補講一覧表!I$6:I$47,開講日程一覧!P1144)&gt;0,TEXT(G1144,"m/d")&amp;"の補講","")</f>
        <v/>
      </c>
      <c r="K1144" s="6" t="s">
        <v>552</v>
      </c>
      <c r="L1144" s="7">
        <v>0</v>
      </c>
      <c r="M1144" s="7">
        <v>6.25E-2</v>
      </c>
      <c r="P1144" s="33" t="str">
        <f t="shared" si="39"/>
        <v>事業構想研究（2年次）_名古屋①（岩田ゼミ）_後期1</v>
      </c>
      <c r="Q1144" s="6" t="str">
        <f>IF(_xlfn.XLOOKUP(D1144,履修科目一覧!G$6:G$225,履修科目一覧!E$6:E$225)=0,"",_xlfn.XLOOKUP(D1144,履修科目一覧!G$6:G$225,履修科目一覧!E$6:E$225))</f>
        <v/>
      </c>
      <c r="R1144" cm="1">
        <f t="array" ref="R1144">_xlfn.SWITCH(B1144,"集中(導入)",1,"前期",2,"集中(夏期)",3,"後期",4,"集中(春期)",5,"通年",6)</f>
        <v>4</v>
      </c>
      <c r="S1144" t="s">
        <v>49</v>
      </c>
      <c r="U1144">
        <v>1</v>
      </c>
    </row>
    <row r="1145" spans="2:21" x14ac:dyDescent="0.85">
      <c r="B1145" s="22" t="s">
        <v>550</v>
      </c>
      <c r="C1145" s="6" t="s">
        <v>564</v>
      </c>
      <c r="D1145" s="6" t="s">
        <v>382</v>
      </c>
      <c r="E1145" s="6" t="s">
        <v>580</v>
      </c>
      <c r="F1145" s="6">
        <v>2</v>
      </c>
      <c r="G1145" s="52">
        <v>45572</v>
      </c>
      <c r="H1145" s="52">
        <f>IF(COUNTIF(休講・補講一覧表!I$6:I$47,開講日程一覧!P1145)&gt;0,_xlfn.XLOOKUP(開講日程一覧!P1145,休講・補講一覧表!I$6:I$47,休講・補講一覧表!G$6:G$47),G1145)</f>
        <v>45572</v>
      </c>
      <c r="I1145" s="3" t="str">
        <f t="shared" si="38"/>
        <v>月</v>
      </c>
      <c r="J1145" s="3" t="str">
        <f>IF(COUNTIF(休講・補講一覧表!I$6:I$47,開講日程一覧!P1145)&gt;0,TEXT(G1145,"m/d")&amp;"の補講","")</f>
        <v/>
      </c>
      <c r="K1145" s="6" t="s">
        <v>542</v>
      </c>
      <c r="L1145" s="7">
        <v>6.9444444444444441E-3</v>
      </c>
      <c r="M1145" s="7">
        <v>0.125</v>
      </c>
      <c r="P1145" s="33" t="str">
        <f t="shared" si="39"/>
        <v>事業構想研究（2年次）_名古屋①（岩田ゼミ）_後期2</v>
      </c>
      <c r="Q1145" s="6" t="str">
        <f>IF(_xlfn.XLOOKUP(D1145,履修科目一覧!G$6:G$225,履修科目一覧!E$6:E$225)=0,"",_xlfn.XLOOKUP(D1145,履修科目一覧!G$6:G$225,履修科目一覧!E$6:E$225))</f>
        <v/>
      </c>
      <c r="R1145" cm="1">
        <f t="array" ref="R1145">_xlfn.SWITCH(B1145,"集中(導入)",1,"前期",2,"集中(夏期)",3,"後期",4,"集中(春期)",5,"通年",6)</f>
        <v>4</v>
      </c>
      <c r="S1145" t="s">
        <v>49</v>
      </c>
      <c r="U1145">
        <v>1</v>
      </c>
    </row>
    <row r="1146" spans="2:21" x14ac:dyDescent="0.85">
      <c r="B1146" s="22" t="s">
        <v>550</v>
      </c>
      <c r="C1146" s="6" t="s">
        <v>564</v>
      </c>
      <c r="D1146" s="6" t="s">
        <v>382</v>
      </c>
      <c r="E1146" s="6" t="s">
        <v>580</v>
      </c>
      <c r="F1146" s="6">
        <v>3</v>
      </c>
      <c r="G1146" s="52">
        <v>45586</v>
      </c>
      <c r="H1146" s="52">
        <f>IF(COUNTIF(休講・補講一覧表!I$6:I$47,開講日程一覧!P1146)&gt;0,_xlfn.XLOOKUP(開講日程一覧!P1146,休講・補講一覧表!I$6:I$47,休講・補講一覧表!G$6:G$47),G1146)</f>
        <v>45586</v>
      </c>
      <c r="I1146" s="3" t="str">
        <f t="shared" si="38"/>
        <v>月</v>
      </c>
      <c r="J1146" s="3" t="str">
        <f>IF(COUNTIF(休講・補講一覧表!I$6:I$47,開講日程一覧!P1146)&gt;0,TEXT(G1146,"m/d")&amp;"の補講","")</f>
        <v/>
      </c>
      <c r="K1146" s="6" t="s">
        <v>542</v>
      </c>
      <c r="L1146" s="7">
        <v>6.9444444444444441E-3</v>
      </c>
      <c r="M1146" s="7">
        <v>0.125</v>
      </c>
      <c r="P1146" s="33" t="str">
        <f t="shared" si="39"/>
        <v>事業構想研究（2年次）_名古屋①（岩田ゼミ）_後期3</v>
      </c>
      <c r="Q1146" s="6" t="str">
        <f>IF(_xlfn.XLOOKUP(D1146,履修科目一覧!G$6:G$225,履修科目一覧!E$6:E$225)=0,"",_xlfn.XLOOKUP(D1146,履修科目一覧!G$6:G$225,履修科目一覧!E$6:E$225))</f>
        <v/>
      </c>
      <c r="R1146" cm="1">
        <f t="array" ref="R1146">_xlfn.SWITCH(B1146,"集中(導入)",1,"前期",2,"集中(夏期)",3,"後期",4,"集中(春期)",5,"通年",6)</f>
        <v>4</v>
      </c>
      <c r="S1146" t="s">
        <v>49</v>
      </c>
      <c r="U1146">
        <v>1</v>
      </c>
    </row>
    <row r="1147" spans="2:21" x14ac:dyDescent="0.85">
      <c r="B1147" s="22" t="s">
        <v>550</v>
      </c>
      <c r="C1147" s="6" t="s">
        <v>564</v>
      </c>
      <c r="D1147" s="6" t="s">
        <v>382</v>
      </c>
      <c r="E1147" s="6" t="s">
        <v>580</v>
      </c>
      <c r="F1147" s="6">
        <v>4</v>
      </c>
      <c r="G1147" s="52">
        <v>45614</v>
      </c>
      <c r="H1147" s="52">
        <f>IF(COUNTIF(休講・補講一覧表!I$6:I$47,開講日程一覧!P1147)&gt;0,_xlfn.XLOOKUP(開講日程一覧!P1147,休講・補講一覧表!I$6:I$47,休講・補講一覧表!G$6:G$47),G1147)</f>
        <v>45614</v>
      </c>
      <c r="I1147" s="3" t="str">
        <f t="shared" si="38"/>
        <v>月</v>
      </c>
      <c r="J1147" s="3" t="str">
        <f>IF(COUNTIF(休講・補講一覧表!I$6:I$47,開講日程一覧!P1147)&gt;0,TEXT(G1147,"m/d")&amp;"の補講","")</f>
        <v/>
      </c>
      <c r="K1147" s="6" t="s">
        <v>542</v>
      </c>
      <c r="L1147" s="7">
        <v>6.9444444444444441E-3</v>
      </c>
      <c r="M1147" s="7">
        <v>0.125</v>
      </c>
      <c r="P1147" s="33" t="str">
        <f t="shared" si="39"/>
        <v>事業構想研究（2年次）_名古屋①（岩田ゼミ）_後期4</v>
      </c>
      <c r="Q1147" s="6" t="str">
        <f>IF(_xlfn.XLOOKUP(D1147,履修科目一覧!G$6:G$225,履修科目一覧!E$6:E$225)=0,"",_xlfn.XLOOKUP(D1147,履修科目一覧!G$6:G$225,履修科目一覧!E$6:E$225))</f>
        <v/>
      </c>
      <c r="R1147" cm="1">
        <f t="array" ref="R1147">_xlfn.SWITCH(B1147,"集中(導入)",1,"前期",2,"集中(夏期)",3,"後期",4,"集中(春期)",5,"通年",6)</f>
        <v>4</v>
      </c>
      <c r="S1147" t="s">
        <v>49</v>
      </c>
      <c r="U1147">
        <v>1</v>
      </c>
    </row>
    <row r="1148" spans="2:21" x14ac:dyDescent="0.85">
      <c r="B1148" s="22" t="s">
        <v>550</v>
      </c>
      <c r="C1148" s="6" t="s">
        <v>564</v>
      </c>
      <c r="D1148" s="6" t="s">
        <v>382</v>
      </c>
      <c r="E1148" s="6" t="s">
        <v>580</v>
      </c>
      <c r="F1148" s="6">
        <v>5</v>
      </c>
      <c r="G1148" s="52">
        <v>45628</v>
      </c>
      <c r="H1148" s="52">
        <f>IF(COUNTIF(休講・補講一覧表!I$6:I$47,開講日程一覧!P1148)&gt;0,_xlfn.XLOOKUP(開講日程一覧!P1148,休講・補講一覧表!I$6:I$47,休講・補講一覧表!G$6:G$47),G1148)</f>
        <v>45628</v>
      </c>
      <c r="I1148" s="3" t="str">
        <f t="shared" si="38"/>
        <v>月</v>
      </c>
      <c r="J1148" s="3" t="str">
        <f>IF(COUNTIF(休講・補講一覧表!I$6:I$47,開講日程一覧!P1148)&gt;0,TEXT(G1148,"m/d")&amp;"の補講","")</f>
        <v/>
      </c>
      <c r="K1148" s="6" t="s">
        <v>542</v>
      </c>
      <c r="L1148" s="7">
        <v>6.9444444444444441E-3</v>
      </c>
      <c r="M1148" s="7">
        <v>0.125</v>
      </c>
      <c r="P1148" s="33" t="str">
        <f t="shared" si="39"/>
        <v>事業構想研究（2年次）_名古屋①（岩田ゼミ）_後期5</v>
      </c>
      <c r="Q1148" s="6" t="str">
        <f>IF(_xlfn.XLOOKUP(D1148,履修科目一覧!G$6:G$225,履修科目一覧!E$6:E$225)=0,"",_xlfn.XLOOKUP(D1148,履修科目一覧!G$6:G$225,履修科目一覧!E$6:E$225))</f>
        <v/>
      </c>
      <c r="R1148" cm="1">
        <f t="array" ref="R1148">_xlfn.SWITCH(B1148,"集中(導入)",1,"前期",2,"集中(夏期)",3,"後期",4,"集中(春期)",5,"通年",6)</f>
        <v>4</v>
      </c>
      <c r="S1148" t="s">
        <v>49</v>
      </c>
      <c r="U1148">
        <v>1</v>
      </c>
    </row>
    <row r="1149" spans="2:21" x14ac:dyDescent="0.85">
      <c r="B1149" s="22" t="s">
        <v>550</v>
      </c>
      <c r="C1149" s="6" t="s">
        <v>564</v>
      </c>
      <c r="D1149" s="6" t="s">
        <v>382</v>
      </c>
      <c r="E1149" s="6" t="s">
        <v>580</v>
      </c>
      <c r="F1149" s="6">
        <v>6</v>
      </c>
      <c r="G1149" s="52">
        <v>45642</v>
      </c>
      <c r="H1149" s="52">
        <f>IF(COUNTIF(休講・補講一覧表!I$6:I$47,開講日程一覧!P1149)&gt;0,_xlfn.XLOOKUP(開講日程一覧!P1149,休講・補講一覧表!I$6:I$47,休講・補講一覧表!G$6:G$47),G1149)</f>
        <v>45642</v>
      </c>
      <c r="I1149" s="3" t="str">
        <f t="shared" si="38"/>
        <v>月</v>
      </c>
      <c r="J1149" s="3" t="str">
        <f>IF(COUNTIF(休講・補講一覧表!I$6:I$47,開講日程一覧!P1149)&gt;0,TEXT(G1149,"m/d")&amp;"の補講","")</f>
        <v/>
      </c>
      <c r="K1149" s="6" t="s">
        <v>542</v>
      </c>
      <c r="L1149" s="7">
        <v>6.9444444444444441E-3</v>
      </c>
      <c r="M1149" s="7">
        <v>0.125</v>
      </c>
      <c r="P1149" s="33" t="str">
        <f t="shared" si="39"/>
        <v>事業構想研究（2年次）_名古屋①（岩田ゼミ）_後期6</v>
      </c>
      <c r="Q1149" s="6" t="str">
        <f>IF(_xlfn.XLOOKUP(D1149,履修科目一覧!G$6:G$225,履修科目一覧!E$6:E$225)=0,"",_xlfn.XLOOKUP(D1149,履修科目一覧!G$6:G$225,履修科目一覧!E$6:E$225))</f>
        <v/>
      </c>
      <c r="R1149" cm="1">
        <f t="array" ref="R1149">_xlfn.SWITCH(B1149,"集中(導入)",1,"前期",2,"集中(夏期)",3,"後期",4,"集中(春期)",5,"通年",6)</f>
        <v>4</v>
      </c>
      <c r="S1149" t="s">
        <v>49</v>
      </c>
      <c r="U1149">
        <v>1</v>
      </c>
    </row>
    <row r="1150" spans="2:21" x14ac:dyDescent="0.85">
      <c r="B1150" s="22" t="s">
        <v>550</v>
      </c>
      <c r="C1150" s="6" t="s">
        <v>564</v>
      </c>
      <c r="D1150" s="6" t="s">
        <v>382</v>
      </c>
      <c r="E1150" s="6" t="s">
        <v>580</v>
      </c>
      <c r="F1150" s="6">
        <v>7</v>
      </c>
      <c r="G1150" s="52">
        <v>45663</v>
      </c>
      <c r="H1150" s="52">
        <f>IF(COUNTIF(休講・補講一覧表!I$6:I$47,開講日程一覧!P1150)&gt;0,_xlfn.XLOOKUP(開講日程一覧!P1150,休講・補講一覧表!I$6:I$47,休講・補講一覧表!G$6:G$47),G1150)</f>
        <v>45663</v>
      </c>
      <c r="I1150" s="3" t="str">
        <f t="shared" si="38"/>
        <v>月</v>
      </c>
      <c r="J1150" s="3" t="str">
        <f>IF(COUNTIF(休講・補講一覧表!I$6:I$47,開講日程一覧!P1150)&gt;0,TEXT(G1150,"m/d")&amp;"の補講","")</f>
        <v/>
      </c>
      <c r="K1150" s="6" t="s">
        <v>542</v>
      </c>
      <c r="L1150" s="7">
        <v>6.9444444444444441E-3</v>
      </c>
      <c r="M1150" s="7">
        <v>0.125</v>
      </c>
      <c r="P1150" s="33" t="str">
        <f t="shared" si="39"/>
        <v>事業構想研究（2年次）_名古屋①（岩田ゼミ）_後期7</v>
      </c>
      <c r="Q1150" s="6" t="str">
        <f>IF(_xlfn.XLOOKUP(D1150,履修科目一覧!G$6:G$225,履修科目一覧!E$6:E$225)=0,"",_xlfn.XLOOKUP(D1150,履修科目一覧!G$6:G$225,履修科目一覧!E$6:E$225))</f>
        <v/>
      </c>
      <c r="R1150" cm="1">
        <f t="array" ref="R1150">_xlfn.SWITCH(B1150,"集中(導入)",1,"前期",2,"集中(夏期)",3,"後期",4,"集中(春期)",5,"通年",6)</f>
        <v>4</v>
      </c>
      <c r="S1150" t="s">
        <v>49</v>
      </c>
      <c r="U1150">
        <v>1</v>
      </c>
    </row>
    <row r="1151" spans="2:21" x14ac:dyDescent="0.85">
      <c r="B1151" s="22" t="s">
        <v>550</v>
      </c>
      <c r="C1151" s="6" t="s">
        <v>564</v>
      </c>
      <c r="D1151" s="6" t="s">
        <v>382</v>
      </c>
      <c r="E1151" s="6" t="s">
        <v>580</v>
      </c>
      <c r="F1151" s="6">
        <v>8</v>
      </c>
      <c r="G1151" s="52">
        <v>45677</v>
      </c>
      <c r="H1151" s="52">
        <f>IF(COUNTIF(休講・補講一覧表!I$6:I$47,開講日程一覧!P1151)&gt;0,_xlfn.XLOOKUP(開講日程一覧!P1151,休講・補講一覧表!I$6:I$47,休講・補講一覧表!G$6:G$47),G1151)</f>
        <v>45677</v>
      </c>
      <c r="I1151" s="3" t="str">
        <f t="shared" si="38"/>
        <v>月</v>
      </c>
      <c r="J1151" s="3" t="str">
        <f>IF(COUNTIF(休講・補講一覧表!I$6:I$47,開講日程一覧!P1151)&gt;0,TEXT(G1151,"m/d")&amp;"の補講","")</f>
        <v/>
      </c>
      <c r="K1151" s="6" t="s">
        <v>542</v>
      </c>
      <c r="L1151" s="7">
        <v>6.9444444444444441E-3</v>
      </c>
      <c r="M1151" s="7">
        <v>0.125</v>
      </c>
      <c r="P1151" s="33" t="str">
        <f t="shared" si="39"/>
        <v>事業構想研究（2年次）_名古屋①（岩田ゼミ）_後期8</v>
      </c>
      <c r="Q1151" s="6" t="str">
        <f>IF(_xlfn.XLOOKUP(D1151,履修科目一覧!G$6:G$225,履修科目一覧!E$6:E$225)=0,"",_xlfn.XLOOKUP(D1151,履修科目一覧!G$6:G$225,履修科目一覧!E$6:E$225))</f>
        <v/>
      </c>
      <c r="R1151" cm="1">
        <f t="array" ref="R1151">_xlfn.SWITCH(B1151,"集中(導入)",1,"前期",2,"集中(夏期)",3,"後期",4,"集中(春期)",5,"通年",6)</f>
        <v>4</v>
      </c>
      <c r="S1151" t="s">
        <v>49</v>
      </c>
      <c r="U1151">
        <v>1</v>
      </c>
    </row>
    <row r="1152" spans="2:21" x14ac:dyDescent="0.85">
      <c r="B1152" s="22" t="s">
        <v>545</v>
      </c>
      <c r="C1152" s="6" t="s">
        <v>558</v>
      </c>
      <c r="D1152" s="6" t="s">
        <v>392</v>
      </c>
      <c r="E1152" s="6" t="s">
        <v>580</v>
      </c>
      <c r="F1152" s="6">
        <v>1</v>
      </c>
      <c r="G1152" s="52">
        <v>45409</v>
      </c>
      <c r="H1152" s="52">
        <f>IF(COUNTIF(休講・補講一覧表!I$6:I$47,開講日程一覧!P1152)&gt;0,_xlfn.XLOOKUP(開講日程一覧!P1152,休講・補講一覧表!I$6:I$47,休講・補講一覧表!G$6:G$47),G1152)</f>
        <v>45409</v>
      </c>
      <c r="I1152" s="3" t="str">
        <f t="shared" si="38"/>
        <v>土</v>
      </c>
      <c r="J1152" s="3" t="str">
        <f>IF(COUNTIF(休講・補講一覧表!I$6:I$47,開講日程一覧!P1152)&gt;0,TEXT(G1152,"m/d")&amp;"の補講","")</f>
        <v/>
      </c>
      <c r="K1152" s="6" t="s">
        <v>559</v>
      </c>
      <c r="L1152" s="7">
        <v>0</v>
      </c>
      <c r="M1152" s="7">
        <v>6.25E-2</v>
      </c>
      <c r="P1152" s="33" t="str">
        <f t="shared" si="39"/>
        <v>事業構想研究（2年次）_名古屋②（竹川ゼミ）_前期1</v>
      </c>
      <c r="Q1152" s="6" t="str">
        <f>IF(_xlfn.XLOOKUP(D1152,履修科目一覧!G$6:G$225,履修科目一覧!E$6:E$225)=0,"",_xlfn.XLOOKUP(D1152,履修科目一覧!G$6:G$225,履修科目一覧!E$6:E$225))</f>
        <v/>
      </c>
      <c r="R1152" cm="1">
        <f t="array" ref="R1152">_xlfn.SWITCH(B1152,"集中(導入)",1,"前期",2,"集中(夏期)",3,"後期",4,"集中(春期)",5,"通年",6)</f>
        <v>2</v>
      </c>
      <c r="S1152" t="s">
        <v>49</v>
      </c>
      <c r="U1152">
        <v>1</v>
      </c>
    </row>
    <row r="1153" spans="2:21" x14ac:dyDescent="0.85">
      <c r="B1153" s="22" t="s">
        <v>545</v>
      </c>
      <c r="C1153" s="6" t="s">
        <v>558</v>
      </c>
      <c r="D1153" s="6" t="s">
        <v>392</v>
      </c>
      <c r="E1153" s="6" t="s">
        <v>580</v>
      </c>
      <c r="F1153" s="6">
        <v>2</v>
      </c>
      <c r="G1153" s="52">
        <v>45423</v>
      </c>
      <c r="H1153" s="52">
        <f>IF(COUNTIF(休講・補講一覧表!I$6:I$47,開講日程一覧!P1153)&gt;0,_xlfn.XLOOKUP(開講日程一覧!P1153,休講・補講一覧表!I$6:I$47,休講・補講一覧表!G$6:G$47),G1153)</f>
        <v>45423</v>
      </c>
      <c r="I1153" s="3" t="str">
        <f t="shared" si="38"/>
        <v>土</v>
      </c>
      <c r="J1153" s="3" t="str">
        <f>IF(COUNTIF(休講・補講一覧表!I$6:I$47,開講日程一覧!P1153)&gt;0,TEXT(G1153,"m/d")&amp;"の補講","")</f>
        <v/>
      </c>
      <c r="K1153" s="6" t="s">
        <v>549</v>
      </c>
      <c r="L1153" s="7">
        <v>4.1666666666666664E-2</v>
      </c>
      <c r="M1153" s="7">
        <v>0.125</v>
      </c>
      <c r="P1153" s="33" t="str">
        <f t="shared" si="39"/>
        <v>事業構想研究（2年次）_名古屋②（竹川ゼミ）_前期2</v>
      </c>
      <c r="Q1153" s="6" t="str">
        <f>IF(_xlfn.XLOOKUP(D1153,履修科目一覧!G$6:G$225,履修科目一覧!E$6:E$225)=0,"",_xlfn.XLOOKUP(D1153,履修科目一覧!G$6:G$225,履修科目一覧!E$6:E$225))</f>
        <v/>
      </c>
      <c r="R1153" cm="1">
        <f t="array" ref="R1153">_xlfn.SWITCH(B1153,"集中(導入)",1,"前期",2,"集中(夏期)",3,"後期",4,"集中(春期)",5,"通年",6)</f>
        <v>2</v>
      </c>
      <c r="S1153" t="s">
        <v>49</v>
      </c>
      <c r="U1153">
        <v>1</v>
      </c>
    </row>
    <row r="1154" spans="2:21" x14ac:dyDescent="0.85">
      <c r="B1154" s="22" t="s">
        <v>545</v>
      </c>
      <c r="C1154" s="6" t="s">
        <v>558</v>
      </c>
      <c r="D1154" s="6" t="s">
        <v>392</v>
      </c>
      <c r="E1154" s="6" t="s">
        <v>580</v>
      </c>
      <c r="F1154" s="6">
        <v>3</v>
      </c>
      <c r="G1154" s="52">
        <v>45437</v>
      </c>
      <c r="H1154" s="52">
        <f>IF(COUNTIF(休講・補講一覧表!I$6:I$47,開講日程一覧!P1154)&gt;0,_xlfn.XLOOKUP(開講日程一覧!P1154,休講・補講一覧表!I$6:I$47,休講・補講一覧表!G$6:G$47),G1154)</f>
        <v>45437</v>
      </c>
      <c r="I1154" s="3" t="str">
        <f t="shared" si="38"/>
        <v>土</v>
      </c>
      <c r="J1154" s="3" t="str">
        <f>IF(COUNTIF(休講・補講一覧表!I$6:I$47,開講日程一覧!P1154)&gt;0,TEXT(G1154,"m/d")&amp;"の補講","")</f>
        <v/>
      </c>
      <c r="K1154" s="6" t="s">
        <v>549</v>
      </c>
      <c r="L1154" s="7">
        <v>4.1666666666666664E-2</v>
      </c>
      <c r="M1154" s="7">
        <v>0.125</v>
      </c>
      <c r="P1154" s="33" t="str">
        <f t="shared" si="39"/>
        <v>事業構想研究（2年次）_名古屋②（竹川ゼミ）_前期3</v>
      </c>
      <c r="Q1154" s="6" t="str">
        <f>IF(_xlfn.XLOOKUP(D1154,履修科目一覧!G$6:G$225,履修科目一覧!E$6:E$225)=0,"",_xlfn.XLOOKUP(D1154,履修科目一覧!G$6:G$225,履修科目一覧!E$6:E$225))</f>
        <v/>
      </c>
      <c r="R1154" cm="1">
        <f t="array" ref="R1154">_xlfn.SWITCH(B1154,"集中(導入)",1,"前期",2,"集中(夏期)",3,"後期",4,"集中(春期)",5,"通年",6)</f>
        <v>2</v>
      </c>
      <c r="S1154" t="s">
        <v>49</v>
      </c>
      <c r="U1154">
        <v>1</v>
      </c>
    </row>
    <row r="1155" spans="2:21" x14ac:dyDescent="0.85">
      <c r="B1155" s="22" t="s">
        <v>545</v>
      </c>
      <c r="C1155" s="6" t="s">
        <v>558</v>
      </c>
      <c r="D1155" s="6" t="s">
        <v>392</v>
      </c>
      <c r="E1155" s="6" t="s">
        <v>580</v>
      </c>
      <c r="F1155" s="6">
        <v>4</v>
      </c>
      <c r="G1155" s="52">
        <v>45451</v>
      </c>
      <c r="H1155" s="52">
        <f>IF(COUNTIF(休講・補講一覧表!I$6:I$47,開講日程一覧!P1155)&gt;0,_xlfn.XLOOKUP(開講日程一覧!P1155,休講・補講一覧表!I$6:I$47,休講・補講一覧表!G$6:G$47),G1155)</f>
        <v>45451</v>
      </c>
      <c r="I1155" s="3" t="str">
        <f t="shared" si="38"/>
        <v>土</v>
      </c>
      <c r="J1155" s="3" t="str">
        <f>IF(COUNTIF(休講・補講一覧表!I$6:I$47,開講日程一覧!P1155)&gt;0,TEXT(G1155,"m/d")&amp;"の補講","")</f>
        <v/>
      </c>
      <c r="K1155" s="6" t="s">
        <v>549</v>
      </c>
      <c r="L1155" s="7">
        <v>4.1666666666666664E-2</v>
      </c>
      <c r="M1155" s="7">
        <v>0.125</v>
      </c>
      <c r="P1155" s="33" t="str">
        <f t="shared" si="39"/>
        <v>事業構想研究（2年次）_名古屋②（竹川ゼミ）_前期4</v>
      </c>
      <c r="Q1155" s="6" t="str">
        <f>IF(_xlfn.XLOOKUP(D1155,履修科目一覧!G$6:G$225,履修科目一覧!E$6:E$225)=0,"",_xlfn.XLOOKUP(D1155,履修科目一覧!G$6:G$225,履修科目一覧!E$6:E$225))</f>
        <v/>
      </c>
      <c r="R1155" cm="1">
        <f t="array" ref="R1155">_xlfn.SWITCH(B1155,"集中(導入)",1,"前期",2,"集中(夏期)",3,"後期",4,"集中(春期)",5,"通年",6)</f>
        <v>2</v>
      </c>
      <c r="S1155" t="s">
        <v>49</v>
      </c>
      <c r="U1155">
        <v>1</v>
      </c>
    </row>
    <row r="1156" spans="2:21" x14ac:dyDescent="0.85">
      <c r="B1156" s="22" t="s">
        <v>545</v>
      </c>
      <c r="C1156" s="6" t="s">
        <v>558</v>
      </c>
      <c r="D1156" s="6" t="s">
        <v>392</v>
      </c>
      <c r="E1156" s="6" t="s">
        <v>580</v>
      </c>
      <c r="F1156" s="6">
        <v>5</v>
      </c>
      <c r="G1156" s="52">
        <v>45465</v>
      </c>
      <c r="H1156" s="52">
        <f>IF(COUNTIF(休講・補講一覧表!I$6:I$47,開講日程一覧!P1156)&gt;0,_xlfn.XLOOKUP(開講日程一覧!P1156,休講・補講一覧表!I$6:I$47,休講・補講一覧表!G$6:G$47),G1156)</f>
        <v>45465</v>
      </c>
      <c r="I1156" s="3" t="str">
        <f t="shared" si="38"/>
        <v>土</v>
      </c>
      <c r="J1156" s="3" t="str">
        <f>IF(COUNTIF(休講・補講一覧表!I$6:I$47,開講日程一覧!P1156)&gt;0,TEXT(G1156,"m/d")&amp;"の補講","")</f>
        <v/>
      </c>
      <c r="K1156" s="6" t="s">
        <v>549</v>
      </c>
      <c r="L1156" s="7">
        <v>4.1666666666666664E-2</v>
      </c>
      <c r="M1156" s="7">
        <v>0.125</v>
      </c>
      <c r="P1156" s="33" t="str">
        <f t="shared" si="39"/>
        <v>事業構想研究（2年次）_名古屋②（竹川ゼミ）_前期5</v>
      </c>
      <c r="Q1156" s="6" t="str">
        <f>IF(_xlfn.XLOOKUP(D1156,履修科目一覧!G$6:G$225,履修科目一覧!E$6:E$225)=0,"",_xlfn.XLOOKUP(D1156,履修科目一覧!G$6:G$225,履修科目一覧!E$6:E$225))</f>
        <v/>
      </c>
      <c r="R1156" cm="1">
        <f t="array" ref="R1156">_xlfn.SWITCH(B1156,"集中(導入)",1,"前期",2,"集中(夏期)",3,"後期",4,"集中(春期)",5,"通年",6)</f>
        <v>2</v>
      </c>
      <c r="S1156" t="s">
        <v>49</v>
      </c>
      <c r="U1156">
        <v>1</v>
      </c>
    </row>
    <row r="1157" spans="2:21" x14ac:dyDescent="0.85">
      <c r="B1157" s="22" t="s">
        <v>545</v>
      </c>
      <c r="C1157" s="6" t="s">
        <v>558</v>
      </c>
      <c r="D1157" s="6" t="s">
        <v>392</v>
      </c>
      <c r="E1157" s="6" t="s">
        <v>580</v>
      </c>
      <c r="F1157" s="6">
        <v>6</v>
      </c>
      <c r="G1157" s="52">
        <v>45479</v>
      </c>
      <c r="H1157" s="52">
        <f>IF(COUNTIF(休講・補講一覧表!I$6:I$47,開講日程一覧!P1157)&gt;0,_xlfn.XLOOKUP(開講日程一覧!P1157,休講・補講一覧表!I$6:I$47,休講・補講一覧表!G$6:G$47),G1157)</f>
        <v>45479</v>
      </c>
      <c r="I1157" s="3" t="str">
        <f t="shared" si="38"/>
        <v>土</v>
      </c>
      <c r="J1157" s="3" t="str">
        <f>IF(COUNTIF(休講・補講一覧表!I$6:I$47,開講日程一覧!P1157)&gt;0,TEXT(G1157,"m/d")&amp;"の補講","")</f>
        <v/>
      </c>
      <c r="K1157" s="6" t="s">
        <v>549</v>
      </c>
      <c r="L1157" s="7">
        <v>4.1666666666666664E-2</v>
      </c>
      <c r="M1157" s="7">
        <v>0.125</v>
      </c>
      <c r="P1157" s="33" t="str">
        <f t="shared" si="39"/>
        <v>事業構想研究（2年次）_名古屋②（竹川ゼミ）_前期6</v>
      </c>
      <c r="Q1157" s="6" t="str">
        <f>IF(_xlfn.XLOOKUP(D1157,履修科目一覧!G$6:G$225,履修科目一覧!E$6:E$225)=0,"",_xlfn.XLOOKUP(D1157,履修科目一覧!G$6:G$225,履修科目一覧!E$6:E$225))</f>
        <v/>
      </c>
      <c r="R1157" cm="1">
        <f t="array" ref="R1157">_xlfn.SWITCH(B1157,"集中(導入)",1,"前期",2,"集中(夏期)",3,"後期",4,"集中(春期)",5,"通年",6)</f>
        <v>2</v>
      </c>
      <c r="S1157" t="s">
        <v>49</v>
      </c>
      <c r="U1157">
        <v>1</v>
      </c>
    </row>
    <row r="1158" spans="2:21" x14ac:dyDescent="0.85">
      <c r="B1158" s="22" t="s">
        <v>545</v>
      </c>
      <c r="C1158" s="6" t="s">
        <v>558</v>
      </c>
      <c r="D1158" s="6" t="s">
        <v>392</v>
      </c>
      <c r="E1158" s="6" t="s">
        <v>580</v>
      </c>
      <c r="F1158" s="6">
        <v>7</v>
      </c>
      <c r="G1158" s="52">
        <v>45493</v>
      </c>
      <c r="H1158" s="52">
        <f>IF(COUNTIF(休講・補講一覧表!I$6:I$47,開講日程一覧!P1158)&gt;0,_xlfn.XLOOKUP(開講日程一覧!P1158,休講・補講一覧表!I$6:I$47,休講・補講一覧表!G$6:G$47),G1158)</f>
        <v>45493</v>
      </c>
      <c r="I1158" s="3" t="str">
        <f t="shared" si="38"/>
        <v>土</v>
      </c>
      <c r="J1158" s="3" t="str">
        <f>IF(COUNTIF(休講・補講一覧表!I$6:I$47,開講日程一覧!P1158)&gt;0,TEXT(G1158,"m/d")&amp;"の補講","")</f>
        <v/>
      </c>
      <c r="K1158" s="6" t="s">
        <v>549</v>
      </c>
      <c r="L1158" s="7">
        <v>4.1666666666666664E-2</v>
      </c>
      <c r="M1158" s="7">
        <v>0.125</v>
      </c>
      <c r="P1158" s="33" t="str">
        <f t="shared" si="39"/>
        <v>事業構想研究（2年次）_名古屋②（竹川ゼミ）_前期7</v>
      </c>
      <c r="Q1158" s="6" t="str">
        <f>IF(_xlfn.XLOOKUP(D1158,履修科目一覧!G$6:G$225,履修科目一覧!E$6:E$225)=0,"",_xlfn.XLOOKUP(D1158,履修科目一覧!G$6:G$225,履修科目一覧!E$6:E$225))</f>
        <v/>
      </c>
      <c r="R1158" cm="1">
        <f t="array" ref="R1158">_xlfn.SWITCH(B1158,"集中(導入)",1,"前期",2,"集中(夏期)",3,"後期",4,"集中(春期)",5,"通年",6)</f>
        <v>2</v>
      </c>
      <c r="S1158" t="s">
        <v>49</v>
      </c>
      <c r="U1158">
        <v>1</v>
      </c>
    </row>
    <row r="1159" spans="2:21" x14ac:dyDescent="0.85">
      <c r="B1159" s="22" t="s">
        <v>545</v>
      </c>
      <c r="C1159" s="6" t="s">
        <v>558</v>
      </c>
      <c r="D1159" s="6" t="s">
        <v>392</v>
      </c>
      <c r="E1159" s="6" t="s">
        <v>580</v>
      </c>
      <c r="F1159" s="6">
        <v>8</v>
      </c>
      <c r="G1159" s="52">
        <v>45507</v>
      </c>
      <c r="H1159" s="52">
        <f>IF(COUNTIF(休講・補講一覧表!I$6:I$47,開講日程一覧!P1159)&gt;0,_xlfn.XLOOKUP(開講日程一覧!P1159,休講・補講一覧表!I$6:I$47,休講・補講一覧表!G$6:G$47),G1159)</f>
        <v>45507</v>
      </c>
      <c r="I1159" s="3" t="str">
        <f t="shared" si="38"/>
        <v>土</v>
      </c>
      <c r="J1159" s="3" t="str">
        <f>IF(COUNTIF(休講・補講一覧表!I$6:I$47,開講日程一覧!P1159)&gt;0,TEXT(G1159,"m/d")&amp;"の補講","")</f>
        <v/>
      </c>
      <c r="K1159" s="6" t="s">
        <v>549</v>
      </c>
      <c r="L1159" s="7">
        <v>4.1666666666666664E-2</v>
      </c>
      <c r="M1159" s="7">
        <v>0.125</v>
      </c>
      <c r="P1159" s="33" t="str">
        <f t="shared" si="39"/>
        <v>事業構想研究（2年次）_名古屋②（竹川ゼミ）_前期8</v>
      </c>
      <c r="Q1159" s="6" t="str">
        <f>IF(_xlfn.XLOOKUP(D1159,履修科目一覧!G$6:G$225,履修科目一覧!E$6:E$225)=0,"",_xlfn.XLOOKUP(D1159,履修科目一覧!G$6:G$225,履修科目一覧!E$6:E$225))</f>
        <v/>
      </c>
      <c r="R1159" cm="1">
        <f t="array" ref="R1159">_xlfn.SWITCH(B1159,"集中(導入)",1,"前期",2,"集中(夏期)",3,"後期",4,"集中(春期)",5,"通年",6)</f>
        <v>2</v>
      </c>
      <c r="S1159" t="s">
        <v>49</v>
      </c>
      <c r="U1159">
        <v>1</v>
      </c>
    </row>
    <row r="1160" spans="2:21" x14ac:dyDescent="0.85">
      <c r="B1160" s="22" t="s">
        <v>550</v>
      </c>
      <c r="C1160" s="6" t="s">
        <v>558</v>
      </c>
      <c r="D1160" s="6" t="s">
        <v>402</v>
      </c>
      <c r="E1160" s="6" t="s">
        <v>580</v>
      </c>
      <c r="F1160" s="6">
        <v>1</v>
      </c>
      <c r="G1160" s="52">
        <v>45563</v>
      </c>
      <c r="H1160" s="52">
        <f>IF(COUNTIF(休講・補講一覧表!I$6:I$47,開講日程一覧!P1160)&gt;0,_xlfn.XLOOKUP(開講日程一覧!P1160,休講・補講一覧表!I$6:I$47,休講・補講一覧表!G$6:G$47),G1160)</f>
        <v>45563</v>
      </c>
      <c r="I1160" s="3" t="str">
        <f t="shared" si="38"/>
        <v>土</v>
      </c>
      <c r="J1160" s="3" t="str">
        <f>IF(COUNTIF(休講・補講一覧表!I$6:I$47,開講日程一覧!P1160)&gt;0,TEXT(G1160,"m/d")&amp;"の補講","")</f>
        <v/>
      </c>
      <c r="K1160" s="6" t="s">
        <v>559</v>
      </c>
      <c r="L1160" s="7">
        <v>0</v>
      </c>
      <c r="M1160" s="7">
        <v>6.25E-2</v>
      </c>
      <c r="P1160" s="33" t="str">
        <f t="shared" si="39"/>
        <v>事業構想研究（2年次）_名古屋②（竹川ゼミ）_後期1</v>
      </c>
      <c r="Q1160" s="6" t="str">
        <f>IF(_xlfn.XLOOKUP(D1160,履修科目一覧!G$6:G$225,履修科目一覧!E$6:E$225)=0,"",_xlfn.XLOOKUP(D1160,履修科目一覧!G$6:G$225,履修科目一覧!E$6:E$225))</f>
        <v/>
      </c>
      <c r="R1160" cm="1">
        <f t="array" ref="R1160">_xlfn.SWITCH(B1160,"集中(導入)",1,"前期",2,"集中(夏期)",3,"後期",4,"集中(春期)",5,"通年",6)</f>
        <v>4</v>
      </c>
      <c r="S1160" t="s">
        <v>49</v>
      </c>
      <c r="U1160">
        <v>1</v>
      </c>
    </row>
    <row r="1161" spans="2:21" x14ac:dyDescent="0.85">
      <c r="B1161" s="22" t="s">
        <v>550</v>
      </c>
      <c r="C1161" s="6" t="s">
        <v>558</v>
      </c>
      <c r="D1161" s="6" t="s">
        <v>402</v>
      </c>
      <c r="E1161" s="6" t="s">
        <v>580</v>
      </c>
      <c r="F1161" s="6">
        <v>2</v>
      </c>
      <c r="G1161" s="52">
        <v>45577</v>
      </c>
      <c r="H1161" s="52">
        <f>IF(COUNTIF(休講・補講一覧表!I$6:I$47,開講日程一覧!P1161)&gt;0,_xlfn.XLOOKUP(開講日程一覧!P1161,休講・補講一覧表!I$6:I$47,休講・補講一覧表!G$6:G$47),G1161)</f>
        <v>45577</v>
      </c>
      <c r="I1161" s="3" t="str">
        <f t="shared" si="38"/>
        <v>土</v>
      </c>
      <c r="J1161" s="3" t="str">
        <f>IF(COUNTIF(休講・補講一覧表!I$6:I$47,開講日程一覧!P1161)&gt;0,TEXT(G1161,"m/d")&amp;"の補講","")</f>
        <v/>
      </c>
      <c r="K1161" s="6" t="s">
        <v>549</v>
      </c>
      <c r="L1161" s="7">
        <v>4.1666666666666664E-2</v>
      </c>
      <c r="M1161" s="7">
        <v>0.125</v>
      </c>
      <c r="P1161" s="33" t="str">
        <f t="shared" si="39"/>
        <v>事業構想研究（2年次）_名古屋②（竹川ゼミ）_後期2</v>
      </c>
      <c r="Q1161" s="6" t="str">
        <f>IF(_xlfn.XLOOKUP(D1161,履修科目一覧!G$6:G$225,履修科目一覧!E$6:E$225)=0,"",_xlfn.XLOOKUP(D1161,履修科目一覧!G$6:G$225,履修科目一覧!E$6:E$225))</f>
        <v/>
      </c>
      <c r="R1161" cm="1">
        <f t="array" ref="R1161">_xlfn.SWITCH(B1161,"集中(導入)",1,"前期",2,"集中(夏期)",3,"後期",4,"集中(春期)",5,"通年",6)</f>
        <v>4</v>
      </c>
      <c r="S1161" t="s">
        <v>49</v>
      </c>
      <c r="U1161">
        <v>1</v>
      </c>
    </row>
    <row r="1162" spans="2:21" x14ac:dyDescent="0.85">
      <c r="B1162" s="22" t="s">
        <v>550</v>
      </c>
      <c r="C1162" s="6" t="s">
        <v>558</v>
      </c>
      <c r="D1162" s="6" t="s">
        <v>402</v>
      </c>
      <c r="E1162" s="6" t="s">
        <v>580</v>
      </c>
      <c r="F1162" s="6">
        <v>3</v>
      </c>
      <c r="G1162" s="52">
        <v>45591</v>
      </c>
      <c r="H1162" s="52">
        <f>IF(COUNTIF(休講・補講一覧表!I$6:I$47,開講日程一覧!P1162)&gt;0,_xlfn.XLOOKUP(開講日程一覧!P1162,休講・補講一覧表!I$6:I$47,休講・補講一覧表!G$6:G$47),G1162)</f>
        <v>45591</v>
      </c>
      <c r="I1162" s="3" t="str">
        <f t="shared" si="38"/>
        <v>土</v>
      </c>
      <c r="J1162" s="3" t="str">
        <f>IF(COUNTIF(休講・補講一覧表!I$6:I$47,開講日程一覧!P1162)&gt;0,TEXT(G1162,"m/d")&amp;"の補講","")</f>
        <v/>
      </c>
      <c r="K1162" s="6" t="s">
        <v>549</v>
      </c>
      <c r="L1162" s="7">
        <v>4.1666666666666664E-2</v>
      </c>
      <c r="M1162" s="7">
        <v>0.125</v>
      </c>
      <c r="P1162" s="33" t="str">
        <f t="shared" si="39"/>
        <v>事業構想研究（2年次）_名古屋②（竹川ゼミ）_後期3</v>
      </c>
      <c r="Q1162" s="6" t="str">
        <f>IF(_xlfn.XLOOKUP(D1162,履修科目一覧!G$6:G$225,履修科目一覧!E$6:E$225)=0,"",_xlfn.XLOOKUP(D1162,履修科目一覧!G$6:G$225,履修科目一覧!E$6:E$225))</f>
        <v/>
      </c>
      <c r="R1162" cm="1">
        <f t="array" ref="R1162">_xlfn.SWITCH(B1162,"集中(導入)",1,"前期",2,"集中(夏期)",3,"後期",4,"集中(春期)",5,"通年",6)</f>
        <v>4</v>
      </c>
      <c r="S1162" t="s">
        <v>49</v>
      </c>
      <c r="U1162">
        <v>1</v>
      </c>
    </row>
    <row r="1163" spans="2:21" x14ac:dyDescent="0.85">
      <c r="B1163" s="22" t="s">
        <v>550</v>
      </c>
      <c r="C1163" s="6" t="s">
        <v>558</v>
      </c>
      <c r="D1163" s="6" t="s">
        <v>402</v>
      </c>
      <c r="E1163" s="6" t="s">
        <v>580</v>
      </c>
      <c r="F1163" s="6">
        <v>4</v>
      </c>
      <c r="G1163" s="52">
        <v>45605</v>
      </c>
      <c r="H1163" s="52">
        <f>IF(COUNTIF(休講・補講一覧表!I$6:I$47,開講日程一覧!P1163)&gt;0,_xlfn.XLOOKUP(開講日程一覧!P1163,休講・補講一覧表!I$6:I$47,休講・補講一覧表!G$6:G$47),G1163)</f>
        <v>45605</v>
      </c>
      <c r="I1163" s="3" t="str">
        <f t="shared" si="38"/>
        <v>土</v>
      </c>
      <c r="J1163" s="3" t="str">
        <f>IF(COUNTIF(休講・補講一覧表!I$6:I$47,開講日程一覧!P1163)&gt;0,TEXT(G1163,"m/d")&amp;"の補講","")</f>
        <v/>
      </c>
      <c r="K1163" s="6" t="s">
        <v>549</v>
      </c>
      <c r="L1163" s="7">
        <v>4.1666666666666664E-2</v>
      </c>
      <c r="M1163" s="7">
        <v>0.125</v>
      </c>
      <c r="P1163" s="33" t="str">
        <f t="shared" si="39"/>
        <v>事業構想研究（2年次）_名古屋②（竹川ゼミ）_後期4</v>
      </c>
      <c r="Q1163" s="6" t="str">
        <f>IF(_xlfn.XLOOKUP(D1163,履修科目一覧!G$6:G$225,履修科目一覧!E$6:E$225)=0,"",_xlfn.XLOOKUP(D1163,履修科目一覧!G$6:G$225,履修科目一覧!E$6:E$225))</f>
        <v/>
      </c>
      <c r="R1163" cm="1">
        <f t="array" ref="R1163">_xlfn.SWITCH(B1163,"集中(導入)",1,"前期",2,"集中(夏期)",3,"後期",4,"集中(春期)",5,"通年",6)</f>
        <v>4</v>
      </c>
      <c r="S1163" t="s">
        <v>49</v>
      </c>
      <c r="U1163">
        <v>1</v>
      </c>
    </row>
    <row r="1164" spans="2:21" x14ac:dyDescent="0.85">
      <c r="B1164" s="22" t="s">
        <v>550</v>
      </c>
      <c r="C1164" s="6" t="s">
        <v>558</v>
      </c>
      <c r="D1164" s="6" t="s">
        <v>402</v>
      </c>
      <c r="E1164" s="6" t="s">
        <v>580</v>
      </c>
      <c r="F1164" s="6">
        <v>5</v>
      </c>
      <c r="G1164" s="52">
        <v>45633</v>
      </c>
      <c r="H1164" s="52">
        <f>IF(COUNTIF(休講・補講一覧表!I$6:I$47,開講日程一覧!P1164)&gt;0,_xlfn.XLOOKUP(開講日程一覧!P1164,休講・補講一覧表!I$6:I$47,休講・補講一覧表!G$6:G$47),G1164)</f>
        <v>45633</v>
      </c>
      <c r="I1164" s="3" t="str">
        <f t="shared" si="38"/>
        <v>土</v>
      </c>
      <c r="J1164" s="3" t="str">
        <f>IF(COUNTIF(休講・補講一覧表!I$6:I$47,開講日程一覧!P1164)&gt;0,TEXT(G1164,"m/d")&amp;"の補講","")</f>
        <v/>
      </c>
      <c r="K1164" s="6" t="s">
        <v>549</v>
      </c>
      <c r="L1164" s="7">
        <v>4.1666666666666664E-2</v>
      </c>
      <c r="M1164" s="7">
        <v>0.125</v>
      </c>
      <c r="P1164" s="33" t="str">
        <f t="shared" si="39"/>
        <v>事業構想研究（2年次）_名古屋②（竹川ゼミ）_後期5</v>
      </c>
      <c r="Q1164" s="6" t="str">
        <f>IF(_xlfn.XLOOKUP(D1164,履修科目一覧!G$6:G$225,履修科目一覧!E$6:E$225)=0,"",_xlfn.XLOOKUP(D1164,履修科目一覧!G$6:G$225,履修科目一覧!E$6:E$225))</f>
        <v/>
      </c>
      <c r="R1164" cm="1">
        <f t="array" ref="R1164">_xlfn.SWITCH(B1164,"集中(導入)",1,"前期",2,"集中(夏期)",3,"後期",4,"集中(春期)",5,"通年",6)</f>
        <v>4</v>
      </c>
      <c r="S1164" t="s">
        <v>49</v>
      </c>
      <c r="U1164">
        <v>1</v>
      </c>
    </row>
    <row r="1165" spans="2:21" x14ac:dyDescent="0.85">
      <c r="B1165" s="22" t="s">
        <v>550</v>
      </c>
      <c r="C1165" s="6" t="s">
        <v>558</v>
      </c>
      <c r="D1165" s="6" t="s">
        <v>402</v>
      </c>
      <c r="E1165" s="6" t="s">
        <v>580</v>
      </c>
      <c r="F1165" s="6">
        <v>6</v>
      </c>
      <c r="G1165" s="52">
        <v>45647</v>
      </c>
      <c r="H1165" s="52">
        <f>IF(COUNTIF(休講・補講一覧表!I$6:I$47,開講日程一覧!P1165)&gt;0,_xlfn.XLOOKUP(開講日程一覧!P1165,休講・補講一覧表!I$6:I$47,休講・補講一覧表!G$6:G$47),G1165)</f>
        <v>45647</v>
      </c>
      <c r="I1165" s="3" t="str">
        <f t="shared" si="38"/>
        <v>土</v>
      </c>
      <c r="J1165" s="3" t="str">
        <f>IF(COUNTIF(休講・補講一覧表!I$6:I$47,開講日程一覧!P1165)&gt;0,TEXT(G1165,"m/d")&amp;"の補講","")</f>
        <v/>
      </c>
      <c r="K1165" s="6" t="s">
        <v>549</v>
      </c>
      <c r="L1165" s="7">
        <v>4.1666666666666664E-2</v>
      </c>
      <c r="M1165" s="7">
        <v>0.125</v>
      </c>
      <c r="P1165" s="33" t="str">
        <f t="shared" si="39"/>
        <v>事業構想研究（2年次）_名古屋②（竹川ゼミ）_後期6</v>
      </c>
      <c r="Q1165" s="6" t="str">
        <f>IF(_xlfn.XLOOKUP(D1165,履修科目一覧!G$6:G$225,履修科目一覧!E$6:E$225)=0,"",_xlfn.XLOOKUP(D1165,履修科目一覧!G$6:G$225,履修科目一覧!E$6:E$225))</f>
        <v/>
      </c>
      <c r="R1165" cm="1">
        <f t="array" ref="R1165">_xlfn.SWITCH(B1165,"集中(導入)",1,"前期",2,"集中(夏期)",3,"後期",4,"集中(春期)",5,"通年",6)</f>
        <v>4</v>
      </c>
      <c r="S1165" t="s">
        <v>49</v>
      </c>
      <c r="U1165">
        <v>1</v>
      </c>
    </row>
    <row r="1166" spans="2:21" x14ac:dyDescent="0.85">
      <c r="B1166" s="22" t="s">
        <v>550</v>
      </c>
      <c r="C1166" s="6" t="s">
        <v>558</v>
      </c>
      <c r="D1166" s="6" t="s">
        <v>402</v>
      </c>
      <c r="E1166" s="6" t="s">
        <v>580</v>
      </c>
      <c r="F1166" s="6">
        <v>7</v>
      </c>
      <c r="G1166" s="52">
        <v>45668</v>
      </c>
      <c r="H1166" s="52">
        <f>IF(COUNTIF(休講・補講一覧表!I$6:I$47,開講日程一覧!P1166)&gt;0,_xlfn.XLOOKUP(開講日程一覧!P1166,休講・補講一覧表!I$6:I$47,休講・補講一覧表!G$6:G$47),G1166)</f>
        <v>45668</v>
      </c>
      <c r="I1166" s="3" t="str">
        <f t="shared" si="38"/>
        <v>土</v>
      </c>
      <c r="J1166" s="3" t="str">
        <f>IF(COUNTIF(休講・補講一覧表!I$6:I$47,開講日程一覧!P1166)&gt;0,TEXT(G1166,"m/d")&amp;"の補講","")</f>
        <v/>
      </c>
      <c r="K1166" s="6" t="s">
        <v>549</v>
      </c>
      <c r="L1166" s="7">
        <v>4.1666666666666664E-2</v>
      </c>
      <c r="M1166" s="7">
        <v>0.125</v>
      </c>
      <c r="P1166" s="33" t="str">
        <f t="shared" si="39"/>
        <v>事業構想研究（2年次）_名古屋②（竹川ゼミ）_後期7</v>
      </c>
      <c r="Q1166" s="6" t="str">
        <f>IF(_xlfn.XLOOKUP(D1166,履修科目一覧!G$6:G$225,履修科目一覧!E$6:E$225)=0,"",_xlfn.XLOOKUP(D1166,履修科目一覧!G$6:G$225,履修科目一覧!E$6:E$225))</f>
        <v/>
      </c>
      <c r="R1166" cm="1">
        <f t="array" ref="R1166">_xlfn.SWITCH(B1166,"集中(導入)",1,"前期",2,"集中(夏期)",3,"後期",4,"集中(春期)",5,"通年",6)</f>
        <v>4</v>
      </c>
      <c r="S1166" t="s">
        <v>49</v>
      </c>
      <c r="U1166">
        <v>1</v>
      </c>
    </row>
    <row r="1167" spans="2:21" x14ac:dyDescent="0.85">
      <c r="B1167" s="22" t="s">
        <v>550</v>
      </c>
      <c r="C1167" s="6" t="s">
        <v>558</v>
      </c>
      <c r="D1167" s="6" t="s">
        <v>402</v>
      </c>
      <c r="E1167" s="6" t="s">
        <v>580</v>
      </c>
      <c r="F1167" s="6">
        <v>8</v>
      </c>
      <c r="G1167" s="52">
        <v>45682</v>
      </c>
      <c r="H1167" s="52">
        <f>IF(COUNTIF(休講・補講一覧表!I$6:I$47,開講日程一覧!P1167)&gt;0,_xlfn.XLOOKUP(開講日程一覧!P1167,休講・補講一覧表!I$6:I$47,休講・補講一覧表!G$6:G$47),G1167)</f>
        <v>45682</v>
      </c>
      <c r="I1167" s="3" t="str">
        <f t="shared" si="38"/>
        <v>土</v>
      </c>
      <c r="J1167" s="3" t="str">
        <f>IF(COUNTIF(休講・補講一覧表!I$6:I$47,開講日程一覧!P1167)&gt;0,TEXT(G1167,"m/d")&amp;"の補講","")</f>
        <v/>
      </c>
      <c r="K1167" s="6" t="s">
        <v>549</v>
      </c>
      <c r="L1167" s="7">
        <v>4.1666666666666664E-2</v>
      </c>
      <c r="M1167" s="7">
        <v>0.125</v>
      </c>
      <c r="P1167" s="33" t="str">
        <f t="shared" si="39"/>
        <v>事業構想研究（2年次）_名古屋②（竹川ゼミ）_後期8</v>
      </c>
      <c r="Q1167" s="6" t="str">
        <f>IF(_xlfn.XLOOKUP(D1167,履修科目一覧!G$6:G$225,履修科目一覧!E$6:E$225)=0,"",_xlfn.XLOOKUP(D1167,履修科目一覧!G$6:G$225,履修科目一覧!E$6:E$225))</f>
        <v/>
      </c>
      <c r="R1167" cm="1">
        <f t="array" ref="R1167">_xlfn.SWITCH(B1167,"集中(導入)",1,"前期",2,"集中(夏期)",3,"後期",4,"集中(春期)",5,"通年",6)</f>
        <v>4</v>
      </c>
      <c r="S1167" t="s">
        <v>49</v>
      </c>
      <c r="U1167">
        <v>1</v>
      </c>
    </row>
    <row r="1168" spans="2:21" x14ac:dyDescent="0.85">
      <c r="B1168" s="22" t="s">
        <v>545</v>
      </c>
      <c r="C1168" s="6" t="s">
        <v>553</v>
      </c>
      <c r="D1168" s="6" t="s">
        <v>444</v>
      </c>
      <c r="E1168" s="6" t="s">
        <v>580</v>
      </c>
      <c r="F1168" s="6">
        <v>1</v>
      </c>
      <c r="G1168" s="52">
        <v>45405</v>
      </c>
      <c r="H1168" s="52">
        <f>IF(COUNTIF(休講・補講一覧表!I$6:I$47,開講日程一覧!P1168)&gt;0,_xlfn.XLOOKUP(開講日程一覧!P1168,休講・補講一覧表!I$6:I$47,休講・補講一覧表!G$6:G$47),G1168)</f>
        <v>45405</v>
      </c>
      <c r="I1168" s="3" t="str">
        <f t="shared" si="38"/>
        <v>火</v>
      </c>
      <c r="J1168" s="3" t="str">
        <f>IF(COUNTIF(休講・補講一覧表!I$6:I$47,開講日程一覧!P1168)&gt;0,TEXT(G1168,"m/d")&amp;"の補講","")</f>
        <v/>
      </c>
      <c r="K1168" s="6" t="s">
        <v>552</v>
      </c>
      <c r="L1168" s="7">
        <v>0</v>
      </c>
      <c r="M1168" s="7">
        <v>6.25E-2</v>
      </c>
      <c r="P1168" s="33" t="str">
        <f t="shared" si="39"/>
        <v>事業構想研究（2年次）_名古屋③（中畑ゼミ）_前期1</v>
      </c>
      <c r="Q1168" s="6" t="str">
        <f>IF(_xlfn.XLOOKUP(D1168,履修科目一覧!G$6:G$225,履修科目一覧!E$6:E$225)=0,"",_xlfn.XLOOKUP(D1168,履修科目一覧!G$6:G$225,履修科目一覧!E$6:E$225))</f>
        <v/>
      </c>
      <c r="R1168" cm="1">
        <f t="array" ref="R1168">_xlfn.SWITCH(B1168,"集中(導入)",1,"前期",2,"集中(夏期)",3,"後期",4,"集中(春期)",5,"通年",6)</f>
        <v>2</v>
      </c>
      <c r="S1168" t="s">
        <v>49</v>
      </c>
      <c r="U1168">
        <v>1</v>
      </c>
    </row>
    <row r="1169" spans="2:21" x14ac:dyDescent="0.85">
      <c r="B1169" s="22" t="s">
        <v>545</v>
      </c>
      <c r="C1169" s="6" t="s">
        <v>553</v>
      </c>
      <c r="D1169" s="6" t="s">
        <v>444</v>
      </c>
      <c r="E1169" s="6" t="s">
        <v>580</v>
      </c>
      <c r="F1169" s="6">
        <v>2</v>
      </c>
      <c r="G1169" s="52">
        <v>45419</v>
      </c>
      <c r="H1169" s="52">
        <f>IF(COUNTIF(休講・補講一覧表!I$6:I$47,開講日程一覧!P1169)&gt;0,_xlfn.XLOOKUP(開講日程一覧!P1169,休講・補講一覧表!I$6:I$47,休講・補講一覧表!G$6:G$47),G1169)</f>
        <v>45419</v>
      </c>
      <c r="I1169" s="3" t="str">
        <f t="shared" si="38"/>
        <v>火</v>
      </c>
      <c r="J1169" s="3" t="str">
        <f>IF(COUNTIF(休講・補講一覧表!I$6:I$47,開講日程一覧!P1169)&gt;0,TEXT(G1169,"m/d")&amp;"の補講","")</f>
        <v/>
      </c>
      <c r="K1169" s="6" t="s">
        <v>542</v>
      </c>
      <c r="L1169" s="7">
        <v>6.9444444444444441E-3</v>
      </c>
      <c r="M1169" s="7">
        <v>0.125</v>
      </c>
      <c r="P1169" s="33" t="str">
        <f t="shared" si="39"/>
        <v>事業構想研究（2年次）_名古屋③（中畑ゼミ）_前期2</v>
      </c>
      <c r="Q1169" s="6" t="str">
        <f>IF(_xlfn.XLOOKUP(D1169,履修科目一覧!G$6:G$225,履修科目一覧!E$6:E$225)=0,"",_xlfn.XLOOKUP(D1169,履修科目一覧!G$6:G$225,履修科目一覧!E$6:E$225))</f>
        <v/>
      </c>
      <c r="R1169" cm="1">
        <f t="array" ref="R1169">_xlfn.SWITCH(B1169,"集中(導入)",1,"前期",2,"集中(夏期)",3,"後期",4,"集中(春期)",5,"通年",6)</f>
        <v>2</v>
      </c>
      <c r="S1169" t="s">
        <v>49</v>
      </c>
      <c r="U1169">
        <v>1</v>
      </c>
    </row>
    <row r="1170" spans="2:21" x14ac:dyDescent="0.85">
      <c r="B1170" s="22" t="s">
        <v>545</v>
      </c>
      <c r="C1170" s="6" t="s">
        <v>553</v>
      </c>
      <c r="D1170" s="6" t="s">
        <v>444</v>
      </c>
      <c r="E1170" s="6" t="s">
        <v>580</v>
      </c>
      <c r="F1170" s="6">
        <v>3</v>
      </c>
      <c r="G1170" s="52">
        <v>45433</v>
      </c>
      <c r="H1170" s="52">
        <f>IF(COUNTIF(休講・補講一覧表!I$6:I$47,開講日程一覧!P1170)&gt;0,_xlfn.XLOOKUP(開講日程一覧!P1170,休講・補講一覧表!I$6:I$47,休講・補講一覧表!G$6:G$47),G1170)</f>
        <v>45433</v>
      </c>
      <c r="I1170" s="3" t="str">
        <f t="shared" si="38"/>
        <v>火</v>
      </c>
      <c r="J1170" s="3" t="str">
        <f>IF(COUNTIF(休講・補講一覧表!I$6:I$47,開講日程一覧!P1170)&gt;0,TEXT(G1170,"m/d")&amp;"の補講","")</f>
        <v/>
      </c>
      <c r="K1170" s="6" t="s">
        <v>542</v>
      </c>
      <c r="L1170" s="7">
        <v>6.9444444444444441E-3</v>
      </c>
      <c r="M1170" s="7">
        <v>0.125</v>
      </c>
      <c r="P1170" s="33" t="str">
        <f t="shared" si="39"/>
        <v>事業構想研究（2年次）_名古屋③（中畑ゼミ）_前期3</v>
      </c>
      <c r="Q1170" s="6" t="str">
        <f>IF(_xlfn.XLOOKUP(D1170,履修科目一覧!G$6:G$225,履修科目一覧!E$6:E$225)=0,"",_xlfn.XLOOKUP(D1170,履修科目一覧!G$6:G$225,履修科目一覧!E$6:E$225))</f>
        <v/>
      </c>
      <c r="R1170" cm="1">
        <f t="array" ref="R1170">_xlfn.SWITCH(B1170,"集中(導入)",1,"前期",2,"集中(夏期)",3,"後期",4,"集中(春期)",5,"通年",6)</f>
        <v>2</v>
      </c>
      <c r="S1170" t="s">
        <v>49</v>
      </c>
      <c r="U1170">
        <v>1</v>
      </c>
    </row>
    <row r="1171" spans="2:21" x14ac:dyDescent="0.85">
      <c r="B1171" s="22" t="s">
        <v>545</v>
      </c>
      <c r="C1171" s="6" t="s">
        <v>553</v>
      </c>
      <c r="D1171" s="6" t="s">
        <v>444</v>
      </c>
      <c r="E1171" s="6" t="s">
        <v>580</v>
      </c>
      <c r="F1171" s="6">
        <v>4</v>
      </c>
      <c r="G1171" s="52">
        <v>45447</v>
      </c>
      <c r="H1171" s="52">
        <f>IF(COUNTIF(休講・補講一覧表!I$6:I$47,開講日程一覧!P1171)&gt;0,_xlfn.XLOOKUP(開講日程一覧!P1171,休講・補講一覧表!I$6:I$47,休講・補講一覧表!G$6:G$47),G1171)</f>
        <v>45447</v>
      </c>
      <c r="I1171" s="3" t="str">
        <f t="shared" si="38"/>
        <v>火</v>
      </c>
      <c r="J1171" s="3" t="str">
        <f>IF(COUNTIF(休講・補講一覧表!I$6:I$47,開講日程一覧!P1171)&gt;0,TEXT(G1171,"m/d")&amp;"の補講","")</f>
        <v/>
      </c>
      <c r="K1171" s="6" t="s">
        <v>542</v>
      </c>
      <c r="L1171" s="7">
        <v>6.9444444444444441E-3</v>
      </c>
      <c r="M1171" s="7">
        <v>0.125</v>
      </c>
      <c r="P1171" s="33" t="str">
        <f t="shared" si="39"/>
        <v>事業構想研究（2年次）_名古屋③（中畑ゼミ）_前期4</v>
      </c>
      <c r="Q1171" s="6" t="str">
        <f>IF(_xlfn.XLOOKUP(D1171,履修科目一覧!G$6:G$225,履修科目一覧!E$6:E$225)=0,"",_xlfn.XLOOKUP(D1171,履修科目一覧!G$6:G$225,履修科目一覧!E$6:E$225))</f>
        <v/>
      </c>
      <c r="R1171" cm="1">
        <f t="array" ref="R1171">_xlfn.SWITCH(B1171,"集中(導入)",1,"前期",2,"集中(夏期)",3,"後期",4,"集中(春期)",5,"通年",6)</f>
        <v>2</v>
      </c>
      <c r="S1171" t="s">
        <v>49</v>
      </c>
      <c r="U1171">
        <v>1</v>
      </c>
    </row>
    <row r="1172" spans="2:21" x14ac:dyDescent="0.85">
      <c r="B1172" s="22" t="s">
        <v>545</v>
      </c>
      <c r="C1172" s="6" t="s">
        <v>553</v>
      </c>
      <c r="D1172" s="6" t="s">
        <v>444</v>
      </c>
      <c r="E1172" s="6" t="s">
        <v>580</v>
      </c>
      <c r="F1172" s="6">
        <v>5</v>
      </c>
      <c r="G1172" s="52">
        <v>45461</v>
      </c>
      <c r="H1172" s="52">
        <f>IF(COUNTIF(休講・補講一覧表!I$6:I$47,開講日程一覧!P1172)&gt;0,_xlfn.XLOOKUP(開講日程一覧!P1172,休講・補講一覧表!I$6:I$47,休講・補講一覧表!G$6:G$47),G1172)</f>
        <v>45461</v>
      </c>
      <c r="I1172" s="3" t="str">
        <f t="shared" si="38"/>
        <v>火</v>
      </c>
      <c r="J1172" s="3" t="str">
        <f>IF(COUNTIF(休講・補講一覧表!I$6:I$47,開講日程一覧!P1172)&gt;0,TEXT(G1172,"m/d")&amp;"の補講","")</f>
        <v/>
      </c>
      <c r="K1172" s="6" t="s">
        <v>542</v>
      </c>
      <c r="L1172" s="7">
        <v>6.9444444444444441E-3</v>
      </c>
      <c r="M1172" s="7">
        <v>0.125</v>
      </c>
      <c r="P1172" s="33" t="str">
        <f t="shared" si="39"/>
        <v>事業構想研究（2年次）_名古屋③（中畑ゼミ）_前期5</v>
      </c>
      <c r="Q1172" s="6" t="str">
        <f>IF(_xlfn.XLOOKUP(D1172,履修科目一覧!G$6:G$225,履修科目一覧!E$6:E$225)=0,"",_xlfn.XLOOKUP(D1172,履修科目一覧!G$6:G$225,履修科目一覧!E$6:E$225))</f>
        <v/>
      </c>
      <c r="R1172" cm="1">
        <f t="array" ref="R1172">_xlfn.SWITCH(B1172,"集中(導入)",1,"前期",2,"集中(夏期)",3,"後期",4,"集中(春期)",5,"通年",6)</f>
        <v>2</v>
      </c>
      <c r="S1172" t="s">
        <v>49</v>
      </c>
      <c r="U1172">
        <v>1</v>
      </c>
    </row>
    <row r="1173" spans="2:21" x14ac:dyDescent="0.85">
      <c r="B1173" s="22" t="s">
        <v>545</v>
      </c>
      <c r="C1173" s="6" t="s">
        <v>553</v>
      </c>
      <c r="D1173" s="6" t="s">
        <v>444</v>
      </c>
      <c r="E1173" s="6" t="s">
        <v>580</v>
      </c>
      <c r="F1173" s="6">
        <v>6</v>
      </c>
      <c r="G1173" s="52">
        <v>45475</v>
      </c>
      <c r="H1173" s="52">
        <f>IF(COUNTIF(休講・補講一覧表!I$6:I$47,開講日程一覧!P1173)&gt;0,_xlfn.XLOOKUP(開講日程一覧!P1173,休講・補講一覧表!I$6:I$47,休講・補講一覧表!G$6:G$47),G1173)</f>
        <v>45475</v>
      </c>
      <c r="I1173" s="3" t="str">
        <f t="shared" ref="I1173:I1236" si="40">TEXT(H1173,"aaa")</f>
        <v>火</v>
      </c>
      <c r="J1173" s="3" t="str">
        <f>IF(COUNTIF(休講・補講一覧表!I$6:I$47,開講日程一覧!P1173)&gt;0,TEXT(G1173,"m/d")&amp;"の補講","")</f>
        <v/>
      </c>
      <c r="K1173" s="6" t="s">
        <v>542</v>
      </c>
      <c r="L1173" s="7">
        <v>6.9444444444444441E-3</v>
      </c>
      <c r="M1173" s="7">
        <v>0.125</v>
      </c>
      <c r="P1173" s="33" t="str">
        <f t="shared" ref="P1173:P1236" si="41">D1173&amp;F1173</f>
        <v>事業構想研究（2年次）_名古屋③（中畑ゼミ）_前期6</v>
      </c>
      <c r="Q1173" s="6" t="str">
        <f>IF(_xlfn.XLOOKUP(D1173,履修科目一覧!G$6:G$225,履修科目一覧!E$6:E$225)=0,"",_xlfn.XLOOKUP(D1173,履修科目一覧!G$6:G$225,履修科目一覧!E$6:E$225))</f>
        <v/>
      </c>
      <c r="R1173" cm="1">
        <f t="array" ref="R1173">_xlfn.SWITCH(B1173,"集中(導入)",1,"前期",2,"集中(夏期)",3,"後期",4,"集中(春期)",5,"通年",6)</f>
        <v>2</v>
      </c>
      <c r="S1173" t="s">
        <v>49</v>
      </c>
      <c r="U1173">
        <v>1</v>
      </c>
    </row>
    <row r="1174" spans="2:21" x14ac:dyDescent="0.85">
      <c r="B1174" s="22" t="s">
        <v>545</v>
      </c>
      <c r="C1174" s="6" t="s">
        <v>553</v>
      </c>
      <c r="D1174" s="6" t="s">
        <v>444</v>
      </c>
      <c r="E1174" s="6" t="s">
        <v>580</v>
      </c>
      <c r="F1174" s="6">
        <v>7</v>
      </c>
      <c r="G1174" s="52">
        <v>45489</v>
      </c>
      <c r="H1174" s="52">
        <f>IF(COUNTIF(休講・補講一覧表!I$6:I$47,開講日程一覧!P1174)&gt;0,_xlfn.XLOOKUP(開講日程一覧!P1174,休講・補講一覧表!I$6:I$47,休講・補講一覧表!G$6:G$47),G1174)</f>
        <v>45489</v>
      </c>
      <c r="I1174" s="3" t="str">
        <f t="shared" si="40"/>
        <v>火</v>
      </c>
      <c r="J1174" s="3" t="str">
        <f>IF(COUNTIF(休講・補講一覧表!I$6:I$47,開講日程一覧!P1174)&gt;0,TEXT(G1174,"m/d")&amp;"の補講","")</f>
        <v/>
      </c>
      <c r="K1174" s="6" t="s">
        <v>542</v>
      </c>
      <c r="L1174" s="7">
        <v>6.9444444444444441E-3</v>
      </c>
      <c r="M1174" s="7">
        <v>0.125</v>
      </c>
      <c r="P1174" s="33" t="str">
        <f t="shared" si="41"/>
        <v>事業構想研究（2年次）_名古屋③（中畑ゼミ）_前期7</v>
      </c>
      <c r="Q1174" s="6" t="str">
        <f>IF(_xlfn.XLOOKUP(D1174,履修科目一覧!G$6:G$225,履修科目一覧!E$6:E$225)=0,"",_xlfn.XLOOKUP(D1174,履修科目一覧!G$6:G$225,履修科目一覧!E$6:E$225))</f>
        <v/>
      </c>
      <c r="R1174" cm="1">
        <f t="array" ref="R1174">_xlfn.SWITCH(B1174,"集中(導入)",1,"前期",2,"集中(夏期)",3,"後期",4,"集中(春期)",5,"通年",6)</f>
        <v>2</v>
      </c>
      <c r="S1174" t="s">
        <v>49</v>
      </c>
      <c r="U1174">
        <v>1</v>
      </c>
    </row>
    <row r="1175" spans="2:21" x14ac:dyDescent="0.85">
      <c r="B1175" s="22" t="s">
        <v>545</v>
      </c>
      <c r="C1175" s="6" t="s">
        <v>553</v>
      </c>
      <c r="D1175" s="6" t="s">
        <v>444</v>
      </c>
      <c r="E1175" s="6" t="s">
        <v>580</v>
      </c>
      <c r="F1175" s="6">
        <v>8</v>
      </c>
      <c r="G1175" s="52">
        <v>45503</v>
      </c>
      <c r="H1175" s="52">
        <f>IF(COUNTIF(休講・補講一覧表!I$6:I$47,開講日程一覧!P1175)&gt;0,_xlfn.XLOOKUP(開講日程一覧!P1175,休講・補講一覧表!I$6:I$47,休講・補講一覧表!G$6:G$47),G1175)</f>
        <v>45503</v>
      </c>
      <c r="I1175" s="3" t="str">
        <f t="shared" si="40"/>
        <v>火</v>
      </c>
      <c r="J1175" s="3" t="str">
        <f>IF(COUNTIF(休講・補講一覧表!I$6:I$47,開講日程一覧!P1175)&gt;0,TEXT(G1175,"m/d")&amp;"の補講","")</f>
        <v/>
      </c>
      <c r="K1175" s="6" t="s">
        <v>542</v>
      </c>
      <c r="L1175" s="7">
        <v>6.9444444444444441E-3</v>
      </c>
      <c r="M1175" s="7">
        <v>0.125</v>
      </c>
      <c r="P1175" s="33" t="str">
        <f t="shared" si="41"/>
        <v>事業構想研究（2年次）_名古屋③（中畑ゼミ）_前期8</v>
      </c>
      <c r="Q1175" s="6" t="str">
        <f>IF(_xlfn.XLOOKUP(D1175,履修科目一覧!G$6:G$225,履修科目一覧!E$6:E$225)=0,"",_xlfn.XLOOKUP(D1175,履修科目一覧!G$6:G$225,履修科目一覧!E$6:E$225))</f>
        <v/>
      </c>
      <c r="R1175" cm="1">
        <f t="array" ref="R1175">_xlfn.SWITCH(B1175,"集中(導入)",1,"前期",2,"集中(夏期)",3,"後期",4,"集中(春期)",5,"通年",6)</f>
        <v>2</v>
      </c>
      <c r="S1175" t="s">
        <v>49</v>
      </c>
      <c r="U1175">
        <v>1</v>
      </c>
    </row>
    <row r="1176" spans="2:21" x14ac:dyDescent="0.85">
      <c r="B1176" s="22" t="s">
        <v>550</v>
      </c>
      <c r="C1176" s="6" t="s">
        <v>553</v>
      </c>
      <c r="D1176" s="6" t="s">
        <v>454</v>
      </c>
      <c r="E1176" s="6" t="s">
        <v>580</v>
      </c>
      <c r="F1176" s="6">
        <v>1</v>
      </c>
      <c r="G1176" s="52">
        <v>45566</v>
      </c>
      <c r="H1176" s="52">
        <f>IF(COUNTIF(休講・補講一覧表!I$6:I$47,開講日程一覧!P1176)&gt;0,_xlfn.XLOOKUP(開講日程一覧!P1176,休講・補講一覧表!I$6:I$47,休講・補講一覧表!G$6:G$47),G1176)</f>
        <v>45566</v>
      </c>
      <c r="I1176" s="3" t="str">
        <f t="shared" si="40"/>
        <v>火</v>
      </c>
      <c r="J1176" s="3" t="str">
        <f>IF(COUNTIF(休講・補講一覧表!I$6:I$47,開講日程一覧!P1176)&gt;0,TEXT(G1176,"m/d")&amp;"の補講","")</f>
        <v/>
      </c>
      <c r="K1176" s="6" t="s">
        <v>552</v>
      </c>
      <c r="L1176" s="7">
        <v>0</v>
      </c>
      <c r="M1176" s="7">
        <v>6.25E-2</v>
      </c>
      <c r="P1176" s="33" t="str">
        <f t="shared" si="41"/>
        <v>事業構想研究（2年次）_名古屋③（中畑ゼミ）_後期1</v>
      </c>
      <c r="Q1176" s="6" t="str">
        <f>IF(_xlfn.XLOOKUP(D1176,履修科目一覧!G$6:G$225,履修科目一覧!E$6:E$225)=0,"",_xlfn.XLOOKUP(D1176,履修科目一覧!G$6:G$225,履修科目一覧!E$6:E$225))</f>
        <v/>
      </c>
      <c r="R1176" cm="1">
        <f t="array" ref="R1176">_xlfn.SWITCH(B1176,"集中(導入)",1,"前期",2,"集中(夏期)",3,"後期",4,"集中(春期)",5,"通年",6)</f>
        <v>4</v>
      </c>
      <c r="S1176" t="s">
        <v>49</v>
      </c>
      <c r="U1176">
        <v>1</v>
      </c>
    </row>
    <row r="1177" spans="2:21" x14ac:dyDescent="0.85">
      <c r="B1177" s="22" t="s">
        <v>550</v>
      </c>
      <c r="C1177" s="6" t="s">
        <v>553</v>
      </c>
      <c r="D1177" s="6" t="s">
        <v>454</v>
      </c>
      <c r="E1177" s="6" t="s">
        <v>580</v>
      </c>
      <c r="F1177" s="6">
        <v>2</v>
      </c>
      <c r="G1177" s="52">
        <v>45573</v>
      </c>
      <c r="H1177" s="52">
        <f>IF(COUNTIF(休講・補講一覧表!I$6:I$47,開講日程一覧!P1177)&gt;0,_xlfn.XLOOKUP(開講日程一覧!P1177,休講・補講一覧表!I$6:I$47,休講・補講一覧表!G$6:G$47),G1177)</f>
        <v>45573</v>
      </c>
      <c r="I1177" s="3" t="str">
        <f t="shared" si="40"/>
        <v>火</v>
      </c>
      <c r="J1177" s="3" t="str">
        <f>IF(COUNTIF(休講・補講一覧表!I$6:I$47,開講日程一覧!P1177)&gt;0,TEXT(G1177,"m/d")&amp;"の補講","")</f>
        <v/>
      </c>
      <c r="K1177" s="6" t="s">
        <v>542</v>
      </c>
      <c r="L1177" s="7">
        <v>6.9444444444444441E-3</v>
      </c>
      <c r="M1177" s="7">
        <v>0.125</v>
      </c>
      <c r="P1177" s="33" t="str">
        <f t="shared" si="41"/>
        <v>事業構想研究（2年次）_名古屋③（中畑ゼミ）_後期2</v>
      </c>
      <c r="Q1177" s="6" t="str">
        <f>IF(_xlfn.XLOOKUP(D1177,履修科目一覧!G$6:G$225,履修科目一覧!E$6:E$225)=0,"",_xlfn.XLOOKUP(D1177,履修科目一覧!G$6:G$225,履修科目一覧!E$6:E$225))</f>
        <v/>
      </c>
      <c r="R1177" cm="1">
        <f t="array" ref="R1177">_xlfn.SWITCH(B1177,"集中(導入)",1,"前期",2,"集中(夏期)",3,"後期",4,"集中(春期)",5,"通年",6)</f>
        <v>4</v>
      </c>
      <c r="S1177" t="s">
        <v>49</v>
      </c>
      <c r="U1177">
        <v>1</v>
      </c>
    </row>
    <row r="1178" spans="2:21" x14ac:dyDescent="0.85">
      <c r="B1178" s="22" t="s">
        <v>550</v>
      </c>
      <c r="C1178" s="6" t="s">
        <v>553</v>
      </c>
      <c r="D1178" s="6" t="s">
        <v>454</v>
      </c>
      <c r="E1178" s="6" t="s">
        <v>580</v>
      </c>
      <c r="F1178" s="6">
        <v>3</v>
      </c>
      <c r="G1178" s="52">
        <v>45587</v>
      </c>
      <c r="H1178" s="52">
        <f>IF(COUNTIF(休講・補講一覧表!I$6:I$47,開講日程一覧!P1178)&gt;0,_xlfn.XLOOKUP(開講日程一覧!P1178,休講・補講一覧表!I$6:I$47,休講・補講一覧表!G$6:G$47),G1178)</f>
        <v>45587</v>
      </c>
      <c r="I1178" s="3" t="str">
        <f t="shared" si="40"/>
        <v>火</v>
      </c>
      <c r="J1178" s="3" t="str">
        <f>IF(COUNTIF(休講・補講一覧表!I$6:I$47,開講日程一覧!P1178)&gt;0,TEXT(G1178,"m/d")&amp;"の補講","")</f>
        <v/>
      </c>
      <c r="K1178" s="6" t="s">
        <v>542</v>
      </c>
      <c r="L1178" s="7">
        <v>6.9444444444444441E-3</v>
      </c>
      <c r="M1178" s="7">
        <v>0.125</v>
      </c>
      <c r="P1178" s="33" t="str">
        <f t="shared" si="41"/>
        <v>事業構想研究（2年次）_名古屋③（中畑ゼミ）_後期3</v>
      </c>
      <c r="Q1178" s="6" t="str">
        <f>IF(_xlfn.XLOOKUP(D1178,履修科目一覧!G$6:G$225,履修科目一覧!E$6:E$225)=0,"",_xlfn.XLOOKUP(D1178,履修科目一覧!G$6:G$225,履修科目一覧!E$6:E$225))</f>
        <v/>
      </c>
      <c r="R1178" cm="1">
        <f t="array" ref="R1178">_xlfn.SWITCH(B1178,"集中(導入)",1,"前期",2,"集中(夏期)",3,"後期",4,"集中(春期)",5,"通年",6)</f>
        <v>4</v>
      </c>
      <c r="S1178" t="s">
        <v>49</v>
      </c>
      <c r="U1178">
        <v>1</v>
      </c>
    </row>
    <row r="1179" spans="2:21" x14ac:dyDescent="0.85">
      <c r="B1179" s="22" t="s">
        <v>550</v>
      </c>
      <c r="C1179" s="6" t="s">
        <v>553</v>
      </c>
      <c r="D1179" s="6" t="s">
        <v>454</v>
      </c>
      <c r="E1179" s="6" t="s">
        <v>580</v>
      </c>
      <c r="F1179" s="6">
        <v>4</v>
      </c>
      <c r="G1179" s="52">
        <v>45601</v>
      </c>
      <c r="H1179" s="52">
        <f>IF(COUNTIF(休講・補講一覧表!I$6:I$47,開講日程一覧!P1179)&gt;0,_xlfn.XLOOKUP(開講日程一覧!P1179,休講・補講一覧表!I$6:I$47,休講・補講一覧表!G$6:G$47),G1179)</f>
        <v>45601</v>
      </c>
      <c r="I1179" s="3" t="str">
        <f t="shared" si="40"/>
        <v>火</v>
      </c>
      <c r="J1179" s="3" t="str">
        <f>IF(COUNTIF(休講・補講一覧表!I$6:I$47,開講日程一覧!P1179)&gt;0,TEXT(G1179,"m/d")&amp;"の補講","")</f>
        <v/>
      </c>
      <c r="K1179" s="6" t="s">
        <v>542</v>
      </c>
      <c r="L1179" s="7">
        <v>6.9444444444444441E-3</v>
      </c>
      <c r="M1179" s="7">
        <v>0.125</v>
      </c>
      <c r="P1179" s="33" t="str">
        <f t="shared" si="41"/>
        <v>事業構想研究（2年次）_名古屋③（中畑ゼミ）_後期4</v>
      </c>
      <c r="Q1179" s="6" t="str">
        <f>IF(_xlfn.XLOOKUP(D1179,履修科目一覧!G$6:G$225,履修科目一覧!E$6:E$225)=0,"",_xlfn.XLOOKUP(D1179,履修科目一覧!G$6:G$225,履修科目一覧!E$6:E$225))</f>
        <v/>
      </c>
      <c r="R1179" cm="1">
        <f t="array" ref="R1179">_xlfn.SWITCH(B1179,"集中(導入)",1,"前期",2,"集中(夏期)",3,"後期",4,"集中(春期)",5,"通年",6)</f>
        <v>4</v>
      </c>
      <c r="S1179" t="s">
        <v>49</v>
      </c>
      <c r="U1179">
        <v>1</v>
      </c>
    </row>
    <row r="1180" spans="2:21" x14ac:dyDescent="0.85">
      <c r="B1180" s="22" t="s">
        <v>550</v>
      </c>
      <c r="C1180" s="6" t="s">
        <v>553</v>
      </c>
      <c r="D1180" s="6" t="s">
        <v>454</v>
      </c>
      <c r="E1180" s="6" t="s">
        <v>580</v>
      </c>
      <c r="F1180" s="6">
        <v>5</v>
      </c>
      <c r="G1180" s="52">
        <v>45615</v>
      </c>
      <c r="H1180" s="52">
        <f>IF(COUNTIF(休講・補講一覧表!I$6:I$47,開講日程一覧!P1180)&gt;0,_xlfn.XLOOKUP(開講日程一覧!P1180,休講・補講一覧表!I$6:I$47,休講・補講一覧表!G$6:G$47),G1180)</f>
        <v>45615</v>
      </c>
      <c r="I1180" s="3" t="str">
        <f t="shared" si="40"/>
        <v>火</v>
      </c>
      <c r="J1180" s="3" t="str">
        <f>IF(COUNTIF(休講・補講一覧表!I$6:I$47,開講日程一覧!P1180)&gt;0,TEXT(G1180,"m/d")&amp;"の補講","")</f>
        <v/>
      </c>
      <c r="K1180" s="6" t="s">
        <v>542</v>
      </c>
      <c r="L1180" s="7">
        <v>6.9444444444444441E-3</v>
      </c>
      <c r="M1180" s="7">
        <v>0.125</v>
      </c>
      <c r="P1180" s="33" t="str">
        <f t="shared" si="41"/>
        <v>事業構想研究（2年次）_名古屋③（中畑ゼミ）_後期5</v>
      </c>
      <c r="Q1180" s="6" t="str">
        <f>IF(_xlfn.XLOOKUP(D1180,履修科目一覧!G$6:G$225,履修科目一覧!E$6:E$225)=0,"",_xlfn.XLOOKUP(D1180,履修科目一覧!G$6:G$225,履修科目一覧!E$6:E$225))</f>
        <v/>
      </c>
      <c r="R1180" cm="1">
        <f t="array" ref="R1180">_xlfn.SWITCH(B1180,"集中(導入)",1,"前期",2,"集中(夏期)",3,"後期",4,"集中(春期)",5,"通年",6)</f>
        <v>4</v>
      </c>
      <c r="S1180" t="s">
        <v>49</v>
      </c>
      <c r="U1180">
        <v>1</v>
      </c>
    </row>
    <row r="1181" spans="2:21" x14ac:dyDescent="0.85">
      <c r="B1181" s="22" t="s">
        <v>550</v>
      </c>
      <c r="C1181" s="6" t="s">
        <v>553</v>
      </c>
      <c r="D1181" s="6" t="s">
        <v>454</v>
      </c>
      <c r="E1181" s="6" t="s">
        <v>580</v>
      </c>
      <c r="F1181" s="6">
        <v>6</v>
      </c>
      <c r="G1181" s="52">
        <v>45629</v>
      </c>
      <c r="H1181" s="52">
        <f>IF(COUNTIF(休講・補講一覧表!I$6:I$47,開講日程一覧!P1181)&gt;0,_xlfn.XLOOKUP(開講日程一覧!P1181,休講・補講一覧表!I$6:I$47,休講・補講一覧表!G$6:G$47),G1181)</f>
        <v>45629</v>
      </c>
      <c r="I1181" s="3" t="str">
        <f t="shared" si="40"/>
        <v>火</v>
      </c>
      <c r="J1181" s="3" t="str">
        <f>IF(COUNTIF(休講・補講一覧表!I$6:I$47,開講日程一覧!P1181)&gt;0,TEXT(G1181,"m/d")&amp;"の補講","")</f>
        <v/>
      </c>
      <c r="K1181" s="6" t="s">
        <v>542</v>
      </c>
      <c r="L1181" s="7">
        <v>6.9444444444444441E-3</v>
      </c>
      <c r="M1181" s="7">
        <v>0.125</v>
      </c>
      <c r="P1181" s="33" t="str">
        <f t="shared" si="41"/>
        <v>事業構想研究（2年次）_名古屋③（中畑ゼミ）_後期6</v>
      </c>
      <c r="Q1181" s="6" t="str">
        <f>IF(_xlfn.XLOOKUP(D1181,履修科目一覧!G$6:G$225,履修科目一覧!E$6:E$225)=0,"",_xlfn.XLOOKUP(D1181,履修科目一覧!G$6:G$225,履修科目一覧!E$6:E$225))</f>
        <v/>
      </c>
      <c r="R1181" cm="1">
        <f t="array" ref="R1181">_xlfn.SWITCH(B1181,"集中(導入)",1,"前期",2,"集中(夏期)",3,"後期",4,"集中(春期)",5,"通年",6)</f>
        <v>4</v>
      </c>
      <c r="S1181" t="s">
        <v>49</v>
      </c>
      <c r="U1181">
        <v>1</v>
      </c>
    </row>
    <row r="1182" spans="2:21" x14ac:dyDescent="0.85">
      <c r="B1182" s="22" t="s">
        <v>550</v>
      </c>
      <c r="C1182" s="6" t="s">
        <v>553</v>
      </c>
      <c r="D1182" s="6" t="s">
        <v>454</v>
      </c>
      <c r="E1182" s="6" t="s">
        <v>580</v>
      </c>
      <c r="F1182" s="6">
        <v>7</v>
      </c>
      <c r="G1182" s="52">
        <v>45643</v>
      </c>
      <c r="H1182" s="52">
        <f>IF(COUNTIF(休講・補講一覧表!I$6:I$47,開講日程一覧!P1182)&gt;0,_xlfn.XLOOKUP(開講日程一覧!P1182,休講・補講一覧表!I$6:I$47,休講・補講一覧表!G$6:G$47),G1182)</f>
        <v>45643</v>
      </c>
      <c r="I1182" s="3" t="str">
        <f t="shared" si="40"/>
        <v>火</v>
      </c>
      <c r="J1182" s="3" t="str">
        <f>IF(COUNTIF(休講・補講一覧表!I$6:I$47,開講日程一覧!P1182)&gt;0,TEXT(G1182,"m/d")&amp;"の補講","")</f>
        <v/>
      </c>
      <c r="K1182" s="6" t="s">
        <v>542</v>
      </c>
      <c r="L1182" s="7">
        <v>6.9444444444444441E-3</v>
      </c>
      <c r="M1182" s="7">
        <v>0.125</v>
      </c>
      <c r="P1182" s="33" t="str">
        <f t="shared" si="41"/>
        <v>事業構想研究（2年次）_名古屋③（中畑ゼミ）_後期7</v>
      </c>
      <c r="Q1182" s="6" t="str">
        <f>IF(_xlfn.XLOOKUP(D1182,履修科目一覧!G$6:G$225,履修科目一覧!E$6:E$225)=0,"",_xlfn.XLOOKUP(D1182,履修科目一覧!G$6:G$225,履修科目一覧!E$6:E$225))</f>
        <v/>
      </c>
      <c r="R1182" cm="1">
        <f t="array" ref="R1182">_xlfn.SWITCH(B1182,"集中(導入)",1,"前期",2,"集中(夏期)",3,"後期",4,"集中(春期)",5,"通年",6)</f>
        <v>4</v>
      </c>
      <c r="S1182" t="s">
        <v>49</v>
      </c>
      <c r="U1182">
        <v>1</v>
      </c>
    </row>
    <row r="1183" spans="2:21" x14ac:dyDescent="0.85">
      <c r="B1183" s="22" t="s">
        <v>550</v>
      </c>
      <c r="C1183" s="6" t="s">
        <v>553</v>
      </c>
      <c r="D1183" s="6" t="s">
        <v>454</v>
      </c>
      <c r="E1183" s="6" t="s">
        <v>580</v>
      </c>
      <c r="F1183" s="6">
        <v>8</v>
      </c>
      <c r="G1183" s="52">
        <v>45664</v>
      </c>
      <c r="H1183" s="52">
        <f>IF(COUNTIF(休講・補講一覧表!I$6:I$47,開講日程一覧!P1183)&gt;0,_xlfn.XLOOKUP(開講日程一覧!P1183,休講・補講一覧表!I$6:I$47,休講・補講一覧表!G$6:G$47),G1183)</f>
        <v>45664</v>
      </c>
      <c r="I1183" s="3" t="str">
        <f t="shared" si="40"/>
        <v>火</v>
      </c>
      <c r="J1183" s="3" t="str">
        <f>IF(COUNTIF(休講・補講一覧表!I$6:I$47,開講日程一覧!P1183)&gt;0,TEXT(G1183,"m/d")&amp;"の補講","")</f>
        <v/>
      </c>
      <c r="K1183" s="6" t="s">
        <v>542</v>
      </c>
      <c r="L1183" s="7">
        <v>6.9444444444444441E-3</v>
      </c>
      <c r="M1183" s="7">
        <v>0.125</v>
      </c>
      <c r="P1183" s="33" t="str">
        <f t="shared" si="41"/>
        <v>事業構想研究（2年次）_名古屋③（中畑ゼミ）_後期8</v>
      </c>
      <c r="Q1183" s="6" t="str">
        <f>IF(_xlfn.XLOOKUP(D1183,履修科目一覧!G$6:G$225,履修科目一覧!E$6:E$225)=0,"",_xlfn.XLOOKUP(D1183,履修科目一覧!G$6:G$225,履修科目一覧!E$6:E$225))</f>
        <v/>
      </c>
      <c r="R1183" cm="1">
        <f t="array" ref="R1183">_xlfn.SWITCH(B1183,"集中(導入)",1,"前期",2,"集中(夏期)",3,"後期",4,"集中(春期)",5,"通年",6)</f>
        <v>4</v>
      </c>
      <c r="S1183" t="s">
        <v>49</v>
      </c>
      <c r="U1183">
        <v>1</v>
      </c>
    </row>
    <row r="1184" spans="2:21" x14ac:dyDescent="0.85">
      <c r="B1184" s="22" t="s">
        <v>545</v>
      </c>
      <c r="C1184" s="6" t="s">
        <v>566</v>
      </c>
      <c r="D1184" s="6" t="s">
        <v>464</v>
      </c>
      <c r="E1184" s="6" t="s">
        <v>580</v>
      </c>
      <c r="F1184" s="6">
        <v>1</v>
      </c>
      <c r="G1184" s="52">
        <v>45405</v>
      </c>
      <c r="H1184" s="52">
        <f>IF(COUNTIF(休講・補講一覧表!I$6:I$47,開講日程一覧!P1184)&gt;0,_xlfn.XLOOKUP(開講日程一覧!P1184,休講・補講一覧表!I$6:I$47,休講・補講一覧表!G$6:G$47),G1184)</f>
        <v>45405</v>
      </c>
      <c r="I1184" s="3" t="str">
        <f t="shared" si="40"/>
        <v>火</v>
      </c>
      <c r="J1184" s="3" t="str">
        <f>IF(COUNTIF(休講・補講一覧表!I$6:I$47,開講日程一覧!P1184)&gt;0,TEXT(G1184,"m/d")&amp;"の補講","")</f>
        <v/>
      </c>
      <c r="K1184" s="6" t="s">
        <v>556</v>
      </c>
      <c r="L1184" s="7">
        <v>0</v>
      </c>
      <c r="M1184" s="7">
        <v>6.25E-2</v>
      </c>
      <c r="P1184" s="33" t="str">
        <f t="shared" si="41"/>
        <v>事業構想研究（2年次）_名古屋④（西根ゼミ）_前期1</v>
      </c>
      <c r="Q1184" s="6" t="str">
        <f>IF(_xlfn.XLOOKUP(D1184,履修科目一覧!G$6:G$225,履修科目一覧!E$6:E$225)=0,"",_xlfn.XLOOKUP(D1184,履修科目一覧!G$6:G$225,履修科目一覧!E$6:E$225))</f>
        <v/>
      </c>
      <c r="R1184" cm="1">
        <f t="array" ref="R1184">_xlfn.SWITCH(B1184,"集中(導入)",1,"前期",2,"集中(夏期)",3,"後期",4,"集中(春期)",5,"通年",6)</f>
        <v>2</v>
      </c>
      <c r="S1184" t="s">
        <v>49</v>
      </c>
      <c r="U1184">
        <v>1</v>
      </c>
    </row>
    <row r="1185" spans="2:21" x14ac:dyDescent="0.85">
      <c r="B1185" s="22" t="s">
        <v>545</v>
      </c>
      <c r="C1185" s="6" t="s">
        <v>566</v>
      </c>
      <c r="D1185" s="6" t="s">
        <v>464</v>
      </c>
      <c r="E1185" s="6" t="s">
        <v>580</v>
      </c>
      <c r="F1185" s="6">
        <v>2</v>
      </c>
      <c r="G1185" s="52">
        <v>45426</v>
      </c>
      <c r="H1185" s="52">
        <f>IF(COUNTIF(休講・補講一覧表!I$6:I$47,開講日程一覧!P1185)&gt;0,_xlfn.XLOOKUP(開講日程一覧!P1185,休講・補講一覧表!I$6:I$47,休講・補講一覧表!G$6:G$47),G1185)</f>
        <v>45426</v>
      </c>
      <c r="I1185" s="3" t="str">
        <f t="shared" si="40"/>
        <v>火</v>
      </c>
      <c r="J1185" s="3" t="str">
        <f>IF(COUNTIF(休講・補講一覧表!I$6:I$47,開講日程一覧!P1185)&gt;0,TEXT(G1185,"m/d")&amp;"の補講","")</f>
        <v/>
      </c>
      <c r="K1185" s="6" t="s">
        <v>542</v>
      </c>
      <c r="L1185" s="7">
        <v>6.9444444444444441E-3</v>
      </c>
      <c r="M1185" s="7">
        <v>0.125</v>
      </c>
      <c r="P1185" s="33" t="str">
        <f t="shared" si="41"/>
        <v>事業構想研究（2年次）_名古屋④（西根ゼミ）_前期2</v>
      </c>
      <c r="Q1185" s="6" t="str">
        <f>IF(_xlfn.XLOOKUP(D1185,履修科目一覧!G$6:G$225,履修科目一覧!E$6:E$225)=0,"",_xlfn.XLOOKUP(D1185,履修科目一覧!G$6:G$225,履修科目一覧!E$6:E$225))</f>
        <v/>
      </c>
      <c r="R1185" cm="1">
        <f t="array" ref="R1185">_xlfn.SWITCH(B1185,"集中(導入)",1,"前期",2,"集中(夏期)",3,"後期",4,"集中(春期)",5,"通年",6)</f>
        <v>2</v>
      </c>
      <c r="S1185" t="s">
        <v>49</v>
      </c>
      <c r="U1185">
        <v>1</v>
      </c>
    </row>
    <row r="1186" spans="2:21" x14ac:dyDescent="0.85">
      <c r="B1186" s="22" t="s">
        <v>545</v>
      </c>
      <c r="C1186" s="6" t="s">
        <v>566</v>
      </c>
      <c r="D1186" s="6" t="s">
        <v>464</v>
      </c>
      <c r="E1186" s="6" t="s">
        <v>580</v>
      </c>
      <c r="F1186" s="6">
        <v>3</v>
      </c>
      <c r="G1186" s="52">
        <v>45440</v>
      </c>
      <c r="H1186" s="52">
        <f>IF(COUNTIF(休講・補講一覧表!I$6:I$47,開講日程一覧!P1186)&gt;0,_xlfn.XLOOKUP(開講日程一覧!P1186,休講・補講一覧表!I$6:I$47,休講・補講一覧表!G$6:G$47),G1186)</f>
        <v>45440</v>
      </c>
      <c r="I1186" s="3" t="str">
        <f t="shared" si="40"/>
        <v>火</v>
      </c>
      <c r="J1186" s="3" t="str">
        <f>IF(COUNTIF(休講・補講一覧表!I$6:I$47,開講日程一覧!P1186)&gt;0,TEXT(G1186,"m/d")&amp;"の補講","")</f>
        <v/>
      </c>
      <c r="K1186" s="6" t="s">
        <v>542</v>
      </c>
      <c r="L1186" s="7">
        <v>6.9444444444444441E-3</v>
      </c>
      <c r="M1186" s="7">
        <v>0.125</v>
      </c>
      <c r="P1186" s="33" t="str">
        <f t="shared" si="41"/>
        <v>事業構想研究（2年次）_名古屋④（西根ゼミ）_前期3</v>
      </c>
      <c r="Q1186" s="6" t="str">
        <f>IF(_xlfn.XLOOKUP(D1186,履修科目一覧!G$6:G$225,履修科目一覧!E$6:E$225)=0,"",_xlfn.XLOOKUP(D1186,履修科目一覧!G$6:G$225,履修科目一覧!E$6:E$225))</f>
        <v/>
      </c>
      <c r="R1186" cm="1">
        <f t="array" ref="R1186">_xlfn.SWITCH(B1186,"集中(導入)",1,"前期",2,"集中(夏期)",3,"後期",4,"集中(春期)",5,"通年",6)</f>
        <v>2</v>
      </c>
      <c r="S1186" t="s">
        <v>49</v>
      </c>
      <c r="U1186">
        <v>1</v>
      </c>
    </row>
    <row r="1187" spans="2:21" x14ac:dyDescent="0.85">
      <c r="B1187" s="22" t="s">
        <v>545</v>
      </c>
      <c r="C1187" s="6" t="s">
        <v>566</v>
      </c>
      <c r="D1187" s="6" t="s">
        <v>464</v>
      </c>
      <c r="E1187" s="6" t="s">
        <v>580</v>
      </c>
      <c r="F1187" s="6">
        <v>4</v>
      </c>
      <c r="G1187" s="52">
        <v>45454</v>
      </c>
      <c r="H1187" s="52">
        <f>IF(COUNTIF(休講・補講一覧表!I$6:I$47,開講日程一覧!P1187)&gt;0,_xlfn.XLOOKUP(開講日程一覧!P1187,休講・補講一覧表!I$6:I$47,休講・補講一覧表!G$6:G$47),G1187)</f>
        <v>45454</v>
      </c>
      <c r="I1187" s="3" t="str">
        <f t="shared" si="40"/>
        <v>火</v>
      </c>
      <c r="J1187" s="3" t="str">
        <f>IF(COUNTIF(休講・補講一覧表!I$6:I$47,開講日程一覧!P1187)&gt;0,TEXT(G1187,"m/d")&amp;"の補講","")</f>
        <v/>
      </c>
      <c r="K1187" s="6" t="s">
        <v>542</v>
      </c>
      <c r="L1187" s="7">
        <v>6.9444444444444441E-3</v>
      </c>
      <c r="M1187" s="7">
        <v>0.125</v>
      </c>
      <c r="P1187" s="33" t="str">
        <f t="shared" si="41"/>
        <v>事業構想研究（2年次）_名古屋④（西根ゼミ）_前期4</v>
      </c>
      <c r="Q1187" s="6" t="str">
        <f>IF(_xlfn.XLOOKUP(D1187,履修科目一覧!G$6:G$225,履修科目一覧!E$6:E$225)=0,"",_xlfn.XLOOKUP(D1187,履修科目一覧!G$6:G$225,履修科目一覧!E$6:E$225))</f>
        <v/>
      </c>
      <c r="R1187" cm="1">
        <f t="array" ref="R1187">_xlfn.SWITCH(B1187,"集中(導入)",1,"前期",2,"集中(夏期)",3,"後期",4,"集中(春期)",5,"通年",6)</f>
        <v>2</v>
      </c>
      <c r="S1187" t="s">
        <v>49</v>
      </c>
      <c r="U1187">
        <v>1</v>
      </c>
    </row>
    <row r="1188" spans="2:21" x14ac:dyDescent="0.85">
      <c r="B1188" s="22" t="s">
        <v>545</v>
      </c>
      <c r="C1188" s="6" t="s">
        <v>566</v>
      </c>
      <c r="D1188" s="6" t="s">
        <v>464</v>
      </c>
      <c r="E1188" s="6" t="s">
        <v>580</v>
      </c>
      <c r="F1188" s="6">
        <v>5</v>
      </c>
      <c r="G1188" s="52">
        <v>45468</v>
      </c>
      <c r="H1188" s="52">
        <f>IF(COUNTIF(休講・補講一覧表!I$6:I$47,開講日程一覧!P1188)&gt;0,_xlfn.XLOOKUP(開講日程一覧!P1188,休講・補講一覧表!I$6:I$47,休講・補講一覧表!G$6:G$47),G1188)</f>
        <v>45468</v>
      </c>
      <c r="I1188" s="3" t="str">
        <f t="shared" si="40"/>
        <v>火</v>
      </c>
      <c r="J1188" s="3" t="str">
        <f>IF(COUNTIF(休講・補講一覧表!I$6:I$47,開講日程一覧!P1188)&gt;0,TEXT(G1188,"m/d")&amp;"の補講","")</f>
        <v/>
      </c>
      <c r="K1188" s="6" t="s">
        <v>542</v>
      </c>
      <c r="L1188" s="7">
        <v>6.9444444444444441E-3</v>
      </c>
      <c r="M1188" s="7">
        <v>0.125</v>
      </c>
      <c r="P1188" s="33" t="str">
        <f t="shared" si="41"/>
        <v>事業構想研究（2年次）_名古屋④（西根ゼミ）_前期5</v>
      </c>
      <c r="Q1188" s="6" t="str">
        <f>IF(_xlfn.XLOOKUP(D1188,履修科目一覧!G$6:G$225,履修科目一覧!E$6:E$225)=0,"",_xlfn.XLOOKUP(D1188,履修科目一覧!G$6:G$225,履修科目一覧!E$6:E$225))</f>
        <v/>
      </c>
      <c r="R1188" cm="1">
        <f t="array" ref="R1188">_xlfn.SWITCH(B1188,"集中(導入)",1,"前期",2,"集中(夏期)",3,"後期",4,"集中(春期)",5,"通年",6)</f>
        <v>2</v>
      </c>
      <c r="S1188" t="s">
        <v>49</v>
      </c>
      <c r="U1188">
        <v>1</v>
      </c>
    </row>
    <row r="1189" spans="2:21" x14ac:dyDescent="0.85">
      <c r="B1189" s="22" t="s">
        <v>545</v>
      </c>
      <c r="C1189" s="6" t="s">
        <v>566</v>
      </c>
      <c r="D1189" s="6" t="s">
        <v>464</v>
      </c>
      <c r="E1189" s="6" t="s">
        <v>580</v>
      </c>
      <c r="F1189" s="6">
        <v>6</v>
      </c>
      <c r="G1189" s="52">
        <v>45482</v>
      </c>
      <c r="H1189" s="52">
        <f>IF(COUNTIF(休講・補講一覧表!I$6:I$47,開講日程一覧!P1189)&gt;0,_xlfn.XLOOKUP(開講日程一覧!P1189,休講・補講一覧表!I$6:I$47,休講・補講一覧表!G$6:G$47),G1189)</f>
        <v>45482</v>
      </c>
      <c r="I1189" s="3" t="str">
        <f t="shared" si="40"/>
        <v>火</v>
      </c>
      <c r="J1189" s="3" t="str">
        <f>IF(COUNTIF(休講・補講一覧表!I$6:I$47,開講日程一覧!P1189)&gt;0,TEXT(G1189,"m/d")&amp;"の補講","")</f>
        <v/>
      </c>
      <c r="K1189" s="6" t="s">
        <v>542</v>
      </c>
      <c r="L1189" s="7">
        <v>6.9444444444444441E-3</v>
      </c>
      <c r="M1189" s="7">
        <v>0.125</v>
      </c>
      <c r="P1189" s="33" t="str">
        <f t="shared" si="41"/>
        <v>事業構想研究（2年次）_名古屋④（西根ゼミ）_前期6</v>
      </c>
      <c r="Q1189" s="6" t="str">
        <f>IF(_xlfn.XLOOKUP(D1189,履修科目一覧!G$6:G$225,履修科目一覧!E$6:E$225)=0,"",_xlfn.XLOOKUP(D1189,履修科目一覧!G$6:G$225,履修科目一覧!E$6:E$225))</f>
        <v/>
      </c>
      <c r="R1189" cm="1">
        <f t="array" ref="R1189">_xlfn.SWITCH(B1189,"集中(導入)",1,"前期",2,"集中(夏期)",3,"後期",4,"集中(春期)",5,"通年",6)</f>
        <v>2</v>
      </c>
      <c r="S1189" t="s">
        <v>49</v>
      </c>
      <c r="U1189">
        <v>1</v>
      </c>
    </row>
    <row r="1190" spans="2:21" x14ac:dyDescent="0.85">
      <c r="B1190" s="22" t="s">
        <v>545</v>
      </c>
      <c r="C1190" s="6" t="s">
        <v>566</v>
      </c>
      <c r="D1190" s="6" t="s">
        <v>464</v>
      </c>
      <c r="E1190" s="6" t="s">
        <v>580</v>
      </c>
      <c r="F1190" s="6">
        <v>7</v>
      </c>
      <c r="G1190" s="52">
        <v>45496</v>
      </c>
      <c r="H1190" s="52">
        <f>IF(COUNTIF(休講・補講一覧表!I$6:I$47,開講日程一覧!P1190)&gt;0,_xlfn.XLOOKUP(開講日程一覧!P1190,休講・補講一覧表!I$6:I$47,休講・補講一覧表!G$6:G$47),G1190)</f>
        <v>45496</v>
      </c>
      <c r="I1190" s="3" t="str">
        <f t="shared" si="40"/>
        <v>火</v>
      </c>
      <c r="J1190" s="3" t="str">
        <f>IF(COUNTIF(休講・補講一覧表!I$6:I$47,開講日程一覧!P1190)&gt;0,TEXT(G1190,"m/d")&amp;"の補講","")</f>
        <v/>
      </c>
      <c r="K1190" s="6" t="s">
        <v>542</v>
      </c>
      <c r="L1190" s="7">
        <v>6.9444444444444441E-3</v>
      </c>
      <c r="M1190" s="7">
        <v>0.125</v>
      </c>
      <c r="P1190" s="33" t="str">
        <f t="shared" si="41"/>
        <v>事業構想研究（2年次）_名古屋④（西根ゼミ）_前期7</v>
      </c>
      <c r="Q1190" s="6" t="str">
        <f>IF(_xlfn.XLOOKUP(D1190,履修科目一覧!G$6:G$225,履修科目一覧!E$6:E$225)=0,"",_xlfn.XLOOKUP(D1190,履修科目一覧!G$6:G$225,履修科目一覧!E$6:E$225))</f>
        <v/>
      </c>
      <c r="R1190" cm="1">
        <f t="array" ref="R1190">_xlfn.SWITCH(B1190,"集中(導入)",1,"前期",2,"集中(夏期)",3,"後期",4,"集中(春期)",5,"通年",6)</f>
        <v>2</v>
      </c>
      <c r="S1190" t="s">
        <v>49</v>
      </c>
      <c r="U1190">
        <v>1</v>
      </c>
    </row>
    <row r="1191" spans="2:21" x14ac:dyDescent="0.85">
      <c r="B1191" s="22" t="s">
        <v>545</v>
      </c>
      <c r="C1191" s="6" t="s">
        <v>566</v>
      </c>
      <c r="D1191" s="6" t="s">
        <v>464</v>
      </c>
      <c r="E1191" s="6" t="s">
        <v>580</v>
      </c>
      <c r="F1191" s="6">
        <v>8</v>
      </c>
      <c r="G1191" s="52">
        <v>45510</v>
      </c>
      <c r="H1191" s="52">
        <f>IF(COUNTIF(休講・補講一覧表!I$6:I$47,開講日程一覧!P1191)&gt;0,_xlfn.XLOOKUP(開講日程一覧!P1191,休講・補講一覧表!I$6:I$47,休講・補講一覧表!G$6:G$47),G1191)</f>
        <v>45510</v>
      </c>
      <c r="I1191" s="3" t="str">
        <f t="shared" si="40"/>
        <v>火</v>
      </c>
      <c r="J1191" s="3" t="str">
        <f>IF(COUNTIF(休講・補講一覧表!I$6:I$47,開講日程一覧!P1191)&gt;0,TEXT(G1191,"m/d")&amp;"の補講","")</f>
        <v/>
      </c>
      <c r="K1191" s="6" t="s">
        <v>542</v>
      </c>
      <c r="L1191" s="7">
        <v>6.9444444444444441E-3</v>
      </c>
      <c r="M1191" s="7">
        <v>0.125</v>
      </c>
      <c r="P1191" s="33" t="str">
        <f t="shared" si="41"/>
        <v>事業構想研究（2年次）_名古屋④（西根ゼミ）_前期8</v>
      </c>
      <c r="Q1191" s="6" t="str">
        <f>IF(_xlfn.XLOOKUP(D1191,履修科目一覧!G$6:G$225,履修科目一覧!E$6:E$225)=0,"",_xlfn.XLOOKUP(D1191,履修科目一覧!G$6:G$225,履修科目一覧!E$6:E$225))</f>
        <v/>
      </c>
      <c r="R1191" cm="1">
        <f t="array" ref="R1191">_xlfn.SWITCH(B1191,"集中(導入)",1,"前期",2,"集中(夏期)",3,"後期",4,"集中(春期)",5,"通年",6)</f>
        <v>2</v>
      </c>
      <c r="S1191" t="s">
        <v>49</v>
      </c>
      <c r="U1191">
        <v>1</v>
      </c>
    </row>
    <row r="1192" spans="2:21" x14ac:dyDescent="0.85">
      <c r="B1192" s="22" t="s">
        <v>550</v>
      </c>
      <c r="C1192" s="6" t="s">
        <v>566</v>
      </c>
      <c r="D1192" s="6" t="s">
        <v>474</v>
      </c>
      <c r="E1192" s="6" t="s">
        <v>580</v>
      </c>
      <c r="F1192" s="6">
        <v>1</v>
      </c>
      <c r="G1192" s="52">
        <v>45566</v>
      </c>
      <c r="H1192" s="52">
        <f>IF(COUNTIF(休講・補講一覧表!I$6:I$47,開講日程一覧!P1192)&gt;0,_xlfn.XLOOKUP(開講日程一覧!P1192,休講・補講一覧表!I$6:I$47,休講・補講一覧表!G$6:G$47),G1192)</f>
        <v>45566</v>
      </c>
      <c r="I1192" s="3" t="str">
        <f t="shared" si="40"/>
        <v>火</v>
      </c>
      <c r="J1192" s="3" t="str">
        <f>IF(COUNTIF(休講・補講一覧表!I$6:I$47,開講日程一覧!P1192)&gt;0,TEXT(G1192,"m/d")&amp;"の補講","")</f>
        <v/>
      </c>
      <c r="K1192" s="6" t="s">
        <v>556</v>
      </c>
      <c r="L1192" s="7">
        <v>0</v>
      </c>
      <c r="M1192" s="7">
        <v>6.25E-2</v>
      </c>
      <c r="P1192" s="33" t="str">
        <f t="shared" si="41"/>
        <v>事業構想研究（2年次）_名古屋④（西根ゼミ）_後期1</v>
      </c>
      <c r="Q1192" s="6" t="str">
        <f>IF(_xlfn.XLOOKUP(D1192,履修科目一覧!G$6:G$225,履修科目一覧!E$6:E$225)=0,"",_xlfn.XLOOKUP(D1192,履修科目一覧!G$6:G$225,履修科目一覧!E$6:E$225))</f>
        <v/>
      </c>
      <c r="R1192" cm="1">
        <f t="array" ref="R1192">_xlfn.SWITCH(B1192,"集中(導入)",1,"前期",2,"集中(夏期)",3,"後期",4,"集中(春期)",5,"通年",6)</f>
        <v>4</v>
      </c>
      <c r="S1192" t="s">
        <v>49</v>
      </c>
      <c r="U1192">
        <v>1</v>
      </c>
    </row>
    <row r="1193" spans="2:21" x14ac:dyDescent="0.85">
      <c r="B1193" s="22" t="s">
        <v>550</v>
      </c>
      <c r="C1193" s="6" t="s">
        <v>566</v>
      </c>
      <c r="D1193" s="6" t="s">
        <v>474</v>
      </c>
      <c r="E1193" s="6" t="s">
        <v>580</v>
      </c>
      <c r="F1193" s="6">
        <v>2</v>
      </c>
      <c r="G1193" s="52">
        <v>45580</v>
      </c>
      <c r="H1193" s="52">
        <f>IF(COUNTIF(休講・補講一覧表!I$6:I$47,開講日程一覧!P1193)&gt;0,_xlfn.XLOOKUP(開講日程一覧!P1193,休講・補講一覧表!I$6:I$47,休講・補講一覧表!G$6:G$47),G1193)</f>
        <v>45580</v>
      </c>
      <c r="I1193" s="3" t="str">
        <f t="shared" si="40"/>
        <v>火</v>
      </c>
      <c r="J1193" s="3" t="str">
        <f>IF(COUNTIF(休講・補講一覧表!I$6:I$47,開講日程一覧!P1193)&gt;0,TEXT(G1193,"m/d")&amp;"の補講","")</f>
        <v/>
      </c>
      <c r="K1193" s="6" t="s">
        <v>542</v>
      </c>
      <c r="L1193" s="7">
        <v>6.9444444444444441E-3</v>
      </c>
      <c r="M1193" s="7">
        <v>0.125</v>
      </c>
      <c r="P1193" s="33" t="str">
        <f t="shared" si="41"/>
        <v>事業構想研究（2年次）_名古屋④（西根ゼミ）_後期2</v>
      </c>
      <c r="Q1193" s="6" t="str">
        <f>IF(_xlfn.XLOOKUP(D1193,履修科目一覧!G$6:G$225,履修科目一覧!E$6:E$225)=0,"",_xlfn.XLOOKUP(D1193,履修科目一覧!G$6:G$225,履修科目一覧!E$6:E$225))</f>
        <v/>
      </c>
      <c r="R1193" cm="1">
        <f t="array" ref="R1193">_xlfn.SWITCH(B1193,"集中(導入)",1,"前期",2,"集中(夏期)",3,"後期",4,"集中(春期)",5,"通年",6)</f>
        <v>4</v>
      </c>
      <c r="S1193" t="s">
        <v>49</v>
      </c>
      <c r="U1193">
        <v>1</v>
      </c>
    </row>
    <row r="1194" spans="2:21" x14ac:dyDescent="0.85">
      <c r="B1194" s="22" t="s">
        <v>550</v>
      </c>
      <c r="C1194" s="6" t="s">
        <v>566</v>
      </c>
      <c r="D1194" s="6" t="s">
        <v>474</v>
      </c>
      <c r="E1194" s="6" t="s">
        <v>580</v>
      </c>
      <c r="F1194" s="6">
        <v>3</v>
      </c>
      <c r="G1194" s="52">
        <v>45594</v>
      </c>
      <c r="H1194" s="52">
        <f>IF(COUNTIF(休講・補講一覧表!I$6:I$47,開講日程一覧!P1194)&gt;0,_xlfn.XLOOKUP(開講日程一覧!P1194,休講・補講一覧表!I$6:I$47,休講・補講一覧表!G$6:G$47),G1194)</f>
        <v>45594</v>
      </c>
      <c r="I1194" s="3" t="str">
        <f t="shared" si="40"/>
        <v>火</v>
      </c>
      <c r="J1194" s="3" t="str">
        <f>IF(COUNTIF(休講・補講一覧表!I$6:I$47,開講日程一覧!P1194)&gt;0,TEXT(G1194,"m/d")&amp;"の補講","")</f>
        <v/>
      </c>
      <c r="K1194" s="6" t="s">
        <v>542</v>
      </c>
      <c r="L1194" s="7">
        <v>6.9444444444444441E-3</v>
      </c>
      <c r="M1194" s="7">
        <v>0.125</v>
      </c>
      <c r="P1194" s="33" t="str">
        <f t="shared" si="41"/>
        <v>事業構想研究（2年次）_名古屋④（西根ゼミ）_後期3</v>
      </c>
      <c r="Q1194" s="6" t="str">
        <f>IF(_xlfn.XLOOKUP(D1194,履修科目一覧!G$6:G$225,履修科目一覧!E$6:E$225)=0,"",_xlfn.XLOOKUP(D1194,履修科目一覧!G$6:G$225,履修科目一覧!E$6:E$225))</f>
        <v/>
      </c>
      <c r="R1194" cm="1">
        <f t="array" ref="R1194">_xlfn.SWITCH(B1194,"集中(導入)",1,"前期",2,"集中(夏期)",3,"後期",4,"集中(春期)",5,"通年",6)</f>
        <v>4</v>
      </c>
      <c r="S1194" t="s">
        <v>49</v>
      </c>
      <c r="U1194">
        <v>1</v>
      </c>
    </row>
    <row r="1195" spans="2:21" x14ac:dyDescent="0.85">
      <c r="B1195" s="22" t="s">
        <v>550</v>
      </c>
      <c r="C1195" s="6" t="s">
        <v>566</v>
      </c>
      <c r="D1195" s="6" t="s">
        <v>474</v>
      </c>
      <c r="E1195" s="6" t="s">
        <v>580</v>
      </c>
      <c r="F1195" s="6">
        <v>4</v>
      </c>
      <c r="G1195" s="52">
        <v>45608</v>
      </c>
      <c r="H1195" s="52">
        <f>IF(COUNTIF(休講・補講一覧表!I$6:I$47,開講日程一覧!P1195)&gt;0,_xlfn.XLOOKUP(開講日程一覧!P1195,休講・補講一覧表!I$6:I$47,休講・補講一覧表!G$6:G$47),G1195)</f>
        <v>45608</v>
      </c>
      <c r="I1195" s="3" t="str">
        <f t="shared" si="40"/>
        <v>火</v>
      </c>
      <c r="J1195" s="3" t="str">
        <f>IF(COUNTIF(休講・補講一覧表!I$6:I$47,開講日程一覧!P1195)&gt;0,TEXT(G1195,"m/d")&amp;"の補講","")</f>
        <v/>
      </c>
      <c r="K1195" s="6" t="s">
        <v>542</v>
      </c>
      <c r="L1195" s="7">
        <v>6.9444444444444441E-3</v>
      </c>
      <c r="M1195" s="7">
        <v>0.125</v>
      </c>
      <c r="P1195" s="33" t="str">
        <f t="shared" si="41"/>
        <v>事業構想研究（2年次）_名古屋④（西根ゼミ）_後期4</v>
      </c>
      <c r="Q1195" s="6" t="str">
        <f>IF(_xlfn.XLOOKUP(D1195,履修科目一覧!G$6:G$225,履修科目一覧!E$6:E$225)=0,"",_xlfn.XLOOKUP(D1195,履修科目一覧!G$6:G$225,履修科目一覧!E$6:E$225))</f>
        <v/>
      </c>
      <c r="R1195" cm="1">
        <f t="array" ref="R1195">_xlfn.SWITCH(B1195,"集中(導入)",1,"前期",2,"集中(夏期)",3,"後期",4,"集中(春期)",5,"通年",6)</f>
        <v>4</v>
      </c>
      <c r="S1195" t="s">
        <v>49</v>
      </c>
      <c r="U1195">
        <v>1</v>
      </c>
    </row>
    <row r="1196" spans="2:21" x14ac:dyDescent="0.85">
      <c r="B1196" s="22" t="s">
        <v>550</v>
      </c>
      <c r="C1196" s="6" t="s">
        <v>566</v>
      </c>
      <c r="D1196" s="6" t="s">
        <v>474</v>
      </c>
      <c r="E1196" s="6" t="s">
        <v>580</v>
      </c>
      <c r="F1196" s="6">
        <v>5</v>
      </c>
      <c r="G1196" s="52">
        <v>45622</v>
      </c>
      <c r="H1196" s="52">
        <f>IF(COUNTIF(休講・補講一覧表!I$6:I$47,開講日程一覧!P1196)&gt;0,_xlfn.XLOOKUP(開講日程一覧!P1196,休講・補講一覧表!I$6:I$47,休講・補講一覧表!G$6:G$47),G1196)</f>
        <v>45622</v>
      </c>
      <c r="I1196" s="3" t="str">
        <f t="shared" si="40"/>
        <v>火</v>
      </c>
      <c r="J1196" s="3" t="str">
        <f>IF(COUNTIF(休講・補講一覧表!I$6:I$47,開講日程一覧!P1196)&gt;0,TEXT(G1196,"m/d")&amp;"の補講","")</f>
        <v/>
      </c>
      <c r="K1196" s="6" t="s">
        <v>542</v>
      </c>
      <c r="L1196" s="7">
        <v>6.9444444444444441E-3</v>
      </c>
      <c r="M1196" s="7">
        <v>0.125</v>
      </c>
      <c r="P1196" s="33" t="str">
        <f t="shared" si="41"/>
        <v>事業構想研究（2年次）_名古屋④（西根ゼミ）_後期5</v>
      </c>
      <c r="Q1196" s="6" t="str">
        <f>IF(_xlfn.XLOOKUP(D1196,履修科目一覧!G$6:G$225,履修科目一覧!E$6:E$225)=0,"",_xlfn.XLOOKUP(D1196,履修科目一覧!G$6:G$225,履修科目一覧!E$6:E$225))</f>
        <v/>
      </c>
      <c r="R1196" cm="1">
        <f t="array" ref="R1196">_xlfn.SWITCH(B1196,"集中(導入)",1,"前期",2,"集中(夏期)",3,"後期",4,"集中(春期)",5,"通年",6)</f>
        <v>4</v>
      </c>
      <c r="S1196" t="s">
        <v>49</v>
      </c>
      <c r="U1196">
        <v>1</v>
      </c>
    </row>
    <row r="1197" spans="2:21" x14ac:dyDescent="0.85">
      <c r="B1197" s="22" t="s">
        <v>550</v>
      </c>
      <c r="C1197" s="6" t="s">
        <v>566</v>
      </c>
      <c r="D1197" s="6" t="s">
        <v>474</v>
      </c>
      <c r="E1197" s="6" t="s">
        <v>580</v>
      </c>
      <c r="F1197" s="6">
        <v>6</v>
      </c>
      <c r="G1197" s="52">
        <v>45636</v>
      </c>
      <c r="H1197" s="52">
        <f>IF(COUNTIF(休講・補講一覧表!I$6:I$47,開講日程一覧!P1197)&gt;0,_xlfn.XLOOKUP(開講日程一覧!P1197,休講・補講一覧表!I$6:I$47,休講・補講一覧表!G$6:G$47),G1197)</f>
        <v>45636</v>
      </c>
      <c r="I1197" s="3" t="str">
        <f t="shared" si="40"/>
        <v>火</v>
      </c>
      <c r="J1197" s="3" t="str">
        <f>IF(COUNTIF(休講・補講一覧表!I$6:I$47,開講日程一覧!P1197)&gt;0,TEXT(G1197,"m/d")&amp;"の補講","")</f>
        <v/>
      </c>
      <c r="K1197" s="6" t="s">
        <v>542</v>
      </c>
      <c r="L1197" s="7">
        <v>6.9444444444444441E-3</v>
      </c>
      <c r="M1197" s="7">
        <v>0.125</v>
      </c>
      <c r="P1197" s="33" t="str">
        <f t="shared" si="41"/>
        <v>事業構想研究（2年次）_名古屋④（西根ゼミ）_後期6</v>
      </c>
      <c r="Q1197" s="6" t="str">
        <f>IF(_xlfn.XLOOKUP(D1197,履修科目一覧!G$6:G$225,履修科目一覧!E$6:E$225)=0,"",_xlfn.XLOOKUP(D1197,履修科目一覧!G$6:G$225,履修科目一覧!E$6:E$225))</f>
        <v/>
      </c>
      <c r="R1197" cm="1">
        <f t="array" ref="R1197">_xlfn.SWITCH(B1197,"集中(導入)",1,"前期",2,"集中(夏期)",3,"後期",4,"集中(春期)",5,"通年",6)</f>
        <v>4</v>
      </c>
      <c r="S1197" t="s">
        <v>49</v>
      </c>
      <c r="U1197">
        <v>1</v>
      </c>
    </row>
    <row r="1198" spans="2:21" x14ac:dyDescent="0.85">
      <c r="B1198" s="22" t="s">
        <v>550</v>
      </c>
      <c r="C1198" s="6" t="s">
        <v>566</v>
      </c>
      <c r="D1198" s="6" t="s">
        <v>474</v>
      </c>
      <c r="E1198" s="6" t="s">
        <v>580</v>
      </c>
      <c r="F1198" s="6">
        <v>7</v>
      </c>
      <c r="G1198" s="52">
        <v>45650</v>
      </c>
      <c r="H1198" s="52">
        <f>IF(COUNTIF(休講・補講一覧表!I$6:I$47,開講日程一覧!P1198)&gt;0,_xlfn.XLOOKUP(開講日程一覧!P1198,休講・補講一覧表!I$6:I$47,休講・補講一覧表!G$6:G$47),G1198)</f>
        <v>45650</v>
      </c>
      <c r="I1198" s="3" t="str">
        <f t="shared" si="40"/>
        <v>火</v>
      </c>
      <c r="J1198" s="3" t="str">
        <f>IF(COUNTIF(休講・補講一覧表!I$6:I$47,開講日程一覧!P1198)&gt;0,TEXT(G1198,"m/d")&amp;"の補講","")</f>
        <v/>
      </c>
      <c r="K1198" s="6" t="s">
        <v>542</v>
      </c>
      <c r="L1198" s="7">
        <v>6.9444444444444441E-3</v>
      </c>
      <c r="M1198" s="7">
        <v>0.125</v>
      </c>
      <c r="P1198" s="33" t="str">
        <f t="shared" si="41"/>
        <v>事業構想研究（2年次）_名古屋④（西根ゼミ）_後期7</v>
      </c>
      <c r="Q1198" s="6" t="str">
        <f>IF(_xlfn.XLOOKUP(D1198,履修科目一覧!G$6:G$225,履修科目一覧!E$6:E$225)=0,"",_xlfn.XLOOKUP(D1198,履修科目一覧!G$6:G$225,履修科目一覧!E$6:E$225))</f>
        <v/>
      </c>
      <c r="R1198" cm="1">
        <f t="array" ref="R1198">_xlfn.SWITCH(B1198,"集中(導入)",1,"前期",2,"集中(夏期)",3,"後期",4,"集中(春期)",5,"通年",6)</f>
        <v>4</v>
      </c>
      <c r="S1198" t="s">
        <v>49</v>
      </c>
      <c r="U1198">
        <v>1</v>
      </c>
    </row>
    <row r="1199" spans="2:21" x14ac:dyDescent="0.85">
      <c r="B1199" s="22" t="s">
        <v>550</v>
      </c>
      <c r="C1199" s="6" t="s">
        <v>566</v>
      </c>
      <c r="D1199" s="6" t="s">
        <v>474</v>
      </c>
      <c r="E1199" s="6" t="s">
        <v>580</v>
      </c>
      <c r="F1199" s="6">
        <v>8</v>
      </c>
      <c r="G1199" s="52">
        <v>45671</v>
      </c>
      <c r="H1199" s="52">
        <f>IF(COUNTIF(休講・補講一覧表!I$6:I$47,開講日程一覧!P1199)&gt;0,_xlfn.XLOOKUP(開講日程一覧!P1199,休講・補講一覧表!I$6:I$47,休講・補講一覧表!G$6:G$47),G1199)</f>
        <v>45671</v>
      </c>
      <c r="I1199" s="3" t="str">
        <f t="shared" si="40"/>
        <v>火</v>
      </c>
      <c r="J1199" s="3" t="str">
        <f>IF(COUNTIF(休講・補講一覧表!I$6:I$47,開講日程一覧!P1199)&gt;0,TEXT(G1199,"m/d")&amp;"の補講","")</f>
        <v/>
      </c>
      <c r="K1199" s="6" t="s">
        <v>542</v>
      </c>
      <c r="L1199" s="7">
        <v>6.9444444444444441E-3</v>
      </c>
      <c r="M1199" s="7">
        <v>0.125</v>
      </c>
      <c r="P1199" s="33" t="str">
        <f t="shared" si="41"/>
        <v>事業構想研究（2年次）_名古屋④（西根ゼミ）_後期8</v>
      </c>
      <c r="Q1199" s="6" t="str">
        <f>IF(_xlfn.XLOOKUP(D1199,履修科目一覧!G$6:G$225,履修科目一覧!E$6:E$225)=0,"",_xlfn.XLOOKUP(D1199,履修科目一覧!G$6:G$225,履修科目一覧!E$6:E$225))</f>
        <v/>
      </c>
      <c r="R1199" cm="1">
        <f t="array" ref="R1199">_xlfn.SWITCH(B1199,"集中(導入)",1,"前期",2,"集中(夏期)",3,"後期",4,"集中(春期)",5,"通年",6)</f>
        <v>4</v>
      </c>
      <c r="S1199" t="s">
        <v>49</v>
      </c>
      <c r="U1199">
        <v>1</v>
      </c>
    </row>
    <row r="1200" spans="2:21" x14ac:dyDescent="0.85">
      <c r="B1200" s="22" t="s">
        <v>545</v>
      </c>
      <c r="C1200" s="6" t="s">
        <v>551</v>
      </c>
      <c r="D1200" s="6" t="s">
        <v>75</v>
      </c>
      <c r="E1200" s="6" t="s">
        <v>582</v>
      </c>
      <c r="F1200" s="6">
        <v>1</v>
      </c>
      <c r="G1200" s="52">
        <v>45408</v>
      </c>
      <c r="H1200" s="52">
        <f>IF(COUNTIF(休講・補講一覧表!I$6:I$47,開講日程一覧!P1200)&gt;0,_xlfn.XLOOKUP(開講日程一覧!P1200,休講・補講一覧表!I$6:I$47,休講・補講一覧表!G$6:G$47),G1200)</f>
        <v>45408</v>
      </c>
      <c r="I1200" s="3" t="str">
        <f t="shared" si="40"/>
        <v>金</v>
      </c>
      <c r="J1200" s="3" t="str">
        <f>IF(COUNTIF(休講・補講一覧表!I$6:I$47,開講日程一覧!P1200)&gt;0,TEXT(G1200,"m/d")&amp;"の補講","")</f>
        <v/>
      </c>
      <c r="K1200" s="6" t="s">
        <v>552</v>
      </c>
      <c r="L1200" s="7">
        <v>0</v>
      </c>
      <c r="M1200" s="7">
        <v>6.25E-2</v>
      </c>
      <c r="P1200" s="33" t="str">
        <f t="shared" si="41"/>
        <v>社会動向と事業構想_大阪1</v>
      </c>
      <c r="Q1200" s="6" t="str">
        <f>IF(_xlfn.XLOOKUP(D1200,履修科目一覧!G$6:G$225,履修科目一覧!E$6:E$225)=0,"",_xlfn.XLOOKUP(D1200,履修科目一覧!G$6:G$225,履修科目一覧!E$6:E$225))</f>
        <v/>
      </c>
      <c r="R1200" cm="1">
        <f t="array" ref="R1200">_xlfn.SWITCH(B1200,"集中(導入)",1,"前期",2,"集中(夏期)",3,"後期",4,"集中(春期)",5,"通年",6)</f>
        <v>2</v>
      </c>
      <c r="S1200" t="s">
        <v>49</v>
      </c>
      <c r="U1200">
        <v>1</v>
      </c>
    </row>
    <row r="1201" spans="2:21" x14ac:dyDescent="0.85">
      <c r="B1201" s="22" t="s">
        <v>545</v>
      </c>
      <c r="C1201" s="6" t="s">
        <v>551</v>
      </c>
      <c r="D1201" s="6" t="s">
        <v>75</v>
      </c>
      <c r="E1201" s="6" t="s">
        <v>582</v>
      </c>
      <c r="F1201" s="6">
        <v>2</v>
      </c>
      <c r="G1201" s="52">
        <v>45422</v>
      </c>
      <c r="H1201" s="52">
        <f>IF(COUNTIF(休講・補講一覧表!I$6:I$47,開講日程一覧!P1201)&gt;0,_xlfn.XLOOKUP(開講日程一覧!P1201,休講・補講一覧表!I$6:I$47,休講・補講一覧表!G$6:G$47),G1201)</f>
        <v>45422</v>
      </c>
      <c r="I1201" s="3" t="str">
        <f t="shared" si="40"/>
        <v>金</v>
      </c>
      <c r="J1201" s="3" t="str">
        <f>IF(COUNTIF(休講・補講一覧表!I$6:I$47,開講日程一覧!P1201)&gt;0,TEXT(G1201,"m/d")&amp;"の補講","")</f>
        <v/>
      </c>
      <c r="K1201" s="6" t="s">
        <v>542</v>
      </c>
      <c r="L1201" s="7">
        <v>6.9444444444444441E-3</v>
      </c>
      <c r="M1201" s="7">
        <v>0.125</v>
      </c>
      <c r="P1201" s="33" t="str">
        <f t="shared" si="41"/>
        <v>社会動向と事業構想_大阪2</v>
      </c>
      <c r="Q1201" s="6" t="str">
        <f>IF(_xlfn.XLOOKUP(D1201,履修科目一覧!G$6:G$225,履修科目一覧!E$6:E$225)=0,"",_xlfn.XLOOKUP(D1201,履修科目一覧!G$6:G$225,履修科目一覧!E$6:E$225))</f>
        <v/>
      </c>
      <c r="R1201" cm="1">
        <f t="array" ref="R1201">_xlfn.SWITCH(B1201,"集中(導入)",1,"前期",2,"集中(夏期)",3,"後期",4,"集中(春期)",5,"通年",6)</f>
        <v>2</v>
      </c>
      <c r="S1201" t="s">
        <v>49</v>
      </c>
      <c r="U1201">
        <v>1</v>
      </c>
    </row>
    <row r="1202" spans="2:21" x14ac:dyDescent="0.85">
      <c r="B1202" s="22" t="s">
        <v>545</v>
      </c>
      <c r="C1202" s="6" t="s">
        <v>551</v>
      </c>
      <c r="D1202" s="6" t="s">
        <v>75</v>
      </c>
      <c r="E1202" s="6" t="s">
        <v>582</v>
      </c>
      <c r="F1202" s="6">
        <v>3</v>
      </c>
      <c r="G1202" s="52">
        <v>45436</v>
      </c>
      <c r="H1202" s="52">
        <f>IF(COUNTIF(休講・補講一覧表!I$6:I$47,開講日程一覧!P1202)&gt;0,_xlfn.XLOOKUP(開講日程一覧!P1202,休講・補講一覧表!I$6:I$47,休講・補講一覧表!G$6:G$47),G1202)</f>
        <v>45436</v>
      </c>
      <c r="I1202" s="3" t="str">
        <f t="shared" si="40"/>
        <v>金</v>
      </c>
      <c r="J1202" s="3" t="str">
        <f>IF(COUNTIF(休講・補講一覧表!I$6:I$47,開講日程一覧!P1202)&gt;0,TEXT(G1202,"m/d")&amp;"の補講","")</f>
        <v/>
      </c>
      <c r="K1202" s="6" t="s">
        <v>542</v>
      </c>
      <c r="L1202" s="7">
        <v>6.9444444444444441E-3</v>
      </c>
      <c r="M1202" s="7">
        <v>0.125</v>
      </c>
      <c r="P1202" s="33" t="str">
        <f t="shared" si="41"/>
        <v>社会動向と事業構想_大阪3</v>
      </c>
      <c r="Q1202" s="6" t="str">
        <f>IF(_xlfn.XLOOKUP(D1202,履修科目一覧!G$6:G$225,履修科目一覧!E$6:E$225)=0,"",_xlfn.XLOOKUP(D1202,履修科目一覧!G$6:G$225,履修科目一覧!E$6:E$225))</f>
        <v/>
      </c>
      <c r="R1202" cm="1">
        <f t="array" ref="R1202">_xlfn.SWITCH(B1202,"集中(導入)",1,"前期",2,"集中(夏期)",3,"後期",4,"集中(春期)",5,"通年",6)</f>
        <v>2</v>
      </c>
      <c r="S1202" t="s">
        <v>49</v>
      </c>
      <c r="U1202">
        <v>1</v>
      </c>
    </row>
    <row r="1203" spans="2:21" x14ac:dyDescent="0.85">
      <c r="B1203" s="22" t="s">
        <v>545</v>
      </c>
      <c r="C1203" s="6" t="s">
        <v>551</v>
      </c>
      <c r="D1203" s="6" t="s">
        <v>75</v>
      </c>
      <c r="E1203" s="6" t="s">
        <v>582</v>
      </c>
      <c r="F1203" s="6">
        <v>4</v>
      </c>
      <c r="G1203" s="52">
        <v>45450</v>
      </c>
      <c r="H1203" s="52">
        <f>IF(COUNTIF(休講・補講一覧表!I$6:I$47,開講日程一覧!P1203)&gt;0,_xlfn.XLOOKUP(開講日程一覧!P1203,休講・補講一覧表!I$6:I$47,休講・補講一覧表!G$6:G$47),G1203)</f>
        <v>45450</v>
      </c>
      <c r="I1203" s="3" t="str">
        <f t="shared" si="40"/>
        <v>金</v>
      </c>
      <c r="J1203" s="3" t="str">
        <f>IF(COUNTIF(休講・補講一覧表!I$6:I$47,開講日程一覧!P1203)&gt;0,TEXT(G1203,"m/d")&amp;"の補講","")</f>
        <v/>
      </c>
      <c r="K1203" s="6" t="s">
        <v>542</v>
      </c>
      <c r="L1203" s="7">
        <v>6.9444444444444441E-3</v>
      </c>
      <c r="M1203" s="7">
        <v>0.125</v>
      </c>
      <c r="P1203" s="33" t="str">
        <f t="shared" si="41"/>
        <v>社会動向と事業構想_大阪4</v>
      </c>
      <c r="Q1203" s="6" t="str">
        <f>IF(_xlfn.XLOOKUP(D1203,履修科目一覧!G$6:G$225,履修科目一覧!E$6:E$225)=0,"",_xlfn.XLOOKUP(D1203,履修科目一覧!G$6:G$225,履修科目一覧!E$6:E$225))</f>
        <v/>
      </c>
      <c r="R1203" cm="1">
        <f t="array" ref="R1203">_xlfn.SWITCH(B1203,"集中(導入)",1,"前期",2,"集中(夏期)",3,"後期",4,"集中(春期)",5,"通年",6)</f>
        <v>2</v>
      </c>
      <c r="S1203" t="s">
        <v>49</v>
      </c>
      <c r="U1203">
        <v>1</v>
      </c>
    </row>
    <row r="1204" spans="2:21" x14ac:dyDescent="0.85">
      <c r="B1204" s="22" t="s">
        <v>545</v>
      </c>
      <c r="C1204" s="6" t="s">
        <v>551</v>
      </c>
      <c r="D1204" s="6" t="s">
        <v>75</v>
      </c>
      <c r="E1204" s="6" t="s">
        <v>582</v>
      </c>
      <c r="F1204" s="6">
        <v>5</v>
      </c>
      <c r="G1204" s="52">
        <v>45464</v>
      </c>
      <c r="H1204" s="52">
        <f>IF(COUNTIF(休講・補講一覧表!I$6:I$47,開講日程一覧!P1204)&gt;0,_xlfn.XLOOKUP(開講日程一覧!P1204,休講・補講一覧表!I$6:I$47,休講・補講一覧表!G$6:G$47),G1204)</f>
        <v>45464</v>
      </c>
      <c r="I1204" s="3" t="str">
        <f t="shared" si="40"/>
        <v>金</v>
      </c>
      <c r="J1204" s="3" t="str">
        <f>IF(COUNTIF(休講・補講一覧表!I$6:I$47,開講日程一覧!P1204)&gt;0,TEXT(G1204,"m/d")&amp;"の補講","")</f>
        <v/>
      </c>
      <c r="K1204" s="6" t="s">
        <v>542</v>
      </c>
      <c r="L1204" s="7">
        <v>6.9444444444444441E-3</v>
      </c>
      <c r="M1204" s="7">
        <v>0.125</v>
      </c>
      <c r="P1204" s="33" t="str">
        <f t="shared" si="41"/>
        <v>社会動向と事業構想_大阪5</v>
      </c>
      <c r="Q1204" s="6" t="str">
        <f>IF(_xlfn.XLOOKUP(D1204,履修科目一覧!G$6:G$225,履修科目一覧!E$6:E$225)=0,"",_xlfn.XLOOKUP(D1204,履修科目一覧!G$6:G$225,履修科目一覧!E$6:E$225))</f>
        <v/>
      </c>
      <c r="R1204" cm="1">
        <f t="array" ref="R1204">_xlfn.SWITCH(B1204,"集中(導入)",1,"前期",2,"集中(夏期)",3,"後期",4,"集中(春期)",5,"通年",6)</f>
        <v>2</v>
      </c>
      <c r="S1204" t="s">
        <v>49</v>
      </c>
      <c r="U1204">
        <v>1</v>
      </c>
    </row>
    <row r="1205" spans="2:21" x14ac:dyDescent="0.85">
      <c r="B1205" s="22" t="s">
        <v>545</v>
      </c>
      <c r="C1205" s="6" t="s">
        <v>551</v>
      </c>
      <c r="D1205" s="6" t="s">
        <v>75</v>
      </c>
      <c r="E1205" s="6" t="s">
        <v>582</v>
      </c>
      <c r="F1205" s="6">
        <v>6</v>
      </c>
      <c r="G1205" s="52">
        <v>45478</v>
      </c>
      <c r="H1205" s="52">
        <f>IF(COUNTIF(休講・補講一覧表!I$6:I$47,開講日程一覧!P1205)&gt;0,_xlfn.XLOOKUP(開講日程一覧!P1205,休講・補講一覧表!I$6:I$47,休講・補講一覧表!G$6:G$47),G1205)</f>
        <v>45478</v>
      </c>
      <c r="I1205" s="3" t="str">
        <f t="shared" si="40"/>
        <v>金</v>
      </c>
      <c r="J1205" s="3" t="str">
        <f>IF(COUNTIF(休講・補講一覧表!I$6:I$47,開講日程一覧!P1205)&gt;0,TEXT(G1205,"m/d")&amp;"の補講","")</f>
        <v/>
      </c>
      <c r="K1205" s="6" t="s">
        <v>542</v>
      </c>
      <c r="L1205" s="7">
        <v>6.9444444444444441E-3</v>
      </c>
      <c r="M1205" s="7">
        <v>0.125</v>
      </c>
      <c r="P1205" s="33" t="str">
        <f t="shared" si="41"/>
        <v>社会動向と事業構想_大阪6</v>
      </c>
      <c r="Q1205" s="6" t="str">
        <f>IF(_xlfn.XLOOKUP(D1205,履修科目一覧!G$6:G$225,履修科目一覧!E$6:E$225)=0,"",_xlfn.XLOOKUP(D1205,履修科目一覧!G$6:G$225,履修科目一覧!E$6:E$225))</f>
        <v/>
      </c>
      <c r="R1205" cm="1">
        <f t="array" ref="R1205">_xlfn.SWITCH(B1205,"集中(導入)",1,"前期",2,"集中(夏期)",3,"後期",4,"集中(春期)",5,"通年",6)</f>
        <v>2</v>
      </c>
      <c r="S1205" t="s">
        <v>49</v>
      </c>
      <c r="U1205">
        <v>1</v>
      </c>
    </row>
    <row r="1206" spans="2:21" x14ac:dyDescent="0.85">
      <c r="B1206" s="22" t="s">
        <v>545</v>
      </c>
      <c r="C1206" s="6" t="s">
        <v>551</v>
      </c>
      <c r="D1206" s="6" t="s">
        <v>75</v>
      </c>
      <c r="E1206" s="6" t="s">
        <v>582</v>
      </c>
      <c r="F1206" s="6">
        <v>7</v>
      </c>
      <c r="G1206" s="52">
        <v>45492</v>
      </c>
      <c r="H1206" s="52">
        <f>IF(COUNTIF(休講・補講一覧表!I$6:I$47,開講日程一覧!P1206)&gt;0,_xlfn.XLOOKUP(開講日程一覧!P1206,休講・補講一覧表!I$6:I$47,休講・補講一覧表!G$6:G$47),G1206)</f>
        <v>45492</v>
      </c>
      <c r="I1206" s="3" t="str">
        <f t="shared" si="40"/>
        <v>金</v>
      </c>
      <c r="J1206" s="3" t="str">
        <f>IF(COUNTIF(休講・補講一覧表!I$6:I$47,開講日程一覧!P1206)&gt;0,TEXT(G1206,"m/d")&amp;"の補講","")</f>
        <v/>
      </c>
      <c r="K1206" s="6" t="s">
        <v>542</v>
      </c>
      <c r="L1206" s="7">
        <v>6.9444444444444441E-3</v>
      </c>
      <c r="M1206" s="7">
        <v>0.125</v>
      </c>
      <c r="P1206" s="33" t="str">
        <f t="shared" si="41"/>
        <v>社会動向と事業構想_大阪7</v>
      </c>
      <c r="Q1206" s="6" t="str">
        <f>IF(_xlfn.XLOOKUP(D1206,履修科目一覧!G$6:G$225,履修科目一覧!E$6:E$225)=0,"",_xlfn.XLOOKUP(D1206,履修科目一覧!G$6:G$225,履修科目一覧!E$6:E$225))</f>
        <v/>
      </c>
      <c r="R1206" cm="1">
        <f t="array" ref="R1206">_xlfn.SWITCH(B1206,"集中(導入)",1,"前期",2,"集中(夏期)",3,"後期",4,"集中(春期)",5,"通年",6)</f>
        <v>2</v>
      </c>
      <c r="S1206" t="s">
        <v>49</v>
      </c>
      <c r="U1206">
        <v>1</v>
      </c>
    </row>
    <row r="1207" spans="2:21" x14ac:dyDescent="0.85">
      <c r="B1207" s="22" t="s">
        <v>545</v>
      </c>
      <c r="C1207" s="6" t="s">
        <v>551</v>
      </c>
      <c r="D1207" s="6" t="s">
        <v>75</v>
      </c>
      <c r="E1207" s="6" t="s">
        <v>582</v>
      </c>
      <c r="F1207" s="6">
        <v>8</v>
      </c>
      <c r="G1207" s="52">
        <v>45506</v>
      </c>
      <c r="H1207" s="52">
        <f>IF(COUNTIF(休講・補講一覧表!I$6:I$47,開講日程一覧!P1207)&gt;0,_xlfn.XLOOKUP(開講日程一覧!P1207,休講・補講一覧表!I$6:I$47,休講・補講一覧表!G$6:G$47),G1207)</f>
        <v>45506</v>
      </c>
      <c r="I1207" s="3" t="str">
        <f t="shared" si="40"/>
        <v>金</v>
      </c>
      <c r="J1207" s="3" t="str">
        <f>IF(COUNTIF(休講・補講一覧表!I$6:I$47,開講日程一覧!P1207)&gt;0,TEXT(G1207,"m/d")&amp;"の補講","")</f>
        <v/>
      </c>
      <c r="K1207" s="6" t="s">
        <v>542</v>
      </c>
      <c r="L1207" s="7">
        <v>6.9444444444444441E-3</v>
      </c>
      <c r="M1207" s="7">
        <v>0.125</v>
      </c>
      <c r="P1207" s="33" t="str">
        <f t="shared" si="41"/>
        <v>社会動向と事業構想_大阪8</v>
      </c>
      <c r="Q1207" s="6" t="str">
        <f>IF(_xlfn.XLOOKUP(D1207,履修科目一覧!G$6:G$225,履修科目一覧!E$6:E$225)=0,"",_xlfn.XLOOKUP(D1207,履修科目一覧!G$6:G$225,履修科目一覧!E$6:E$225))</f>
        <v/>
      </c>
      <c r="R1207" cm="1">
        <f t="array" ref="R1207">_xlfn.SWITCH(B1207,"集中(導入)",1,"前期",2,"集中(夏期)",3,"後期",4,"集中(春期)",5,"通年",6)</f>
        <v>2</v>
      </c>
      <c r="S1207" t="s">
        <v>49</v>
      </c>
      <c r="U1207">
        <v>1</v>
      </c>
    </row>
    <row r="1208" spans="2:21" x14ac:dyDescent="0.85">
      <c r="B1208" s="22" t="s">
        <v>550</v>
      </c>
      <c r="C1208" s="6" t="s">
        <v>546</v>
      </c>
      <c r="D1208" s="6" t="s">
        <v>87</v>
      </c>
      <c r="E1208" s="6" t="s">
        <v>582</v>
      </c>
      <c r="F1208" s="6">
        <v>1</v>
      </c>
      <c r="G1208" s="52">
        <v>45563</v>
      </c>
      <c r="H1208" s="52">
        <f>IF(COUNTIF(休講・補講一覧表!I$6:I$47,開講日程一覧!P1208)&gt;0,_xlfn.XLOOKUP(開講日程一覧!P1208,休講・補講一覧表!I$6:I$47,休講・補講一覧表!G$6:G$47),G1208)</f>
        <v>45563</v>
      </c>
      <c r="I1208" s="3" t="str">
        <f t="shared" si="40"/>
        <v>土</v>
      </c>
      <c r="J1208" s="3" t="str">
        <f>IF(COUNTIF(休講・補講一覧表!I$6:I$47,開講日程一覧!P1208)&gt;0,TEXT(G1208,"m/d")&amp;"の補講","")</f>
        <v/>
      </c>
      <c r="K1208" s="6" t="s">
        <v>548</v>
      </c>
      <c r="L1208" s="7">
        <v>0</v>
      </c>
      <c r="M1208" s="7">
        <v>6.25E-2</v>
      </c>
      <c r="P1208" s="33" t="str">
        <f t="shared" si="41"/>
        <v>テクノロジーと事業構想_大阪1</v>
      </c>
      <c r="Q1208" s="6" t="str">
        <f>IF(_xlfn.XLOOKUP(D1208,履修科目一覧!G$6:G$225,履修科目一覧!E$6:E$225)=0,"",_xlfn.XLOOKUP(D1208,履修科目一覧!G$6:G$225,履修科目一覧!E$6:E$225))</f>
        <v/>
      </c>
      <c r="R1208" cm="1">
        <f t="array" ref="R1208">_xlfn.SWITCH(B1208,"集中(導入)",1,"前期",2,"集中(夏期)",3,"後期",4,"集中(春期)",5,"通年",6)</f>
        <v>4</v>
      </c>
      <c r="S1208" t="s">
        <v>49</v>
      </c>
      <c r="U1208">
        <v>1</v>
      </c>
    </row>
    <row r="1209" spans="2:21" x14ac:dyDescent="0.85">
      <c r="B1209" s="22" t="s">
        <v>550</v>
      </c>
      <c r="C1209" s="6" t="s">
        <v>546</v>
      </c>
      <c r="D1209" s="6" t="s">
        <v>87</v>
      </c>
      <c r="E1209" s="6" t="s">
        <v>582</v>
      </c>
      <c r="F1209" s="6">
        <v>2</v>
      </c>
      <c r="G1209" s="52">
        <v>45570</v>
      </c>
      <c r="H1209" s="52">
        <f>IF(COUNTIF(休講・補講一覧表!I$6:I$47,開講日程一覧!P1209)&gt;0,_xlfn.XLOOKUP(開講日程一覧!P1209,休講・補講一覧表!I$6:I$47,休講・補講一覧表!G$6:G$47),G1209)</f>
        <v>45570</v>
      </c>
      <c r="I1209" s="3" t="str">
        <f t="shared" si="40"/>
        <v>土</v>
      </c>
      <c r="J1209" s="3" t="str">
        <f>IF(COUNTIF(休講・補講一覧表!I$6:I$47,開講日程一覧!P1209)&gt;0,TEXT(G1209,"m/d")&amp;"の補講","")</f>
        <v/>
      </c>
      <c r="K1209" s="6" t="s">
        <v>549</v>
      </c>
      <c r="L1209" s="7">
        <v>4.1666666666666664E-2</v>
      </c>
      <c r="M1209" s="7">
        <v>0.125</v>
      </c>
      <c r="P1209" s="33" t="str">
        <f t="shared" si="41"/>
        <v>テクノロジーと事業構想_大阪2</v>
      </c>
      <c r="Q1209" s="6" t="str">
        <f>IF(_xlfn.XLOOKUP(D1209,履修科目一覧!G$6:G$225,履修科目一覧!E$6:E$225)=0,"",_xlfn.XLOOKUP(D1209,履修科目一覧!G$6:G$225,履修科目一覧!E$6:E$225))</f>
        <v/>
      </c>
      <c r="R1209" cm="1">
        <f t="array" ref="R1209">_xlfn.SWITCH(B1209,"集中(導入)",1,"前期",2,"集中(夏期)",3,"後期",4,"集中(春期)",5,"通年",6)</f>
        <v>4</v>
      </c>
      <c r="S1209" t="s">
        <v>49</v>
      </c>
      <c r="U1209">
        <v>1</v>
      </c>
    </row>
    <row r="1210" spans="2:21" x14ac:dyDescent="0.85">
      <c r="B1210" s="22" t="s">
        <v>550</v>
      </c>
      <c r="C1210" s="6" t="s">
        <v>546</v>
      </c>
      <c r="D1210" s="6" t="s">
        <v>87</v>
      </c>
      <c r="E1210" s="6" t="s">
        <v>582</v>
      </c>
      <c r="F1210" s="6">
        <v>3</v>
      </c>
      <c r="G1210" s="52">
        <v>45584</v>
      </c>
      <c r="H1210" s="52">
        <f>IF(COUNTIF(休講・補講一覧表!I$6:I$47,開講日程一覧!P1210)&gt;0,_xlfn.XLOOKUP(開講日程一覧!P1210,休講・補講一覧表!I$6:I$47,休講・補講一覧表!G$6:G$47),G1210)</f>
        <v>45584</v>
      </c>
      <c r="I1210" s="3" t="str">
        <f t="shared" si="40"/>
        <v>土</v>
      </c>
      <c r="J1210" s="3" t="str">
        <f>IF(COUNTIF(休講・補講一覧表!I$6:I$47,開講日程一覧!P1210)&gt;0,TEXT(G1210,"m/d")&amp;"の補講","")</f>
        <v/>
      </c>
      <c r="K1210" s="6" t="s">
        <v>549</v>
      </c>
      <c r="L1210" s="7">
        <v>4.1666666666666664E-2</v>
      </c>
      <c r="M1210" s="7">
        <v>0.125</v>
      </c>
      <c r="P1210" s="33" t="str">
        <f t="shared" si="41"/>
        <v>テクノロジーと事業構想_大阪3</v>
      </c>
      <c r="Q1210" s="6" t="str">
        <f>IF(_xlfn.XLOOKUP(D1210,履修科目一覧!G$6:G$225,履修科目一覧!E$6:E$225)=0,"",_xlfn.XLOOKUP(D1210,履修科目一覧!G$6:G$225,履修科目一覧!E$6:E$225))</f>
        <v/>
      </c>
      <c r="R1210" cm="1">
        <f t="array" ref="R1210">_xlfn.SWITCH(B1210,"集中(導入)",1,"前期",2,"集中(夏期)",3,"後期",4,"集中(春期)",5,"通年",6)</f>
        <v>4</v>
      </c>
      <c r="S1210" t="s">
        <v>49</v>
      </c>
      <c r="U1210">
        <v>1</v>
      </c>
    </row>
    <row r="1211" spans="2:21" x14ac:dyDescent="0.85">
      <c r="B1211" s="22" t="s">
        <v>550</v>
      </c>
      <c r="C1211" s="6" t="s">
        <v>546</v>
      </c>
      <c r="D1211" s="6" t="s">
        <v>87</v>
      </c>
      <c r="E1211" s="6" t="s">
        <v>582</v>
      </c>
      <c r="F1211" s="6">
        <v>4</v>
      </c>
      <c r="G1211" s="52">
        <v>45612</v>
      </c>
      <c r="H1211" s="52">
        <f>IF(COUNTIF(休講・補講一覧表!I$6:I$47,開講日程一覧!P1211)&gt;0,_xlfn.XLOOKUP(開講日程一覧!P1211,休講・補講一覧表!I$6:I$47,休講・補講一覧表!G$6:G$47),G1211)</f>
        <v>45612</v>
      </c>
      <c r="I1211" s="3" t="str">
        <f t="shared" si="40"/>
        <v>土</v>
      </c>
      <c r="J1211" s="3" t="str">
        <f>IF(COUNTIF(休講・補講一覧表!I$6:I$47,開講日程一覧!P1211)&gt;0,TEXT(G1211,"m/d")&amp;"の補講","")</f>
        <v/>
      </c>
      <c r="K1211" s="6" t="s">
        <v>549</v>
      </c>
      <c r="L1211" s="7">
        <v>4.1666666666666664E-2</v>
      </c>
      <c r="M1211" s="7">
        <v>0.125</v>
      </c>
      <c r="P1211" s="33" t="str">
        <f t="shared" si="41"/>
        <v>テクノロジーと事業構想_大阪4</v>
      </c>
      <c r="Q1211" s="6" t="str">
        <f>IF(_xlfn.XLOOKUP(D1211,履修科目一覧!G$6:G$225,履修科目一覧!E$6:E$225)=0,"",_xlfn.XLOOKUP(D1211,履修科目一覧!G$6:G$225,履修科目一覧!E$6:E$225))</f>
        <v/>
      </c>
      <c r="R1211" cm="1">
        <f t="array" ref="R1211">_xlfn.SWITCH(B1211,"集中(導入)",1,"前期",2,"集中(夏期)",3,"後期",4,"集中(春期)",5,"通年",6)</f>
        <v>4</v>
      </c>
      <c r="S1211" t="s">
        <v>49</v>
      </c>
      <c r="U1211">
        <v>1</v>
      </c>
    </row>
    <row r="1212" spans="2:21" x14ac:dyDescent="0.85">
      <c r="B1212" s="22" t="s">
        <v>550</v>
      </c>
      <c r="C1212" s="6" t="s">
        <v>546</v>
      </c>
      <c r="D1212" s="6" t="s">
        <v>87</v>
      </c>
      <c r="E1212" s="6" t="s">
        <v>582</v>
      </c>
      <c r="F1212" s="6">
        <v>5</v>
      </c>
      <c r="G1212" s="52">
        <v>45626</v>
      </c>
      <c r="H1212" s="52">
        <f>IF(COUNTIF(休講・補講一覧表!I$6:I$47,開講日程一覧!P1212)&gt;0,_xlfn.XLOOKUP(開講日程一覧!P1212,休講・補講一覧表!I$6:I$47,休講・補講一覧表!G$6:G$47),G1212)</f>
        <v>45626</v>
      </c>
      <c r="I1212" s="3" t="str">
        <f t="shared" si="40"/>
        <v>土</v>
      </c>
      <c r="J1212" s="3" t="str">
        <f>IF(COUNTIF(休講・補講一覧表!I$6:I$47,開講日程一覧!P1212)&gt;0,TEXT(G1212,"m/d")&amp;"の補講","")</f>
        <v/>
      </c>
      <c r="K1212" s="6" t="s">
        <v>549</v>
      </c>
      <c r="L1212" s="7">
        <v>4.1666666666666664E-2</v>
      </c>
      <c r="M1212" s="7">
        <v>0.125</v>
      </c>
      <c r="P1212" s="33" t="str">
        <f t="shared" si="41"/>
        <v>テクノロジーと事業構想_大阪5</v>
      </c>
      <c r="Q1212" s="6" t="str">
        <f>IF(_xlfn.XLOOKUP(D1212,履修科目一覧!G$6:G$225,履修科目一覧!E$6:E$225)=0,"",_xlfn.XLOOKUP(D1212,履修科目一覧!G$6:G$225,履修科目一覧!E$6:E$225))</f>
        <v/>
      </c>
      <c r="R1212" cm="1">
        <f t="array" ref="R1212">_xlfn.SWITCH(B1212,"集中(導入)",1,"前期",2,"集中(夏期)",3,"後期",4,"集中(春期)",5,"通年",6)</f>
        <v>4</v>
      </c>
      <c r="S1212" t="s">
        <v>49</v>
      </c>
      <c r="U1212">
        <v>1</v>
      </c>
    </row>
    <row r="1213" spans="2:21" x14ac:dyDescent="0.85">
      <c r="B1213" s="22" t="s">
        <v>550</v>
      </c>
      <c r="C1213" s="6" t="s">
        <v>546</v>
      </c>
      <c r="D1213" s="6" t="s">
        <v>87</v>
      </c>
      <c r="E1213" s="6" t="s">
        <v>582</v>
      </c>
      <c r="F1213" s="6">
        <v>6</v>
      </c>
      <c r="G1213" s="52">
        <v>45640</v>
      </c>
      <c r="H1213" s="52">
        <f>IF(COUNTIF(休講・補講一覧表!I$6:I$47,開講日程一覧!P1213)&gt;0,_xlfn.XLOOKUP(開講日程一覧!P1213,休講・補講一覧表!I$6:I$47,休講・補講一覧表!G$6:G$47),G1213)</f>
        <v>45640</v>
      </c>
      <c r="I1213" s="3" t="str">
        <f t="shared" si="40"/>
        <v>土</v>
      </c>
      <c r="J1213" s="3" t="str">
        <f>IF(COUNTIF(休講・補講一覧表!I$6:I$47,開講日程一覧!P1213)&gt;0,TEXT(G1213,"m/d")&amp;"の補講","")</f>
        <v/>
      </c>
      <c r="K1213" s="6" t="s">
        <v>549</v>
      </c>
      <c r="L1213" s="7">
        <v>4.1666666666666664E-2</v>
      </c>
      <c r="M1213" s="7">
        <v>0.125</v>
      </c>
      <c r="P1213" s="33" t="str">
        <f t="shared" si="41"/>
        <v>テクノロジーと事業構想_大阪6</v>
      </c>
      <c r="Q1213" s="6" t="str">
        <f>IF(_xlfn.XLOOKUP(D1213,履修科目一覧!G$6:G$225,履修科目一覧!E$6:E$225)=0,"",_xlfn.XLOOKUP(D1213,履修科目一覧!G$6:G$225,履修科目一覧!E$6:E$225))</f>
        <v/>
      </c>
      <c r="R1213" cm="1">
        <f t="array" ref="R1213">_xlfn.SWITCH(B1213,"集中(導入)",1,"前期",2,"集中(夏期)",3,"後期",4,"集中(春期)",5,"通年",6)</f>
        <v>4</v>
      </c>
      <c r="S1213" t="s">
        <v>49</v>
      </c>
      <c r="U1213">
        <v>1</v>
      </c>
    </row>
    <row r="1214" spans="2:21" x14ac:dyDescent="0.85">
      <c r="B1214" s="22" t="s">
        <v>550</v>
      </c>
      <c r="C1214" s="6" t="s">
        <v>546</v>
      </c>
      <c r="D1214" s="6" t="s">
        <v>87</v>
      </c>
      <c r="E1214" s="6" t="s">
        <v>582</v>
      </c>
      <c r="F1214" s="6">
        <v>7</v>
      </c>
      <c r="G1214" s="52">
        <v>45675</v>
      </c>
      <c r="H1214" s="52">
        <f>IF(COUNTIF(休講・補講一覧表!I$6:I$47,開講日程一覧!P1214)&gt;0,_xlfn.XLOOKUP(開講日程一覧!P1214,休講・補講一覧表!I$6:I$47,休講・補講一覧表!G$6:G$47),G1214)</f>
        <v>45675</v>
      </c>
      <c r="I1214" s="3" t="str">
        <f t="shared" si="40"/>
        <v>土</v>
      </c>
      <c r="J1214" s="3" t="str">
        <f>IF(COUNTIF(休講・補講一覧表!I$6:I$47,開講日程一覧!P1214)&gt;0,TEXT(G1214,"m/d")&amp;"の補講","")</f>
        <v/>
      </c>
      <c r="K1214" s="6" t="s">
        <v>549</v>
      </c>
      <c r="L1214" s="7">
        <v>4.1666666666666664E-2</v>
      </c>
      <c r="M1214" s="7">
        <v>0.125</v>
      </c>
      <c r="P1214" s="33" t="str">
        <f t="shared" si="41"/>
        <v>テクノロジーと事業構想_大阪7</v>
      </c>
      <c r="Q1214" s="6" t="str">
        <f>IF(_xlfn.XLOOKUP(D1214,履修科目一覧!G$6:G$225,履修科目一覧!E$6:E$225)=0,"",_xlfn.XLOOKUP(D1214,履修科目一覧!G$6:G$225,履修科目一覧!E$6:E$225))</f>
        <v/>
      </c>
      <c r="R1214" cm="1">
        <f t="array" ref="R1214">_xlfn.SWITCH(B1214,"集中(導入)",1,"前期",2,"集中(夏期)",3,"後期",4,"集中(春期)",5,"通年",6)</f>
        <v>4</v>
      </c>
      <c r="S1214" t="s">
        <v>49</v>
      </c>
      <c r="U1214">
        <v>1</v>
      </c>
    </row>
    <row r="1215" spans="2:21" x14ac:dyDescent="0.85">
      <c r="B1215" s="22" t="s">
        <v>550</v>
      </c>
      <c r="C1215" s="6" t="s">
        <v>546</v>
      </c>
      <c r="D1215" s="6" t="s">
        <v>87</v>
      </c>
      <c r="E1215" s="6" t="s">
        <v>582</v>
      </c>
      <c r="F1215" s="6">
        <v>8</v>
      </c>
      <c r="G1215" s="52">
        <v>45689</v>
      </c>
      <c r="H1215" s="52">
        <f>IF(COUNTIF(休講・補講一覧表!I$6:I$47,開講日程一覧!P1215)&gt;0,_xlfn.XLOOKUP(開講日程一覧!P1215,休講・補講一覧表!I$6:I$47,休講・補講一覧表!G$6:G$47),G1215)</f>
        <v>45689</v>
      </c>
      <c r="I1215" s="3" t="str">
        <f t="shared" si="40"/>
        <v>土</v>
      </c>
      <c r="J1215" s="3" t="str">
        <f>IF(COUNTIF(休講・補講一覧表!I$6:I$47,開講日程一覧!P1215)&gt;0,TEXT(G1215,"m/d")&amp;"の補講","")</f>
        <v/>
      </c>
      <c r="K1215" s="6" t="s">
        <v>549</v>
      </c>
      <c r="L1215" s="7">
        <v>4.1666666666666664E-2</v>
      </c>
      <c r="M1215" s="7">
        <v>0.125</v>
      </c>
      <c r="P1215" s="33" t="str">
        <f t="shared" si="41"/>
        <v>テクノロジーと事業構想_大阪8</v>
      </c>
      <c r="Q1215" s="6" t="str">
        <f>IF(_xlfn.XLOOKUP(D1215,履修科目一覧!G$6:G$225,履修科目一覧!E$6:E$225)=0,"",_xlfn.XLOOKUP(D1215,履修科目一覧!G$6:G$225,履修科目一覧!E$6:E$225))</f>
        <v/>
      </c>
      <c r="R1215" cm="1">
        <f t="array" ref="R1215">_xlfn.SWITCH(B1215,"集中(導入)",1,"前期",2,"集中(夏期)",3,"後期",4,"集中(春期)",5,"通年",6)</f>
        <v>4</v>
      </c>
      <c r="S1215" t="s">
        <v>49</v>
      </c>
      <c r="U1215">
        <v>1</v>
      </c>
    </row>
    <row r="1216" spans="2:21" x14ac:dyDescent="0.85">
      <c r="B1216" s="22" t="s">
        <v>545</v>
      </c>
      <c r="C1216" s="6" t="s">
        <v>560</v>
      </c>
      <c r="D1216" s="6" t="s">
        <v>98</v>
      </c>
      <c r="E1216" s="6" t="s">
        <v>582</v>
      </c>
      <c r="F1216" s="6">
        <v>1</v>
      </c>
      <c r="G1216" s="52">
        <v>45404</v>
      </c>
      <c r="H1216" s="52">
        <f>IF(COUNTIF(休講・補講一覧表!I$6:I$47,開講日程一覧!P1216)&gt;0,_xlfn.XLOOKUP(開講日程一覧!P1216,休講・補講一覧表!I$6:I$47,休講・補講一覧表!G$6:G$47),G1216)</f>
        <v>45404</v>
      </c>
      <c r="I1216" s="3" t="str">
        <f t="shared" si="40"/>
        <v>月</v>
      </c>
      <c r="J1216" s="3" t="str">
        <f>IF(COUNTIF(休講・補講一覧表!I$6:I$47,開講日程一覧!P1216)&gt;0,TEXT(G1216,"m/d")&amp;"の補講","")</f>
        <v/>
      </c>
      <c r="K1216" s="6" t="s">
        <v>556</v>
      </c>
      <c r="L1216" s="7">
        <v>0</v>
      </c>
      <c r="M1216" s="7">
        <v>6.25E-2</v>
      </c>
      <c r="P1216" s="33" t="str">
        <f t="shared" si="41"/>
        <v>経済動向と事業構想_大阪1</v>
      </c>
      <c r="Q1216" s="6" t="str">
        <f>IF(_xlfn.XLOOKUP(D1216,履修科目一覧!G$6:G$225,履修科目一覧!E$6:E$225)=0,"",_xlfn.XLOOKUP(D1216,履修科目一覧!G$6:G$225,履修科目一覧!E$6:E$225))</f>
        <v/>
      </c>
      <c r="R1216" cm="1">
        <f t="array" ref="R1216">_xlfn.SWITCH(B1216,"集中(導入)",1,"前期",2,"集中(夏期)",3,"後期",4,"集中(春期)",5,"通年",6)</f>
        <v>2</v>
      </c>
      <c r="S1216" t="s">
        <v>49</v>
      </c>
      <c r="U1216">
        <v>1</v>
      </c>
    </row>
    <row r="1217" spans="2:21" x14ac:dyDescent="0.85">
      <c r="B1217" s="22" t="s">
        <v>545</v>
      </c>
      <c r="C1217" s="6" t="s">
        <v>560</v>
      </c>
      <c r="D1217" s="6" t="s">
        <v>98</v>
      </c>
      <c r="E1217" s="6" t="s">
        <v>582</v>
      </c>
      <c r="F1217" s="6">
        <v>2</v>
      </c>
      <c r="G1217" s="52">
        <v>45425</v>
      </c>
      <c r="H1217" s="52">
        <f>IF(COUNTIF(休講・補講一覧表!I$6:I$47,開講日程一覧!P1217)&gt;0,_xlfn.XLOOKUP(開講日程一覧!P1217,休講・補講一覧表!I$6:I$47,休講・補講一覧表!G$6:G$47),G1217)</f>
        <v>45425</v>
      </c>
      <c r="I1217" s="3" t="str">
        <f t="shared" si="40"/>
        <v>月</v>
      </c>
      <c r="J1217" s="3" t="str">
        <f>IF(COUNTIF(休講・補講一覧表!I$6:I$47,開講日程一覧!P1217)&gt;0,TEXT(G1217,"m/d")&amp;"の補講","")</f>
        <v/>
      </c>
      <c r="K1217" s="6" t="s">
        <v>542</v>
      </c>
      <c r="L1217" s="7">
        <v>6.9444444444444441E-3</v>
      </c>
      <c r="M1217" s="7">
        <v>0.125</v>
      </c>
      <c r="P1217" s="33" t="str">
        <f t="shared" si="41"/>
        <v>経済動向と事業構想_大阪2</v>
      </c>
      <c r="Q1217" s="6" t="str">
        <f>IF(_xlfn.XLOOKUP(D1217,履修科目一覧!G$6:G$225,履修科目一覧!E$6:E$225)=0,"",_xlfn.XLOOKUP(D1217,履修科目一覧!G$6:G$225,履修科目一覧!E$6:E$225))</f>
        <v/>
      </c>
      <c r="R1217" cm="1">
        <f t="array" ref="R1217">_xlfn.SWITCH(B1217,"集中(導入)",1,"前期",2,"集中(夏期)",3,"後期",4,"集中(春期)",5,"通年",6)</f>
        <v>2</v>
      </c>
      <c r="S1217" t="s">
        <v>49</v>
      </c>
      <c r="U1217">
        <v>1</v>
      </c>
    </row>
    <row r="1218" spans="2:21" x14ac:dyDescent="0.85">
      <c r="B1218" s="22" t="s">
        <v>545</v>
      </c>
      <c r="C1218" s="6" t="s">
        <v>560</v>
      </c>
      <c r="D1218" s="6" t="s">
        <v>98</v>
      </c>
      <c r="E1218" s="6" t="s">
        <v>582</v>
      </c>
      <c r="F1218" s="6">
        <v>3</v>
      </c>
      <c r="G1218" s="52">
        <v>45439</v>
      </c>
      <c r="H1218" s="52">
        <f>IF(COUNTIF(休講・補講一覧表!I$6:I$47,開講日程一覧!P1218)&gt;0,_xlfn.XLOOKUP(開講日程一覧!P1218,休講・補講一覧表!I$6:I$47,休講・補講一覧表!G$6:G$47),G1218)</f>
        <v>45439</v>
      </c>
      <c r="I1218" s="3" t="str">
        <f t="shared" si="40"/>
        <v>月</v>
      </c>
      <c r="J1218" s="3" t="str">
        <f>IF(COUNTIF(休講・補講一覧表!I$6:I$47,開講日程一覧!P1218)&gt;0,TEXT(G1218,"m/d")&amp;"の補講","")</f>
        <v/>
      </c>
      <c r="K1218" s="6" t="s">
        <v>542</v>
      </c>
      <c r="L1218" s="7">
        <v>6.9444444444444441E-3</v>
      </c>
      <c r="M1218" s="7">
        <v>0.125</v>
      </c>
      <c r="P1218" s="33" t="str">
        <f t="shared" si="41"/>
        <v>経済動向と事業構想_大阪3</v>
      </c>
      <c r="Q1218" s="6" t="str">
        <f>IF(_xlfn.XLOOKUP(D1218,履修科目一覧!G$6:G$225,履修科目一覧!E$6:E$225)=0,"",_xlfn.XLOOKUP(D1218,履修科目一覧!G$6:G$225,履修科目一覧!E$6:E$225))</f>
        <v/>
      </c>
      <c r="R1218" cm="1">
        <f t="array" ref="R1218">_xlfn.SWITCH(B1218,"集中(導入)",1,"前期",2,"集中(夏期)",3,"後期",4,"集中(春期)",5,"通年",6)</f>
        <v>2</v>
      </c>
      <c r="S1218" t="s">
        <v>49</v>
      </c>
      <c r="U1218">
        <v>1</v>
      </c>
    </row>
    <row r="1219" spans="2:21" x14ac:dyDescent="0.85">
      <c r="B1219" s="22" t="s">
        <v>545</v>
      </c>
      <c r="C1219" s="6" t="s">
        <v>560</v>
      </c>
      <c r="D1219" s="6" t="s">
        <v>98</v>
      </c>
      <c r="E1219" s="6" t="s">
        <v>582</v>
      </c>
      <c r="F1219" s="6">
        <v>4</v>
      </c>
      <c r="G1219" s="52">
        <v>45453</v>
      </c>
      <c r="H1219" s="52">
        <f>IF(COUNTIF(休講・補講一覧表!I$6:I$47,開講日程一覧!P1219)&gt;0,_xlfn.XLOOKUP(開講日程一覧!P1219,休講・補講一覧表!I$6:I$47,休講・補講一覧表!G$6:G$47),G1219)</f>
        <v>45453</v>
      </c>
      <c r="I1219" s="3" t="str">
        <f t="shared" si="40"/>
        <v>月</v>
      </c>
      <c r="J1219" s="3" t="str">
        <f>IF(COUNTIF(休講・補講一覧表!I$6:I$47,開講日程一覧!P1219)&gt;0,TEXT(G1219,"m/d")&amp;"の補講","")</f>
        <v/>
      </c>
      <c r="K1219" s="6" t="s">
        <v>542</v>
      </c>
      <c r="L1219" s="7">
        <v>6.9444444444444441E-3</v>
      </c>
      <c r="M1219" s="7">
        <v>0.125</v>
      </c>
      <c r="P1219" s="33" t="str">
        <f t="shared" si="41"/>
        <v>経済動向と事業構想_大阪4</v>
      </c>
      <c r="Q1219" s="6" t="str">
        <f>IF(_xlfn.XLOOKUP(D1219,履修科目一覧!G$6:G$225,履修科目一覧!E$6:E$225)=0,"",_xlfn.XLOOKUP(D1219,履修科目一覧!G$6:G$225,履修科目一覧!E$6:E$225))</f>
        <v/>
      </c>
      <c r="R1219" cm="1">
        <f t="array" ref="R1219">_xlfn.SWITCH(B1219,"集中(導入)",1,"前期",2,"集中(夏期)",3,"後期",4,"集中(春期)",5,"通年",6)</f>
        <v>2</v>
      </c>
      <c r="S1219" t="s">
        <v>49</v>
      </c>
      <c r="U1219">
        <v>1</v>
      </c>
    </row>
    <row r="1220" spans="2:21" x14ac:dyDescent="0.85">
      <c r="B1220" s="22" t="s">
        <v>545</v>
      </c>
      <c r="C1220" s="6" t="s">
        <v>560</v>
      </c>
      <c r="D1220" s="6" t="s">
        <v>98</v>
      </c>
      <c r="E1220" s="6" t="s">
        <v>582</v>
      </c>
      <c r="F1220" s="6">
        <v>5</v>
      </c>
      <c r="G1220" s="52">
        <v>45467</v>
      </c>
      <c r="H1220" s="52">
        <f>IF(COUNTIF(休講・補講一覧表!I$6:I$47,開講日程一覧!P1220)&gt;0,_xlfn.XLOOKUP(開講日程一覧!P1220,休講・補講一覧表!I$6:I$47,休講・補講一覧表!G$6:G$47),G1220)</f>
        <v>45467</v>
      </c>
      <c r="I1220" s="3" t="str">
        <f t="shared" si="40"/>
        <v>月</v>
      </c>
      <c r="J1220" s="3" t="str">
        <f>IF(COUNTIF(休講・補講一覧表!I$6:I$47,開講日程一覧!P1220)&gt;0,TEXT(G1220,"m/d")&amp;"の補講","")</f>
        <v/>
      </c>
      <c r="K1220" s="6" t="s">
        <v>542</v>
      </c>
      <c r="L1220" s="7">
        <v>6.9444444444444441E-3</v>
      </c>
      <c r="M1220" s="7">
        <v>0.125</v>
      </c>
      <c r="P1220" s="33" t="str">
        <f t="shared" si="41"/>
        <v>経済動向と事業構想_大阪5</v>
      </c>
      <c r="Q1220" s="6" t="str">
        <f>IF(_xlfn.XLOOKUP(D1220,履修科目一覧!G$6:G$225,履修科目一覧!E$6:E$225)=0,"",_xlfn.XLOOKUP(D1220,履修科目一覧!G$6:G$225,履修科目一覧!E$6:E$225))</f>
        <v/>
      </c>
      <c r="R1220" cm="1">
        <f t="array" ref="R1220">_xlfn.SWITCH(B1220,"集中(導入)",1,"前期",2,"集中(夏期)",3,"後期",4,"集中(春期)",5,"通年",6)</f>
        <v>2</v>
      </c>
      <c r="S1220" t="s">
        <v>49</v>
      </c>
      <c r="U1220">
        <v>1</v>
      </c>
    </row>
    <row r="1221" spans="2:21" x14ac:dyDescent="0.85">
      <c r="B1221" s="22" t="s">
        <v>545</v>
      </c>
      <c r="C1221" s="6" t="s">
        <v>560</v>
      </c>
      <c r="D1221" s="6" t="s">
        <v>98</v>
      </c>
      <c r="E1221" s="6" t="s">
        <v>582</v>
      </c>
      <c r="F1221" s="6">
        <v>6</v>
      </c>
      <c r="G1221" s="52">
        <v>45481</v>
      </c>
      <c r="H1221" s="52">
        <f>IF(COUNTIF(休講・補講一覧表!I$6:I$47,開講日程一覧!P1221)&gt;0,_xlfn.XLOOKUP(開講日程一覧!P1221,休講・補講一覧表!I$6:I$47,休講・補講一覧表!G$6:G$47),G1221)</f>
        <v>45481</v>
      </c>
      <c r="I1221" s="3" t="str">
        <f t="shared" si="40"/>
        <v>月</v>
      </c>
      <c r="J1221" s="3" t="str">
        <f>IF(COUNTIF(休講・補講一覧表!I$6:I$47,開講日程一覧!P1221)&gt;0,TEXT(G1221,"m/d")&amp;"の補講","")</f>
        <v/>
      </c>
      <c r="K1221" s="6" t="s">
        <v>542</v>
      </c>
      <c r="L1221" s="7">
        <v>6.9444444444444441E-3</v>
      </c>
      <c r="M1221" s="7">
        <v>0.125</v>
      </c>
      <c r="P1221" s="33" t="str">
        <f t="shared" si="41"/>
        <v>経済動向と事業構想_大阪6</v>
      </c>
      <c r="Q1221" s="6" t="str">
        <f>IF(_xlfn.XLOOKUP(D1221,履修科目一覧!G$6:G$225,履修科目一覧!E$6:E$225)=0,"",_xlfn.XLOOKUP(D1221,履修科目一覧!G$6:G$225,履修科目一覧!E$6:E$225))</f>
        <v/>
      </c>
      <c r="R1221" cm="1">
        <f t="array" ref="R1221">_xlfn.SWITCH(B1221,"集中(導入)",1,"前期",2,"集中(夏期)",3,"後期",4,"集中(春期)",5,"通年",6)</f>
        <v>2</v>
      </c>
      <c r="S1221" t="s">
        <v>49</v>
      </c>
      <c r="U1221">
        <v>1</v>
      </c>
    </row>
    <row r="1222" spans="2:21" x14ac:dyDescent="0.85">
      <c r="B1222" s="22" t="s">
        <v>545</v>
      </c>
      <c r="C1222" s="6" t="s">
        <v>560</v>
      </c>
      <c r="D1222" s="6" t="s">
        <v>98</v>
      </c>
      <c r="E1222" s="6" t="s">
        <v>582</v>
      </c>
      <c r="F1222" s="6">
        <v>7</v>
      </c>
      <c r="G1222" s="52">
        <v>45495</v>
      </c>
      <c r="H1222" s="52">
        <f>IF(COUNTIF(休講・補講一覧表!I$6:I$47,開講日程一覧!P1222)&gt;0,_xlfn.XLOOKUP(開講日程一覧!P1222,休講・補講一覧表!I$6:I$47,休講・補講一覧表!G$6:G$47),G1222)</f>
        <v>45495</v>
      </c>
      <c r="I1222" s="3" t="str">
        <f t="shared" si="40"/>
        <v>月</v>
      </c>
      <c r="J1222" s="3" t="str">
        <f>IF(COUNTIF(休講・補講一覧表!I$6:I$47,開講日程一覧!P1222)&gt;0,TEXT(G1222,"m/d")&amp;"の補講","")</f>
        <v/>
      </c>
      <c r="K1222" s="6" t="s">
        <v>542</v>
      </c>
      <c r="L1222" s="7">
        <v>6.9444444444444441E-3</v>
      </c>
      <c r="M1222" s="7">
        <v>0.125</v>
      </c>
      <c r="P1222" s="33" t="str">
        <f t="shared" si="41"/>
        <v>経済動向と事業構想_大阪7</v>
      </c>
      <c r="Q1222" s="6" t="str">
        <f>IF(_xlfn.XLOOKUP(D1222,履修科目一覧!G$6:G$225,履修科目一覧!E$6:E$225)=0,"",_xlfn.XLOOKUP(D1222,履修科目一覧!G$6:G$225,履修科目一覧!E$6:E$225))</f>
        <v/>
      </c>
      <c r="R1222" cm="1">
        <f t="array" ref="R1222">_xlfn.SWITCH(B1222,"集中(導入)",1,"前期",2,"集中(夏期)",3,"後期",4,"集中(春期)",5,"通年",6)</f>
        <v>2</v>
      </c>
      <c r="S1222" t="s">
        <v>49</v>
      </c>
      <c r="U1222">
        <v>1</v>
      </c>
    </row>
    <row r="1223" spans="2:21" x14ac:dyDescent="0.85">
      <c r="B1223" s="22" t="s">
        <v>545</v>
      </c>
      <c r="C1223" s="6" t="s">
        <v>560</v>
      </c>
      <c r="D1223" s="6" t="s">
        <v>98</v>
      </c>
      <c r="E1223" s="6" t="s">
        <v>582</v>
      </c>
      <c r="F1223" s="6">
        <v>8</v>
      </c>
      <c r="G1223" s="52">
        <v>45509</v>
      </c>
      <c r="H1223" s="52">
        <f>IF(COUNTIF(休講・補講一覧表!I$6:I$47,開講日程一覧!P1223)&gt;0,_xlfn.XLOOKUP(開講日程一覧!P1223,休講・補講一覧表!I$6:I$47,休講・補講一覧表!G$6:G$47),G1223)</f>
        <v>45509</v>
      </c>
      <c r="I1223" s="3" t="str">
        <f t="shared" si="40"/>
        <v>月</v>
      </c>
      <c r="J1223" s="3" t="str">
        <f>IF(COUNTIF(休講・補講一覧表!I$6:I$47,開講日程一覧!P1223)&gt;0,TEXT(G1223,"m/d")&amp;"の補講","")</f>
        <v/>
      </c>
      <c r="K1223" s="6" t="s">
        <v>542</v>
      </c>
      <c r="L1223" s="7">
        <v>6.9444444444444441E-3</v>
      </c>
      <c r="M1223" s="7">
        <v>0.125</v>
      </c>
      <c r="P1223" s="33" t="str">
        <f t="shared" si="41"/>
        <v>経済動向と事業構想_大阪8</v>
      </c>
      <c r="Q1223" s="6" t="str">
        <f>IF(_xlfn.XLOOKUP(D1223,履修科目一覧!G$6:G$225,履修科目一覧!E$6:E$225)=0,"",_xlfn.XLOOKUP(D1223,履修科目一覧!G$6:G$225,履修科目一覧!E$6:E$225))</f>
        <v/>
      </c>
      <c r="R1223" cm="1">
        <f t="array" ref="R1223">_xlfn.SWITCH(B1223,"集中(導入)",1,"前期",2,"集中(夏期)",3,"後期",4,"集中(春期)",5,"通年",6)</f>
        <v>2</v>
      </c>
      <c r="S1223" t="s">
        <v>49</v>
      </c>
      <c r="U1223">
        <v>1</v>
      </c>
    </row>
    <row r="1224" spans="2:21" x14ac:dyDescent="0.85">
      <c r="B1224" s="22" t="s">
        <v>545</v>
      </c>
      <c r="C1224" s="6" t="s">
        <v>558</v>
      </c>
      <c r="D1224" s="6" t="s">
        <v>116</v>
      </c>
      <c r="E1224" s="6" t="s">
        <v>582</v>
      </c>
      <c r="F1224" s="6">
        <v>1</v>
      </c>
      <c r="G1224" s="52">
        <v>45409</v>
      </c>
      <c r="H1224" s="52">
        <f>IF(COUNTIF(休講・補講一覧表!I$6:I$47,開講日程一覧!P1224)&gt;0,_xlfn.XLOOKUP(開講日程一覧!P1224,休講・補講一覧表!I$6:I$47,休講・補講一覧表!G$6:G$47),G1224)</f>
        <v>45409</v>
      </c>
      <c r="I1224" s="3" t="str">
        <f t="shared" si="40"/>
        <v>土</v>
      </c>
      <c r="J1224" s="3" t="str">
        <f>IF(COUNTIF(休講・補講一覧表!I$6:I$47,開講日程一覧!P1224)&gt;0,TEXT(G1224,"m/d")&amp;"の補講","")</f>
        <v/>
      </c>
      <c r="K1224" s="6" t="s">
        <v>559</v>
      </c>
      <c r="L1224" s="7">
        <v>0</v>
      </c>
      <c r="M1224" s="7">
        <v>6.25E-2</v>
      </c>
      <c r="P1224" s="33" t="str">
        <f t="shared" si="41"/>
        <v>地域における事業構想_大阪1</v>
      </c>
      <c r="Q1224" s="6" t="str">
        <f>IF(_xlfn.XLOOKUP(D1224,履修科目一覧!G$6:G$225,履修科目一覧!E$6:E$225)=0,"",_xlfn.XLOOKUP(D1224,履修科目一覧!G$6:G$225,履修科目一覧!E$6:E$225))</f>
        <v/>
      </c>
      <c r="R1224" cm="1">
        <f t="array" ref="R1224">_xlfn.SWITCH(B1224,"集中(導入)",1,"前期",2,"集中(夏期)",3,"後期",4,"集中(春期)",5,"通年",6)</f>
        <v>2</v>
      </c>
      <c r="S1224" t="s">
        <v>49</v>
      </c>
      <c r="U1224">
        <v>1</v>
      </c>
    </row>
    <row r="1225" spans="2:21" x14ac:dyDescent="0.85">
      <c r="B1225" s="22" t="s">
        <v>545</v>
      </c>
      <c r="C1225" s="6" t="s">
        <v>558</v>
      </c>
      <c r="D1225" s="6" t="s">
        <v>116</v>
      </c>
      <c r="E1225" s="6" t="s">
        <v>582</v>
      </c>
      <c r="F1225" s="6">
        <v>2</v>
      </c>
      <c r="G1225" s="52">
        <v>45423</v>
      </c>
      <c r="H1225" s="52">
        <f>IF(COUNTIF(休講・補講一覧表!I$6:I$47,開講日程一覧!P1225)&gt;0,_xlfn.XLOOKUP(開講日程一覧!P1225,休講・補講一覧表!I$6:I$47,休講・補講一覧表!G$6:G$47),G1225)</f>
        <v>45423</v>
      </c>
      <c r="I1225" s="3" t="str">
        <f t="shared" si="40"/>
        <v>土</v>
      </c>
      <c r="J1225" s="3" t="str">
        <f>IF(COUNTIF(休講・補講一覧表!I$6:I$47,開講日程一覧!P1225)&gt;0,TEXT(G1225,"m/d")&amp;"の補講","")</f>
        <v/>
      </c>
      <c r="K1225" s="6" t="s">
        <v>549</v>
      </c>
      <c r="L1225" s="7">
        <v>4.1666666666666664E-2</v>
      </c>
      <c r="M1225" s="7">
        <v>0.125</v>
      </c>
      <c r="P1225" s="33" t="str">
        <f t="shared" si="41"/>
        <v>地域における事業構想_大阪2</v>
      </c>
      <c r="Q1225" s="6" t="str">
        <f>IF(_xlfn.XLOOKUP(D1225,履修科目一覧!G$6:G$225,履修科目一覧!E$6:E$225)=0,"",_xlfn.XLOOKUP(D1225,履修科目一覧!G$6:G$225,履修科目一覧!E$6:E$225))</f>
        <v/>
      </c>
      <c r="R1225" cm="1">
        <f t="array" ref="R1225">_xlfn.SWITCH(B1225,"集中(導入)",1,"前期",2,"集中(夏期)",3,"後期",4,"集中(春期)",5,"通年",6)</f>
        <v>2</v>
      </c>
      <c r="S1225" t="s">
        <v>49</v>
      </c>
      <c r="U1225">
        <v>1</v>
      </c>
    </row>
    <row r="1226" spans="2:21" x14ac:dyDescent="0.85">
      <c r="B1226" s="22" t="s">
        <v>545</v>
      </c>
      <c r="C1226" s="6" t="s">
        <v>558</v>
      </c>
      <c r="D1226" s="6" t="s">
        <v>116</v>
      </c>
      <c r="E1226" s="6" t="s">
        <v>582</v>
      </c>
      <c r="F1226" s="6">
        <v>3</v>
      </c>
      <c r="G1226" s="52">
        <v>45437</v>
      </c>
      <c r="H1226" s="52">
        <f>IF(COUNTIF(休講・補講一覧表!I$6:I$47,開講日程一覧!P1226)&gt;0,_xlfn.XLOOKUP(開講日程一覧!P1226,休講・補講一覧表!I$6:I$47,休講・補講一覧表!G$6:G$47),G1226)</f>
        <v>45437</v>
      </c>
      <c r="I1226" s="3" t="str">
        <f t="shared" si="40"/>
        <v>土</v>
      </c>
      <c r="J1226" s="3" t="str">
        <f>IF(COUNTIF(休講・補講一覧表!I$6:I$47,開講日程一覧!P1226)&gt;0,TEXT(G1226,"m/d")&amp;"の補講","")</f>
        <v/>
      </c>
      <c r="K1226" s="6" t="s">
        <v>549</v>
      </c>
      <c r="L1226" s="7">
        <v>4.1666666666666664E-2</v>
      </c>
      <c r="M1226" s="7">
        <v>0.125</v>
      </c>
      <c r="P1226" s="33" t="str">
        <f t="shared" si="41"/>
        <v>地域における事業構想_大阪3</v>
      </c>
      <c r="Q1226" s="6" t="str">
        <f>IF(_xlfn.XLOOKUP(D1226,履修科目一覧!G$6:G$225,履修科目一覧!E$6:E$225)=0,"",_xlfn.XLOOKUP(D1226,履修科目一覧!G$6:G$225,履修科目一覧!E$6:E$225))</f>
        <v/>
      </c>
      <c r="R1226" cm="1">
        <f t="array" ref="R1226">_xlfn.SWITCH(B1226,"集中(導入)",1,"前期",2,"集中(夏期)",3,"後期",4,"集中(春期)",5,"通年",6)</f>
        <v>2</v>
      </c>
      <c r="S1226" t="s">
        <v>49</v>
      </c>
      <c r="U1226">
        <v>1</v>
      </c>
    </row>
    <row r="1227" spans="2:21" x14ac:dyDescent="0.85">
      <c r="B1227" s="22" t="s">
        <v>545</v>
      </c>
      <c r="C1227" s="6" t="s">
        <v>558</v>
      </c>
      <c r="D1227" s="6" t="s">
        <v>116</v>
      </c>
      <c r="E1227" s="6" t="s">
        <v>582</v>
      </c>
      <c r="F1227" s="6">
        <v>4</v>
      </c>
      <c r="G1227" s="52">
        <v>45451</v>
      </c>
      <c r="H1227" s="52">
        <f>IF(COUNTIF(休講・補講一覧表!I$6:I$47,開講日程一覧!P1227)&gt;0,_xlfn.XLOOKUP(開講日程一覧!P1227,休講・補講一覧表!I$6:I$47,休講・補講一覧表!G$6:G$47),G1227)</f>
        <v>45451</v>
      </c>
      <c r="I1227" s="3" t="str">
        <f t="shared" si="40"/>
        <v>土</v>
      </c>
      <c r="J1227" s="3" t="str">
        <f>IF(COUNTIF(休講・補講一覧表!I$6:I$47,開講日程一覧!P1227)&gt;0,TEXT(G1227,"m/d")&amp;"の補講","")</f>
        <v/>
      </c>
      <c r="K1227" s="6" t="s">
        <v>549</v>
      </c>
      <c r="L1227" s="7">
        <v>4.1666666666666664E-2</v>
      </c>
      <c r="M1227" s="7">
        <v>0.125</v>
      </c>
      <c r="P1227" s="33" t="str">
        <f t="shared" si="41"/>
        <v>地域における事業構想_大阪4</v>
      </c>
      <c r="Q1227" s="6" t="str">
        <f>IF(_xlfn.XLOOKUP(D1227,履修科目一覧!G$6:G$225,履修科目一覧!E$6:E$225)=0,"",_xlfn.XLOOKUP(D1227,履修科目一覧!G$6:G$225,履修科目一覧!E$6:E$225))</f>
        <v/>
      </c>
      <c r="R1227" cm="1">
        <f t="array" ref="R1227">_xlfn.SWITCH(B1227,"集中(導入)",1,"前期",2,"集中(夏期)",3,"後期",4,"集中(春期)",5,"通年",6)</f>
        <v>2</v>
      </c>
      <c r="S1227" t="s">
        <v>49</v>
      </c>
      <c r="U1227">
        <v>1</v>
      </c>
    </row>
    <row r="1228" spans="2:21" x14ac:dyDescent="0.85">
      <c r="B1228" s="22" t="s">
        <v>545</v>
      </c>
      <c r="C1228" s="6" t="s">
        <v>558</v>
      </c>
      <c r="D1228" s="6" t="s">
        <v>116</v>
      </c>
      <c r="E1228" s="6" t="s">
        <v>582</v>
      </c>
      <c r="F1228" s="6">
        <v>5</v>
      </c>
      <c r="G1228" s="52">
        <v>45465</v>
      </c>
      <c r="H1228" s="52">
        <f>IF(COUNTIF(休講・補講一覧表!I$6:I$47,開講日程一覧!P1228)&gt;0,_xlfn.XLOOKUP(開講日程一覧!P1228,休講・補講一覧表!I$6:I$47,休講・補講一覧表!G$6:G$47),G1228)</f>
        <v>45465</v>
      </c>
      <c r="I1228" s="3" t="str">
        <f t="shared" si="40"/>
        <v>土</v>
      </c>
      <c r="J1228" s="3" t="str">
        <f>IF(COUNTIF(休講・補講一覧表!I$6:I$47,開講日程一覧!P1228)&gt;0,TEXT(G1228,"m/d")&amp;"の補講","")</f>
        <v/>
      </c>
      <c r="K1228" s="6" t="s">
        <v>549</v>
      </c>
      <c r="L1228" s="7">
        <v>4.1666666666666664E-2</v>
      </c>
      <c r="M1228" s="7">
        <v>0.125</v>
      </c>
      <c r="P1228" s="33" t="str">
        <f t="shared" si="41"/>
        <v>地域における事業構想_大阪5</v>
      </c>
      <c r="Q1228" s="6" t="str">
        <f>IF(_xlfn.XLOOKUP(D1228,履修科目一覧!G$6:G$225,履修科目一覧!E$6:E$225)=0,"",_xlfn.XLOOKUP(D1228,履修科目一覧!G$6:G$225,履修科目一覧!E$6:E$225))</f>
        <v/>
      </c>
      <c r="R1228" cm="1">
        <f t="array" ref="R1228">_xlfn.SWITCH(B1228,"集中(導入)",1,"前期",2,"集中(夏期)",3,"後期",4,"集中(春期)",5,"通年",6)</f>
        <v>2</v>
      </c>
      <c r="S1228" t="s">
        <v>49</v>
      </c>
      <c r="U1228">
        <v>1</v>
      </c>
    </row>
    <row r="1229" spans="2:21" x14ac:dyDescent="0.85">
      <c r="B1229" s="22" t="s">
        <v>545</v>
      </c>
      <c r="C1229" s="6" t="s">
        <v>558</v>
      </c>
      <c r="D1229" s="6" t="s">
        <v>116</v>
      </c>
      <c r="E1229" s="6" t="s">
        <v>582</v>
      </c>
      <c r="F1229" s="6">
        <v>6</v>
      </c>
      <c r="G1229" s="52">
        <v>45479</v>
      </c>
      <c r="H1229" s="52">
        <f>IF(COUNTIF(休講・補講一覧表!I$6:I$47,開講日程一覧!P1229)&gt;0,_xlfn.XLOOKUP(開講日程一覧!P1229,休講・補講一覧表!I$6:I$47,休講・補講一覧表!G$6:G$47),G1229)</f>
        <v>45479</v>
      </c>
      <c r="I1229" s="3" t="str">
        <f t="shared" si="40"/>
        <v>土</v>
      </c>
      <c r="J1229" s="3" t="str">
        <f>IF(COUNTIF(休講・補講一覧表!I$6:I$47,開講日程一覧!P1229)&gt;0,TEXT(G1229,"m/d")&amp;"の補講","")</f>
        <v/>
      </c>
      <c r="K1229" s="6" t="s">
        <v>549</v>
      </c>
      <c r="L1229" s="7">
        <v>4.1666666666666664E-2</v>
      </c>
      <c r="M1229" s="7">
        <v>0.125</v>
      </c>
      <c r="P1229" s="33" t="str">
        <f t="shared" si="41"/>
        <v>地域における事業構想_大阪6</v>
      </c>
      <c r="Q1229" s="6" t="str">
        <f>IF(_xlfn.XLOOKUP(D1229,履修科目一覧!G$6:G$225,履修科目一覧!E$6:E$225)=0,"",_xlfn.XLOOKUP(D1229,履修科目一覧!G$6:G$225,履修科目一覧!E$6:E$225))</f>
        <v/>
      </c>
      <c r="R1229" cm="1">
        <f t="array" ref="R1229">_xlfn.SWITCH(B1229,"集中(導入)",1,"前期",2,"集中(夏期)",3,"後期",4,"集中(春期)",5,"通年",6)</f>
        <v>2</v>
      </c>
      <c r="S1229" t="s">
        <v>49</v>
      </c>
      <c r="U1229">
        <v>1</v>
      </c>
    </row>
    <row r="1230" spans="2:21" x14ac:dyDescent="0.85">
      <c r="B1230" s="22" t="s">
        <v>545</v>
      </c>
      <c r="C1230" s="6" t="s">
        <v>558</v>
      </c>
      <c r="D1230" s="6" t="s">
        <v>116</v>
      </c>
      <c r="E1230" s="6" t="s">
        <v>582</v>
      </c>
      <c r="F1230" s="6">
        <v>7</v>
      </c>
      <c r="G1230" s="52">
        <v>45493</v>
      </c>
      <c r="H1230" s="52">
        <f>IF(COUNTIF(休講・補講一覧表!I$6:I$47,開講日程一覧!P1230)&gt;0,_xlfn.XLOOKUP(開講日程一覧!P1230,休講・補講一覧表!I$6:I$47,休講・補講一覧表!G$6:G$47),G1230)</f>
        <v>45493</v>
      </c>
      <c r="I1230" s="3" t="str">
        <f t="shared" si="40"/>
        <v>土</v>
      </c>
      <c r="J1230" s="3" t="str">
        <f>IF(COUNTIF(休講・補講一覧表!I$6:I$47,開講日程一覧!P1230)&gt;0,TEXT(G1230,"m/d")&amp;"の補講","")</f>
        <v/>
      </c>
      <c r="K1230" s="6" t="s">
        <v>549</v>
      </c>
      <c r="L1230" s="7">
        <v>4.1666666666666664E-2</v>
      </c>
      <c r="M1230" s="7">
        <v>0.125</v>
      </c>
      <c r="P1230" s="33" t="str">
        <f t="shared" si="41"/>
        <v>地域における事業構想_大阪7</v>
      </c>
      <c r="Q1230" s="6" t="str">
        <f>IF(_xlfn.XLOOKUP(D1230,履修科目一覧!G$6:G$225,履修科目一覧!E$6:E$225)=0,"",_xlfn.XLOOKUP(D1230,履修科目一覧!G$6:G$225,履修科目一覧!E$6:E$225))</f>
        <v/>
      </c>
      <c r="R1230" cm="1">
        <f t="array" ref="R1230">_xlfn.SWITCH(B1230,"集中(導入)",1,"前期",2,"集中(夏期)",3,"後期",4,"集中(春期)",5,"通年",6)</f>
        <v>2</v>
      </c>
      <c r="S1230" t="s">
        <v>49</v>
      </c>
      <c r="U1230">
        <v>1</v>
      </c>
    </row>
    <row r="1231" spans="2:21" x14ac:dyDescent="0.85">
      <c r="B1231" s="22" t="s">
        <v>545</v>
      </c>
      <c r="C1231" s="6" t="s">
        <v>558</v>
      </c>
      <c r="D1231" s="6" t="s">
        <v>116</v>
      </c>
      <c r="E1231" s="6" t="s">
        <v>582</v>
      </c>
      <c r="F1231" s="6">
        <v>8</v>
      </c>
      <c r="G1231" s="52">
        <v>45507</v>
      </c>
      <c r="H1231" s="52">
        <f>IF(COUNTIF(休講・補講一覧表!I$6:I$47,開講日程一覧!P1231)&gt;0,_xlfn.XLOOKUP(開講日程一覧!P1231,休講・補講一覧表!I$6:I$47,休講・補講一覧表!G$6:G$47),G1231)</f>
        <v>45507</v>
      </c>
      <c r="I1231" s="3" t="str">
        <f t="shared" si="40"/>
        <v>土</v>
      </c>
      <c r="J1231" s="3" t="str">
        <f>IF(COUNTIF(休講・補講一覧表!I$6:I$47,開講日程一覧!P1231)&gt;0,TEXT(G1231,"m/d")&amp;"の補講","")</f>
        <v/>
      </c>
      <c r="K1231" s="6" t="s">
        <v>549</v>
      </c>
      <c r="L1231" s="7">
        <v>4.1666666666666664E-2</v>
      </c>
      <c r="M1231" s="7">
        <v>0.125</v>
      </c>
      <c r="P1231" s="33" t="str">
        <f t="shared" si="41"/>
        <v>地域における事業構想_大阪8</v>
      </c>
      <c r="Q1231" s="6" t="str">
        <f>IF(_xlfn.XLOOKUP(D1231,履修科目一覧!G$6:G$225,履修科目一覧!E$6:E$225)=0,"",_xlfn.XLOOKUP(D1231,履修科目一覧!G$6:G$225,履修科目一覧!E$6:E$225))</f>
        <v/>
      </c>
      <c r="R1231" cm="1">
        <f t="array" ref="R1231">_xlfn.SWITCH(B1231,"集中(導入)",1,"前期",2,"集中(夏期)",3,"後期",4,"集中(春期)",5,"通年",6)</f>
        <v>2</v>
      </c>
      <c r="S1231" t="s">
        <v>49</v>
      </c>
      <c r="U1231">
        <v>1</v>
      </c>
    </row>
    <row r="1232" spans="2:21" x14ac:dyDescent="0.85">
      <c r="B1232" s="22" t="s">
        <v>550</v>
      </c>
      <c r="C1232" s="6" t="s">
        <v>564</v>
      </c>
      <c r="D1232" s="6" t="s">
        <v>127</v>
      </c>
      <c r="E1232" s="6" t="s">
        <v>582</v>
      </c>
      <c r="F1232" s="6">
        <v>1</v>
      </c>
      <c r="G1232" s="52">
        <v>45565</v>
      </c>
      <c r="H1232" s="52">
        <f>IF(COUNTIF(休講・補講一覧表!I$6:I$47,開講日程一覧!P1232)&gt;0,_xlfn.XLOOKUP(開講日程一覧!P1232,休講・補講一覧表!I$6:I$47,休講・補講一覧表!G$6:G$47),G1232)</f>
        <v>45565</v>
      </c>
      <c r="I1232" s="3" t="str">
        <f t="shared" si="40"/>
        <v>月</v>
      </c>
      <c r="J1232" s="3" t="str">
        <f>IF(COUNTIF(休講・補講一覧表!I$6:I$47,開講日程一覧!P1232)&gt;0,TEXT(G1232,"m/d")&amp;"の補講","")</f>
        <v/>
      </c>
      <c r="K1232" s="6" t="s">
        <v>552</v>
      </c>
      <c r="L1232" s="7">
        <v>0</v>
      </c>
      <c r="M1232" s="7">
        <v>6.25E-2</v>
      </c>
      <c r="P1232" s="33" t="str">
        <f t="shared" si="41"/>
        <v>クリエイティブ発想法_大阪1</v>
      </c>
      <c r="Q1232" s="6" t="str">
        <f>IF(_xlfn.XLOOKUP(D1232,履修科目一覧!G$6:G$225,履修科目一覧!E$6:E$225)=0,"",_xlfn.XLOOKUP(D1232,履修科目一覧!G$6:G$225,履修科目一覧!E$6:E$225))</f>
        <v/>
      </c>
      <c r="R1232" cm="1">
        <f t="array" ref="R1232">_xlfn.SWITCH(B1232,"集中(導入)",1,"前期",2,"集中(夏期)",3,"後期",4,"集中(春期)",5,"通年",6)</f>
        <v>4</v>
      </c>
      <c r="S1232" t="s">
        <v>49</v>
      </c>
      <c r="U1232">
        <v>1</v>
      </c>
    </row>
    <row r="1233" spans="2:21" x14ac:dyDescent="0.85">
      <c r="B1233" s="22" t="s">
        <v>550</v>
      </c>
      <c r="C1233" s="6" t="s">
        <v>564</v>
      </c>
      <c r="D1233" s="6" t="s">
        <v>127</v>
      </c>
      <c r="E1233" s="6" t="s">
        <v>582</v>
      </c>
      <c r="F1233" s="6">
        <v>2</v>
      </c>
      <c r="G1233" s="52">
        <v>45572</v>
      </c>
      <c r="H1233" s="52">
        <f>IF(COUNTIF(休講・補講一覧表!I$6:I$47,開講日程一覧!P1233)&gt;0,_xlfn.XLOOKUP(開講日程一覧!P1233,休講・補講一覧表!I$6:I$47,休講・補講一覧表!G$6:G$47),G1233)</f>
        <v>45572</v>
      </c>
      <c r="I1233" s="3" t="str">
        <f t="shared" si="40"/>
        <v>月</v>
      </c>
      <c r="J1233" s="3" t="str">
        <f>IF(COUNTIF(休講・補講一覧表!I$6:I$47,開講日程一覧!P1233)&gt;0,TEXT(G1233,"m/d")&amp;"の補講","")</f>
        <v/>
      </c>
      <c r="K1233" s="6" t="s">
        <v>542</v>
      </c>
      <c r="L1233" s="7">
        <v>6.9444444444444441E-3</v>
      </c>
      <c r="M1233" s="7">
        <v>0.125</v>
      </c>
      <c r="P1233" s="33" t="str">
        <f t="shared" si="41"/>
        <v>クリエイティブ発想法_大阪2</v>
      </c>
      <c r="Q1233" s="6" t="str">
        <f>IF(_xlfn.XLOOKUP(D1233,履修科目一覧!G$6:G$225,履修科目一覧!E$6:E$225)=0,"",_xlfn.XLOOKUP(D1233,履修科目一覧!G$6:G$225,履修科目一覧!E$6:E$225))</f>
        <v/>
      </c>
      <c r="R1233" cm="1">
        <f t="array" ref="R1233">_xlfn.SWITCH(B1233,"集中(導入)",1,"前期",2,"集中(夏期)",3,"後期",4,"集中(春期)",5,"通年",6)</f>
        <v>4</v>
      </c>
      <c r="S1233" t="s">
        <v>49</v>
      </c>
      <c r="U1233">
        <v>1</v>
      </c>
    </row>
    <row r="1234" spans="2:21" x14ac:dyDescent="0.85">
      <c r="B1234" s="22" t="s">
        <v>550</v>
      </c>
      <c r="C1234" s="6" t="s">
        <v>564</v>
      </c>
      <c r="D1234" s="6" t="s">
        <v>127</v>
      </c>
      <c r="E1234" s="6" t="s">
        <v>582</v>
      </c>
      <c r="F1234" s="6">
        <v>3</v>
      </c>
      <c r="G1234" s="52">
        <v>45586</v>
      </c>
      <c r="H1234" s="52">
        <f>IF(COUNTIF(休講・補講一覧表!I$6:I$47,開講日程一覧!P1234)&gt;0,_xlfn.XLOOKUP(開講日程一覧!P1234,休講・補講一覧表!I$6:I$47,休講・補講一覧表!G$6:G$47),G1234)</f>
        <v>45586</v>
      </c>
      <c r="I1234" s="3" t="str">
        <f t="shared" si="40"/>
        <v>月</v>
      </c>
      <c r="J1234" s="3" t="str">
        <f>IF(COUNTIF(休講・補講一覧表!I$6:I$47,開講日程一覧!P1234)&gt;0,TEXT(G1234,"m/d")&amp;"の補講","")</f>
        <v/>
      </c>
      <c r="K1234" s="6" t="s">
        <v>542</v>
      </c>
      <c r="L1234" s="7">
        <v>6.9444444444444441E-3</v>
      </c>
      <c r="M1234" s="7">
        <v>0.125</v>
      </c>
      <c r="P1234" s="33" t="str">
        <f t="shared" si="41"/>
        <v>クリエイティブ発想法_大阪3</v>
      </c>
      <c r="Q1234" s="6" t="str">
        <f>IF(_xlfn.XLOOKUP(D1234,履修科目一覧!G$6:G$225,履修科目一覧!E$6:E$225)=0,"",_xlfn.XLOOKUP(D1234,履修科目一覧!G$6:G$225,履修科目一覧!E$6:E$225))</f>
        <v/>
      </c>
      <c r="R1234" cm="1">
        <f t="array" ref="R1234">_xlfn.SWITCH(B1234,"集中(導入)",1,"前期",2,"集中(夏期)",3,"後期",4,"集中(春期)",5,"通年",6)</f>
        <v>4</v>
      </c>
      <c r="S1234" t="s">
        <v>49</v>
      </c>
      <c r="U1234">
        <v>1</v>
      </c>
    </row>
    <row r="1235" spans="2:21" x14ac:dyDescent="0.85">
      <c r="B1235" s="22" t="s">
        <v>550</v>
      </c>
      <c r="C1235" s="6" t="s">
        <v>564</v>
      </c>
      <c r="D1235" s="6" t="s">
        <v>127</v>
      </c>
      <c r="E1235" s="6" t="s">
        <v>582</v>
      </c>
      <c r="F1235" s="6">
        <v>4</v>
      </c>
      <c r="G1235" s="52">
        <v>45614</v>
      </c>
      <c r="H1235" s="52">
        <f>IF(COUNTIF(休講・補講一覧表!I$6:I$47,開講日程一覧!P1235)&gt;0,_xlfn.XLOOKUP(開講日程一覧!P1235,休講・補講一覧表!I$6:I$47,休講・補講一覧表!G$6:G$47),G1235)</f>
        <v>45614</v>
      </c>
      <c r="I1235" s="3" t="str">
        <f t="shared" si="40"/>
        <v>月</v>
      </c>
      <c r="J1235" s="3" t="str">
        <f>IF(COUNTIF(休講・補講一覧表!I$6:I$47,開講日程一覧!P1235)&gt;0,TEXT(G1235,"m/d")&amp;"の補講","")</f>
        <v/>
      </c>
      <c r="K1235" s="6" t="s">
        <v>542</v>
      </c>
      <c r="L1235" s="7">
        <v>6.9444444444444441E-3</v>
      </c>
      <c r="M1235" s="7">
        <v>0.125</v>
      </c>
      <c r="P1235" s="33" t="str">
        <f t="shared" si="41"/>
        <v>クリエイティブ発想法_大阪4</v>
      </c>
      <c r="Q1235" s="6" t="str">
        <f>IF(_xlfn.XLOOKUP(D1235,履修科目一覧!G$6:G$225,履修科目一覧!E$6:E$225)=0,"",_xlfn.XLOOKUP(D1235,履修科目一覧!G$6:G$225,履修科目一覧!E$6:E$225))</f>
        <v/>
      </c>
      <c r="R1235" cm="1">
        <f t="array" ref="R1235">_xlfn.SWITCH(B1235,"集中(導入)",1,"前期",2,"集中(夏期)",3,"後期",4,"集中(春期)",5,"通年",6)</f>
        <v>4</v>
      </c>
      <c r="S1235" t="s">
        <v>49</v>
      </c>
      <c r="U1235">
        <v>1</v>
      </c>
    </row>
    <row r="1236" spans="2:21" x14ac:dyDescent="0.85">
      <c r="B1236" s="22" t="s">
        <v>550</v>
      </c>
      <c r="C1236" s="6" t="s">
        <v>564</v>
      </c>
      <c r="D1236" s="6" t="s">
        <v>127</v>
      </c>
      <c r="E1236" s="6" t="s">
        <v>582</v>
      </c>
      <c r="F1236" s="6">
        <v>5</v>
      </c>
      <c r="G1236" s="52">
        <v>45628</v>
      </c>
      <c r="H1236" s="52">
        <f>IF(COUNTIF(休講・補講一覧表!I$6:I$47,開講日程一覧!P1236)&gt;0,_xlfn.XLOOKUP(開講日程一覧!P1236,休講・補講一覧表!I$6:I$47,休講・補講一覧表!G$6:G$47),G1236)</f>
        <v>45628</v>
      </c>
      <c r="I1236" s="3" t="str">
        <f t="shared" si="40"/>
        <v>月</v>
      </c>
      <c r="J1236" s="3" t="str">
        <f>IF(COUNTIF(休講・補講一覧表!I$6:I$47,開講日程一覧!P1236)&gt;0,TEXT(G1236,"m/d")&amp;"の補講","")</f>
        <v/>
      </c>
      <c r="K1236" s="6" t="s">
        <v>542</v>
      </c>
      <c r="L1236" s="7">
        <v>6.9444444444444441E-3</v>
      </c>
      <c r="M1236" s="7">
        <v>0.125</v>
      </c>
      <c r="P1236" s="33" t="str">
        <f t="shared" si="41"/>
        <v>クリエイティブ発想法_大阪5</v>
      </c>
      <c r="Q1236" s="6" t="str">
        <f>IF(_xlfn.XLOOKUP(D1236,履修科目一覧!G$6:G$225,履修科目一覧!E$6:E$225)=0,"",_xlfn.XLOOKUP(D1236,履修科目一覧!G$6:G$225,履修科目一覧!E$6:E$225))</f>
        <v/>
      </c>
      <c r="R1236" cm="1">
        <f t="array" ref="R1236">_xlfn.SWITCH(B1236,"集中(導入)",1,"前期",2,"集中(夏期)",3,"後期",4,"集中(春期)",5,"通年",6)</f>
        <v>4</v>
      </c>
      <c r="S1236" t="s">
        <v>49</v>
      </c>
      <c r="U1236">
        <v>1</v>
      </c>
    </row>
    <row r="1237" spans="2:21" x14ac:dyDescent="0.85">
      <c r="B1237" s="22" t="s">
        <v>550</v>
      </c>
      <c r="C1237" s="6" t="s">
        <v>564</v>
      </c>
      <c r="D1237" s="6" t="s">
        <v>127</v>
      </c>
      <c r="E1237" s="6" t="s">
        <v>582</v>
      </c>
      <c r="F1237" s="6">
        <v>6</v>
      </c>
      <c r="G1237" s="52">
        <v>45642</v>
      </c>
      <c r="H1237" s="52">
        <f>IF(COUNTIF(休講・補講一覧表!I$6:I$47,開講日程一覧!P1237)&gt;0,_xlfn.XLOOKUP(開講日程一覧!P1237,休講・補講一覧表!I$6:I$47,休講・補講一覧表!G$6:G$47),G1237)</f>
        <v>45642</v>
      </c>
      <c r="I1237" s="3" t="str">
        <f t="shared" ref="I1237:I1300" si="42">TEXT(H1237,"aaa")</f>
        <v>月</v>
      </c>
      <c r="J1237" s="3" t="str">
        <f>IF(COUNTIF(休講・補講一覧表!I$6:I$47,開講日程一覧!P1237)&gt;0,TEXT(G1237,"m/d")&amp;"の補講","")</f>
        <v/>
      </c>
      <c r="K1237" s="6" t="s">
        <v>542</v>
      </c>
      <c r="L1237" s="7">
        <v>6.9444444444444441E-3</v>
      </c>
      <c r="M1237" s="7">
        <v>0.125</v>
      </c>
      <c r="P1237" s="33" t="str">
        <f t="shared" ref="P1237:P1300" si="43">D1237&amp;F1237</f>
        <v>クリエイティブ発想法_大阪6</v>
      </c>
      <c r="Q1237" s="6" t="str">
        <f>IF(_xlfn.XLOOKUP(D1237,履修科目一覧!G$6:G$225,履修科目一覧!E$6:E$225)=0,"",_xlfn.XLOOKUP(D1237,履修科目一覧!G$6:G$225,履修科目一覧!E$6:E$225))</f>
        <v/>
      </c>
      <c r="R1237" cm="1">
        <f t="array" ref="R1237">_xlfn.SWITCH(B1237,"集中(導入)",1,"前期",2,"集中(夏期)",3,"後期",4,"集中(春期)",5,"通年",6)</f>
        <v>4</v>
      </c>
      <c r="S1237" t="s">
        <v>49</v>
      </c>
      <c r="U1237">
        <v>1</v>
      </c>
    </row>
    <row r="1238" spans="2:21" x14ac:dyDescent="0.85">
      <c r="B1238" s="22" t="s">
        <v>550</v>
      </c>
      <c r="C1238" s="6" t="s">
        <v>564</v>
      </c>
      <c r="D1238" s="6" t="s">
        <v>127</v>
      </c>
      <c r="E1238" s="6" t="s">
        <v>582</v>
      </c>
      <c r="F1238" s="6">
        <v>7</v>
      </c>
      <c r="G1238" s="52">
        <v>45663</v>
      </c>
      <c r="H1238" s="52">
        <f>IF(COUNTIF(休講・補講一覧表!I$6:I$47,開講日程一覧!P1238)&gt;0,_xlfn.XLOOKUP(開講日程一覧!P1238,休講・補講一覧表!I$6:I$47,休講・補講一覧表!G$6:G$47),G1238)</f>
        <v>45663</v>
      </c>
      <c r="I1238" s="3" t="str">
        <f t="shared" si="42"/>
        <v>月</v>
      </c>
      <c r="J1238" s="3" t="str">
        <f>IF(COUNTIF(休講・補講一覧表!I$6:I$47,開講日程一覧!P1238)&gt;0,TEXT(G1238,"m/d")&amp;"の補講","")</f>
        <v/>
      </c>
      <c r="K1238" s="6" t="s">
        <v>542</v>
      </c>
      <c r="L1238" s="7">
        <v>6.9444444444444441E-3</v>
      </c>
      <c r="M1238" s="7">
        <v>0.125</v>
      </c>
      <c r="P1238" s="33" t="str">
        <f t="shared" si="43"/>
        <v>クリエイティブ発想法_大阪7</v>
      </c>
      <c r="Q1238" s="6" t="str">
        <f>IF(_xlfn.XLOOKUP(D1238,履修科目一覧!G$6:G$225,履修科目一覧!E$6:E$225)=0,"",_xlfn.XLOOKUP(D1238,履修科目一覧!G$6:G$225,履修科目一覧!E$6:E$225))</f>
        <v/>
      </c>
      <c r="R1238" cm="1">
        <f t="array" ref="R1238">_xlfn.SWITCH(B1238,"集中(導入)",1,"前期",2,"集中(夏期)",3,"後期",4,"集中(春期)",5,"通年",6)</f>
        <v>4</v>
      </c>
      <c r="S1238" t="s">
        <v>49</v>
      </c>
      <c r="U1238">
        <v>1</v>
      </c>
    </row>
    <row r="1239" spans="2:21" x14ac:dyDescent="0.85">
      <c r="B1239" s="22" t="s">
        <v>550</v>
      </c>
      <c r="C1239" s="6" t="s">
        <v>564</v>
      </c>
      <c r="D1239" s="6" t="s">
        <v>127</v>
      </c>
      <c r="E1239" s="6" t="s">
        <v>582</v>
      </c>
      <c r="F1239" s="6">
        <v>8</v>
      </c>
      <c r="G1239" s="52">
        <v>45677</v>
      </c>
      <c r="H1239" s="52">
        <f>IF(COUNTIF(休講・補講一覧表!I$6:I$47,開講日程一覧!P1239)&gt;0,_xlfn.XLOOKUP(開講日程一覧!P1239,休講・補講一覧表!I$6:I$47,休講・補講一覧表!G$6:G$47),G1239)</f>
        <v>45677</v>
      </c>
      <c r="I1239" s="3" t="str">
        <f t="shared" si="42"/>
        <v>月</v>
      </c>
      <c r="J1239" s="3" t="str">
        <f>IF(COUNTIF(休講・補講一覧表!I$6:I$47,開講日程一覧!P1239)&gt;0,TEXT(G1239,"m/d")&amp;"の補講","")</f>
        <v/>
      </c>
      <c r="K1239" s="6" t="s">
        <v>542</v>
      </c>
      <c r="L1239" s="7">
        <v>6.9444444444444441E-3</v>
      </c>
      <c r="M1239" s="7">
        <v>0.125</v>
      </c>
      <c r="P1239" s="33" t="str">
        <f t="shared" si="43"/>
        <v>クリエイティブ発想法_大阪8</v>
      </c>
      <c r="Q1239" s="6" t="str">
        <f>IF(_xlfn.XLOOKUP(D1239,履修科目一覧!G$6:G$225,履修科目一覧!E$6:E$225)=0,"",_xlfn.XLOOKUP(D1239,履修科目一覧!G$6:G$225,履修科目一覧!E$6:E$225))</f>
        <v/>
      </c>
      <c r="R1239" cm="1">
        <f t="array" ref="R1239">_xlfn.SWITCH(B1239,"集中(導入)",1,"前期",2,"集中(夏期)",3,"後期",4,"集中(春期)",5,"通年",6)</f>
        <v>4</v>
      </c>
      <c r="S1239" t="s">
        <v>49</v>
      </c>
      <c r="U1239">
        <v>1</v>
      </c>
    </row>
    <row r="1240" spans="2:21" x14ac:dyDescent="0.85">
      <c r="B1240" s="22" t="s">
        <v>545</v>
      </c>
      <c r="C1240" s="6" t="s">
        <v>573</v>
      </c>
      <c r="D1240" s="6" t="s">
        <v>138</v>
      </c>
      <c r="E1240" s="6" t="s">
        <v>582</v>
      </c>
      <c r="F1240" s="6">
        <v>1</v>
      </c>
      <c r="G1240" s="52">
        <v>45407</v>
      </c>
      <c r="H1240" s="52">
        <f>IF(COUNTIF(休講・補講一覧表!I$6:I$47,開講日程一覧!P1240)&gt;0,_xlfn.XLOOKUP(開講日程一覧!P1240,休講・補講一覧表!I$6:I$47,休講・補講一覧表!G$6:G$47),G1240)</f>
        <v>45407</v>
      </c>
      <c r="I1240" s="3" t="str">
        <f t="shared" si="42"/>
        <v>木</v>
      </c>
      <c r="J1240" s="3" t="str">
        <f>IF(COUNTIF(休講・補講一覧表!I$6:I$47,開講日程一覧!P1240)&gt;0,TEXT(G1240,"m/d")&amp;"の補講","")</f>
        <v/>
      </c>
      <c r="K1240" s="6" t="s">
        <v>552</v>
      </c>
      <c r="L1240" s="7">
        <v>0</v>
      </c>
      <c r="M1240" s="7">
        <v>6.25E-2</v>
      </c>
      <c r="P1240" s="33" t="str">
        <f t="shared" si="43"/>
        <v>経営資源と事業構想_大阪1</v>
      </c>
      <c r="Q1240" s="6" t="str">
        <f>IF(_xlfn.XLOOKUP(D1240,履修科目一覧!G$6:G$225,履修科目一覧!E$6:E$225)=0,"",_xlfn.XLOOKUP(D1240,履修科目一覧!G$6:G$225,履修科目一覧!E$6:E$225))</f>
        <v/>
      </c>
      <c r="R1240" cm="1">
        <f t="array" ref="R1240">_xlfn.SWITCH(B1240,"集中(導入)",1,"前期",2,"集中(夏期)",3,"後期",4,"集中(春期)",5,"通年",6)</f>
        <v>2</v>
      </c>
      <c r="S1240" t="s">
        <v>49</v>
      </c>
      <c r="U1240">
        <v>1</v>
      </c>
    </row>
    <row r="1241" spans="2:21" x14ac:dyDescent="0.85">
      <c r="B1241" s="22" t="s">
        <v>545</v>
      </c>
      <c r="C1241" s="6" t="s">
        <v>573</v>
      </c>
      <c r="D1241" s="6" t="s">
        <v>138</v>
      </c>
      <c r="E1241" s="6" t="s">
        <v>582</v>
      </c>
      <c r="F1241" s="6">
        <v>2</v>
      </c>
      <c r="G1241" s="52">
        <v>45421</v>
      </c>
      <c r="H1241" s="52">
        <f>IF(COUNTIF(休講・補講一覧表!I$6:I$47,開講日程一覧!P1241)&gt;0,_xlfn.XLOOKUP(開講日程一覧!P1241,休講・補講一覧表!I$6:I$47,休講・補講一覧表!G$6:G$47),G1241)</f>
        <v>45421</v>
      </c>
      <c r="I1241" s="3" t="str">
        <f t="shared" si="42"/>
        <v>木</v>
      </c>
      <c r="J1241" s="3" t="str">
        <f>IF(COUNTIF(休講・補講一覧表!I$6:I$47,開講日程一覧!P1241)&gt;0,TEXT(G1241,"m/d")&amp;"の補講","")</f>
        <v/>
      </c>
      <c r="K1241" s="6" t="s">
        <v>542</v>
      </c>
      <c r="L1241" s="7">
        <v>6.9444444444444441E-3</v>
      </c>
      <c r="M1241" s="7">
        <v>0.125</v>
      </c>
      <c r="P1241" s="33" t="str">
        <f t="shared" si="43"/>
        <v>経営資源と事業構想_大阪2</v>
      </c>
      <c r="Q1241" s="6" t="str">
        <f>IF(_xlfn.XLOOKUP(D1241,履修科目一覧!G$6:G$225,履修科目一覧!E$6:E$225)=0,"",_xlfn.XLOOKUP(D1241,履修科目一覧!G$6:G$225,履修科目一覧!E$6:E$225))</f>
        <v/>
      </c>
      <c r="R1241" cm="1">
        <f t="array" ref="R1241">_xlfn.SWITCH(B1241,"集中(導入)",1,"前期",2,"集中(夏期)",3,"後期",4,"集中(春期)",5,"通年",6)</f>
        <v>2</v>
      </c>
      <c r="S1241" t="s">
        <v>49</v>
      </c>
      <c r="U1241">
        <v>1</v>
      </c>
    </row>
    <row r="1242" spans="2:21" x14ac:dyDescent="0.85">
      <c r="B1242" s="22" t="s">
        <v>545</v>
      </c>
      <c r="C1242" s="6" t="s">
        <v>573</v>
      </c>
      <c r="D1242" s="6" t="s">
        <v>138</v>
      </c>
      <c r="E1242" s="6" t="s">
        <v>582</v>
      </c>
      <c r="F1242" s="6">
        <v>3</v>
      </c>
      <c r="G1242" s="52">
        <v>45435</v>
      </c>
      <c r="H1242" s="52">
        <f>IF(COUNTIF(休講・補講一覧表!I$6:I$47,開講日程一覧!P1242)&gt;0,_xlfn.XLOOKUP(開講日程一覧!P1242,休講・補講一覧表!I$6:I$47,休講・補講一覧表!G$6:G$47),G1242)</f>
        <v>45435</v>
      </c>
      <c r="I1242" s="3" t="str">
        <f t="shared" si="42"/>
        <v>木</v>
      </c>
      <c r="J1242" s="3" t="str">
        <f>IF(COUNTIF(休講・補講一覧表!I$6:I$47,開講日程一覧!P1242)&gt;0,TEXT(G1242,"m/d")&amp;"の補講","")</f>
        <v/>
      </c>
      <c r="K1242" s="6" t="s">
        <v>542</v>
      </c>
      <c r="L1242" s="7">
        <v>6.9444444444444441E-3</v>
      </c>
      <c r="M1242" s="7">
        <v>0.125</v>
      </c>
      <c r="P1242" s="33" t="str">
        <f t="shared" si="43"/>
        <v>経営資源と事業構想_大阪3</v>
      </c>
      <c r="Q1242" s="6" t="str">
        <f>IF(_xlfn.XLOOKUP(D1242,履修科目一覧!G$6:G$225,履修科目一覧!E$6:E$225)=0,"",_xlfn.XLOOKUP(D1242,履修科目一覧!G$6:G$225,履修科目一覧!E$6:E$225))</f>
        <v/>
      </c>
      <c r="R1242" cm="1">
        <f t="array" ref="R1242">_xlfn.SWITCH(B1242,"集中(導入)",1,"前期",2,"集中(夏期)",3,"後期",4,"集中(春期)",5,"通年",6)</f>
        <v>2</v>
      </c>
      <c r="S1242" t="s">
        <v>49</v>
      </c>
      <c r="U1242">
        <v>1</v>
      </c>
    </row>
    <row r="1243" spans="2:21" x14ac:dyDescent="0.85">
      <c r="B1243" s="22" t="s">
        <v>545</v>
      </c>
      <c r="C1243" s="6" t="s">
        <v>573</v>
      </c>
      <c r="D1243" s="6" t="s">
        <v>138</v>
      </c>
      <c r="E1243" s="6" t="s">
        <v>582</v>
      </c>
      <c r="F1243" s="6">
        <v>4</v>
      </c>
      <c r="G1243" s="52">
        <v>45449</v>
      </c>
      <c r="H1243" s="52">
        <f>IF(COUNTIF(休講・補講一覧表!I$6:I$47,開講日程一覧!P1243)&gt;0,_xlfn.XLOOKUP(開講日程一覧!P1243,休講・補講一覧表!I$6:I$47,休講・補講一覧表!G$6:G$47),G1243)</f>
        <v>45449</v>
      </c>
      <c r="I1243" s="3" t="str">
        <f t="shared" si="42"/>
        <v>木</v>
      </c>
      <c r="J1243" s="3" t="str">
        <f>IF(COUNTIF(休講・補講一覧表!I$6:I$47,開講日程一覧!P1243)&gt;0,TEXT(G1243,"m/d")&amp;"の補講","")</f>
        <v/>
      </c>
      <c r="K1243" s="6" t="s">
        <v>542</v>
      </c>
      <c r="L1243" s="7">
        <v>6.9444444444444441E-3</v>
      </c>
      <c r="M1243" s="7">
        <v>0.125</v>
      </c>
      <c r="P1243" s="33" t="str">
        <f t="shared" si="43"/>
        <v>経営資源と事業構想_大阪4</v>
      </c>
      <c r="Q1243" s="6" t="str">
        <f>IF(_xlfn.XLOOKUP(D1243,履修科目一覧!G$6:G$225,履修科目一覧!E$6:E$225)=0,"",_xlfn.XLOOKUP(D1243,履修科目一覧!G$6:G$225,履修科目一覧!E$6:E$225))</f>
        <v/>
      </c>
      <c r="R1243" cm="1">
        <f t="array" ref="R1243">_xlfn.SWITCH(B1243,"集中(導入)",1,"前期",2,"集中(夏期)",3,"後期",4,"集中(春期)",5,"通年",6)</f>
        <v>2</v>
      </c>
      <c r="S1243" t="s">
        <v>49</v>
      </c>
      <c r="U1243">
        <v>1</v>
      </c>
    </row>
    <row r="1244" spans="2:21" x14ac:dyDescent="0.85">
      <c r="B1244" s="22" t="s">
        <v>545</v>
      </c>
      <c r="C1244" s="6" t="s">
        <v>573</v>
      </c>
      <c r="D1244" s="6" t="s">
        <v>138</v>
      </c>
      <c r="E1244" s="6" t="s">
        <v>582</v>
      </c>
      <c r="F1244" s="6">
        <v>5</v>
      </c>
      <c r="G1244" s="52">
        <v>45463</v>
      </c>
      <c r="H1244" s="52">
        <f>IF(COUNTIF(休講・補講一覧表!I$6:I$47,開講日程一覧!P1244)&gt;0,_xlfn.XLOOKUP(開講日程一覧!P1244,休講・補講一覧表!I$6:I$47,休講・補講一覧表!G$6:G$47),G1244)</f>
        <v>45463</v>
      </c>
      <c r="I1244" s="3" t="str">
        <f t="shared" si="42"/>
        <v>木</v>
      </c>
      <c r="J1244" s="3" t="str">
        <f>IF(COUNTIF(休講・補講一覧表!I$6:I$47,開講日程一覧!P1244)&gt;0,TEXT(G1244,"m/d")&amp;"の補講","")</f>
        <v/>
      </c>
      <c r="K1244" s="6" t="s">
        <v>542</v>
      </c>
      <c r="L1244" s="7">
        <v>6.9444444444444441E-3</v>
      </c>
      <c r="M1244" s="7">
        <v>0.125</v>
      </c>
      <c r="P1244" s="33" t="str">
        <f t="shared" si="43"/>
        <v>経営資源と事業構想_大阪5</v>
      </c>
      <c r="Q1244" s="6" t="str">
        <f>IF(_xlfn.XLOOKUP(D1244,履修科目一覧!G$6:G$225,履修科目一覧!E$6:E$225)=0,"",_xlfn.XLOOKUP(D1244,履修科目一覧!G$6:G$225,履修科目一覧!E$6:E$225))</f>
        <v/>
      </c>
      <c r="R1244" cm="1">
        <f t="array" ref="R1244">_xlfn.SWITCH(B1244,"集中(導入)",1,"前期",2,"集中(夏期)",3,"後期",4,"集中(春期)",5,"通年",6)</f>
        <v>2</v>
      </c>
      <c r="S1244" t="s">
        <v>49</v>
      </c>
      <c r="U1244">
        <v>1</v>
      </c>
    </row>
    <row r="1245" spans="2:21" x14ac:dyDescent="0.85">
      <c r="B1245" s="22" t="s">
        <v>545</v>
      </c>
      <c r="C1245" s="6" t="s">
        <v>573</v>
      </c>
      <c r="D1245" s="6" t="s">
        <v>138</v>
      </c>
      <c r="E1245" s="6" t="s">
        <v>582</v>
      </c>
      <c r="F1245" s="6">
        <v>6</v>
      </c>
      <c r="G1245" s="52">
        <v>45477</v>
      </c>
      <c r="H1245" s="52">
        <f>IF(COUNTIF(休講・補講一覧表!I$6:I$47,開講日程一覧!P1245)&gt;0,_xlfn.XLOOKUP(開講日程一覧!P1245,休講・補講一覧表!I$6:I$47,休講・補講一覧表!G$6:G$47),G1245)</f>
        <v>45477</v>
      </c>
      <c r="I1245" s="3" t="str">
        <f t="shared" si="42"/>
        <v>木</v>
      </c>
      <c r="J1245" s="3" t="str">
        <f>IF(COUNTIF(休講・補講一覧表!I$6:I$47,開講日程一覧!P1245)&gt;0,TEXT(G1245,"m/d")&amp;"の補講","")</f>
        <v/>
      </c>
      <c r="K1245" s="6" t="s">
        <v>542</v>
      </c>
      <c r="L1245" s="7">
        <v>6.9444444444444441E-3</v>
      </c>
      <c r="M1245" s="7">
        <v>0.125</v>
      </c>
      <c r="P1245" s="33" t="str">
        <f t="shared" si="43"/>
        <v>経営資源と事業構想_大阪6</v>
      </c>
      <c r="Q1245" s="6" t="str">
        <f>IF(_xlfn.XLOOKUP(D1245,履修科目一覧!G$6:G$225,履修科目一覧!E$6:E$225)=0,"",_xlfn.XLOOKUP(D1245,履修科目一覧!G$6:G$225,履修科目一覧!E$6:E$225))</f>
        <v/>
      </c>
      <c r="R1245" cm="1">
        <f t="array" ref="R1245">_xlfn.SWITCH(B1245,"集中(導入)",1,"前期",2,"集中(夏期)",3,"後期",4,"集中(春期)",5,"通年",6)</f>
        <v>2</v>
      </c>
      <c r="S1245" t="s">
        <v>49</v>
      </c>
      <c r="U1245">
        <v>1</v>
      </c>
    </row>
    <row r="1246" spans="2:21" x14ac:dyDescent="0.85">
      <c r="B1246" s="22" t="s">
        <v>545</v>
      </c>
      <c r="C1246" s="6" t="s">
        <v>573</v>
      </c>
      <c r="D1246" s="6" t="s">
        <v>138</v>
      </c>
      <c r="E1246" s="6" t="s">
        <v>582</v>
      </c>
      <c r="F1246" s="6">
        <v>7</v>
      </c>
      <c r="G1246" s="52">
        <v>45491</v>
      </c>
      <c r="H1246" s="52">
        <f>IF(COUNTIF(休講・補講一覧表!I$6:I$47,開講日程一覧!P1246)&gt;0,_xlfn.XLOOKUP(開講日程一覧!P1246,休講・補講一覧表!I$6:I$47,休講・補講一覧表!G$6:G$47),G1246)</f>
        <v>45491</v>
      </c>
      <c r="I1246" s="3" t="str">
        <f t="shared" si="42"/>
        <v>木</v>
      </c>
      <c r="J1246" s="3" t="str">
        <f>IF(COUNTIF(休講・補講一覧表!I$6:I$47,開講日程一覧!P1246)&gt;0,TEXT(G1246,"m/d")&amp;"の補講","")</f>
        <v/>
      </c>
      <c r="K1246" s="6" t="s">
        <v>542</v>
      </c>
      <c r="L1246" s="7">
        <v>6.9444444444444441E-3</v>
      </c>
      <c r="M1246" s="7">
        <v>0.125</v>
      </c>
      <c r="P1246" s="33" t="str">
        <f t="shared" si="43"/>
        <v>経営資源と事業構想_大阪7</v>
      </c>
      <c r="Q1246" s="6" t="str">
        <f>IF(_xlfn.XLOOKUP(D1246,履修科目一覧!G$6:G$225,履修科目一覧!E$6:E$225)=0,"",_xlfn.XLOOKUP(D1246,履修科目一覧!G$6:G$225,履修科目一覧!E$6:E$225))</f>
        <v/>
      </c>
      <c r="R1246" cm="1">
        <f t="array" ref="R1246">_xlfn.SWITCH(B1246,"集中(導入)",1,"前期",2,"集中(夏期)",3,"後期",4,"集中(春期)",5,"通年",6)</f>
        <v>2</v>
      </c>
      <c r="S1246" t="s">
        <v>49</v>
      </c>
      <c r="U1246">
        <v>1</v>
      </c>
    </row>
    <row r="1247" spans="2:21" x14ac:dyDescent="0.85">
      <c r="B1247" s="22" t="s">
        <v>545</v>
      </c>
      <c r="C1247" s="6" t="s">
        <v>573</v>
      </c>
      <c r="D1247" s="6" t="s">
        <v>138</v>
      </c>
      <c r="E1247" s="6" t="s">
        <v>582</v>
      </c>
      <c r="F1247" s="6">
        <v>8</v>
      </c>
      <c r="G1247" s="52">
        <v>45505</v>
      </c>
      <c r="H1247" s="52">
        <f>IF(COUNTIF(休講・補講一覧表!I$6:I$47,開講日程一覧!P1247)&gt;0,_xlfn.XLOOKUP(開講日程一覧!P1247,休講・補講一覧表!I$6:I$47,休講・補講一覧表!G$6:G$47),G1247)</f>
        <v>45505</v>
      </c>
      <c r="I1247" s="3" t="str">
        <f t="shared" si="42"/>
        <v>木</v>
      </c>
      <c r="J1247" s="3" t="str">
        <f>IF(COUNTIF(休講・補講一覧表!I$6:I$47,開講日程一覧!P1247)&gt;0,TEXT(G1247,"m/d")&amp;"の補講","")</f>
        <v/>
      </c>
      <c r="K1247" s="6" t="s">
        <v>542</v>
      </c>
      <c r="L1247" s="7">
        <v>6.9444444444444441E-3</v>
      </c>
      <c r="M1247" s="7">
        <v>0.125</v>
      </c>
      <c r="P1247" s="33" t="str">
        <f t="shared" si="43"/>
        <v>経営資源と事業構想_大阪8</v>
      </c>
      <c r="Q1247" s="6" t="str">
        <f>IF(_xlfn.XLOOKUP(D1247,履修科目一覧!G$6:G$225,履修科目一覧!E$6:E$225)=0,"",_xlfn.XLOOKUP(D1247,履修科目一覧!G$6:G$225,履修科目一覧!E$6:E$225))</f>
        <v/>
      </c>
      <c r="R1247" cm="1">
        <f t="array" ref="R1247">_xlfn.SWITCH(B1247,"集中(導入)",1,"前期",2,"集中(夏期)",3,"後期",4,"集中(春期)",5,"通年",6)</f>
        <v>2</v>
      </c>
      <c r="S1247" t="s">
        <v>49</v>
      </c>
      <c r="U1247">
        <v>1</v>
      </c>
    </row>
    <row r="1248" spans="2:21" x14ac:dyDescent="0.85">
      <c r="B1248" s="22" t="s">
        <v>545</v>
      </c>
      <c r="C1248" s="6" t="s">
        <v>568</v>
      </c>
      <c r="D1248" s="6" t="s">
        <v>151</v>
      </c>
      <c r="E1248" s="6" t="s">
        <v>582</v>
      </c>
      <c r="F1248" s="6">
        <v>1</v>
      </c>
      <c r="G1248" s="52">
        <v>45409</v>
      </c>
      <c r="H1248" s="52">
        <f>IF(COUNTIF(休講・補講一覧表!I$6:I$47,開講日程一覧!P1248)&gt;0,_xlfn.XLOOKUP(開講日程一覧!P1248,休講・補講一覧表!I$6:I$47,休講・補講一覧表!G$6:G$47),G1248)</f>
        <v>45409</v>
      </c>
      <c r="I1248" s="3" t="str">
        <f t="shared" si="42"/>
        <v>土</v>
      </c>
      <c r="J1248" s="3" t="str">
        <f>IF(COUNTIF(休講・補講一覧表!I$6:I$47,開講日程一覧!P1248)&gt;0,TEXT(G1248,"m/d")&amp;"の補講","")</f>
        <v/>
      </c>
      <c r="K1248" s="6" t="s">
        <v>570</v>
      </c>
      <c r="L1248" s="7">
        <v>0</v>
      </c>
      <c r="M1248" s="7">
        <v>6.25E-2</v>
      </c>
      <c r="P1248" s="33" t="str">
        <f t="shared" si="43"/>
        <v>ビジネスモデル研究_大阪1</v>
      </c>
      <c r="Q1248" s="6" t="str">
        <f>IF(_xlfn.XLOOKUP(D1248,履修科目一覧!G$6:G$225,履修科目一覧!E$6:E$225)=0,"",_xlfn.XLOOKUP(D1248,履修科目一覧!G$6:G$225,履修科目一覧!E$6:E$225))</f>
        <v/>
      </c>
      <c r="R1248" cm="1">
        <f t="array" ref="R1248">_xlfn.SWITCH(B1248,"集中(導入)",1,"前期",2,"集中(夏期)",3,"後期",4,"集中(春期)",5,"通年",6)</f>
        <v>2</v>
      </c>
      <c r="S1248" t="s">
        <v>49</v>
      </c>
      <c r="U1248">
        <v>1</v>
      </c>
    </row>
    <row r="1249" spans="2:21" x14ac:dyDescent="0.85">
      <c r="B1249" s="22" t="s">
        <v>545</v>
      </c>
      <c r="C1249" s="6" t="s">
        <v>568</v>
      </c>
      <c r="D1249" s="6" t="s">
        <v>151</v>
      </c>
      <c r="E1249" s="6" t="s">
        <v>582</v>
      </c>
      <c r="F1249" s="6">
        <v>2</v>
      </c>
      <c r="G1249" s="52">
        <v>45430</v>
      </c>
      <c r="H1249" s="52">
        <f>IF(COUNTIF(休講・補講一覧表!I$6:I$47,開講日程一覧!P1249)&gt;0,_xlfn.XLOOKUP(開講日程一覧!P1249,休講・補講一覧表!I$6:I$47,休講・補講一覧表!G$6:G$47),G1249)</f>
        <v>45430</v>
      </c>
      <c r="I1249" s="3" t="str">
        <f t="shared" si="42"/>
        <v>土</v>
      </c>
      <c r="J1249" s="3" t="str">
        <f>IF(COUNTIF(休講・補講一覧表!I$6:I$47,開講日程一覧!P1249)&gt;0,TEXT(G1249,"m/d")&amp;"の補講","")</f>
        <v/>
      </c>
      <c r="K1249" s="6" t="s">
        <v>563</v>
      </c>
      <c r="L1249" s="7">
        <v>6.9444444444444441E-3</v>
      </c>
      <c r="M1249" s="7">
        <v>0.125</v>
      </c>
      <c r="P1249" s="33" t="str">
        <f t="shared" si="43"/>
        <v>ビジネスモデル研究_大阪2</v>
      </c>
      <c r="Q1249" s="6" t="str">
        <f>IF(_xlfn.XLOOKUP(D1249,履修科目一覧!G$6:G$225,履修科目一覧!E$6:E$225)=0,"",_xlfn.XLOOKUP(D1249,履修科目一覧!G$6:G$225,履修科目一覧!E$6:E$225))</f>
        <v/>
      </c>
      <c r="R1249" cm="1">
        <f t="array" ref="R1249">_xlfn.SWITCH(B1249,"集中(導入)",1,"前期",2,"集中(夏期)",3,"後期",4,"集中(春期)",5,"通年",6)</f>
        <v>2</v>
      </c>
      <c r="S1249" t="s">
        <v>49</v>
      </c>
      <c r="U1249">
        <v>1</v>
      </c>
    </row>
    <row r="1250" spans="2:21" x14ac:dyDescent="0.85">
      <c r="B1250" s="22" t="s">
        <v>545</v>
      </c>
      <c r="C1250" s="6" t="s">
        <v>568</v>
      </c>
      <c r="D1250" s="6" t="s">
        <v>151</v>
      </c>
      <c r="E1250" s="6" t="s">
        <v>582</v>
      </c>
      <c r="F1250" s="6">
        <v>3</v>
      </c>
      <c r="G1250" s="52">
        <v>45444</v>
      </c>
      <c r="H1250" s="52">
        <f>IF(COUNTIF(休講・補講一覧表!I$6:I$47,開講日程一覧!P1250)&gt;0,_xlfn.XLOOKUP(開講日程一覧!P1250,休講・補講一覧表!I$6:I$47,休講・補講一覧表!G$6:G$47),G1250)</f>
        <v>45444</v>
      </c>
      <c r="I1250" s="3" t="str">
        <f t="shared" si="42"/>
        <v>土</v>
      </c>
      <c r="J1250" s="3" t="str">
        <f>IF(COUNTIF(休講・補講一覧表!I$6:I$47,開講日程一覧!P1250)&gt;0,TEXT(G1250,"m/d")&amp;"の補講","")</f>
        <v/>
      </c>
      <c r="K1250" s="6" t="s">
        <v>563</v>
      </c>
      <c r="L1250" s="7">
        <v>6.9444444444444441E-3</v>
      </c>
      <c r="M1250" s="7">
        <v>0.125</v>
      </c>
      <c r="P1250" s="33" t="str">
        <f t="shared" si="43"/>
        <v>ビジネスモデル研究_大阪3</v>
      </c>
      <c r="Q1250" s="6" t="str">
        <f>IF(_xlfn.XLOOKUP(D1250,履修科目一覧!G$6:G$225,履修科目一覧!E$6:E$225)=0,"",_xlfn.XLOOKUP(D1250,履修科目一覧!G$6:G$225,履修科目一覧!E$6:E$225))</f>
        <v/>
      </c>
      <c r="R1250" cm="1">
        <f t="array" ref="R1250">_xlfn.SWITCH(B1250,"集中(導入)",1,"前期",2,"集中(夏期)",3,"後期",4,"集中(春期)",5,"通年",6)</f>
        <v>2</v>
      </c>
      <c r="S1250" t="s">
        <v>49</v>
      </c>
      <c r="U1250">
        <v>1</v>
      </c>
    </row>
    <row r="1251" spans="2:21" x14ac:dyDescent="0.85">
      <c r="B1251" s="22" t="s">
        <v>545</v>
      </c>
      <c r="C1251" s="6" t="s">
        <v>568</v>
      </c>
      <c r="D1251" s="6" t="s">
        <v>151</v>
      </c>
      <c r="E1251" s="6" t="s">
        <v>582</v>
      </c>
      <c r="F1251" s="6">
        <v>4</v>
      </c>
      <c r="G1251" s="52">
        <v>45458</v>
      </c>
      <c r="H1251" s="52">
        <f>IF(COUNTIF(休講・補講一覧表!I$6:I$47,開講日程一覧!P1251)&gt;0,_xlfn.XLOOKUP(開講日程一覧!P1251,休講・補講一覧表!I$6:I$47,休講・補講一覧表!G$6:G$47),G1251)</f>
        <v>45458</v>
      </c>
      <c r="I1251" s="3" t="str">
        <f t="shared" si="42"/>
        <v>土</v>
      </c>
      <c r="J1251" s="3" t="str">
        <f>IF(COUNTIF(休講・補講一覧表!I$6:I$47,開講日程一覧!P1251)&gt;0,TEXT(G1251,"m/d")&amp;"の補講","")</f>
        <v/>
      </c>
      <c r="K1251" s="6" t="s">
        <v>563</v>
      </c>
      <c r="L1251" s="7">
        <v>6.9444444444444441E-3</v>
      </c>
      <c r="M1251" s="7">
        <v>0.125</v>
      </c>
      <c r="P1251" s="33" t="str">
        <f t="shared" si="43"/>
        <v>ビジネスモデル研究_大阪4</v>
      </c>
      <c r="Q1251" s="6" t="str">
        <f>IF(_xlfn.XLOOKUP(D1251,履修科目一覧!G$6:G$225,履修科目一覧!E$6:E$225)=0,"",_xlfn.XLOOKUP(D1251,履修科目一覧!G$6:G$225,履修科目一覧!E$6:E$225))</f>
        <v/>
      </c>
      <c r="R1251" cm="1">
        <f t="array" ref="R1251">_xlfn.SWITCH(B1251,"集中(導入)",1,"前期",2,"集中(夏期)",3,"後期",4,"集中(春期)",5,"通年",6)</f>
        <v>2</v>
      </c>
      <c r="S1251" t="s">
        <v>49</v>
      </c>
      <c r="U1251">
        <v>1</v>
      </c>
    </row>
    <row r="1252" spans="2:21" x14ac:dyDescent="0.85">
      <c r="B1252" s="22" t="s">
        <v>545</v>
      </c>
      <c r="C1252" s="6" t="s">
        <v>568</v>
      </c>
      <c r="D1252" s="6" t="s">
        <v>151</v>
      </c>
      <c r="E1252" s="6" t="s">
        <v>582</v>
      </c>
      <c r="F1252" s="6">
        <v>5</v>
      </c>
      <c r="G1252" s="52">
        <v>45472</v>
      </c>
      <c r="H1252" s="52">
        <f>IF(COUNTIF(休講・補講一覧表!I$6:I$47,開講日程一覧!P1252)&gt;0,_xlfn.XLOOKUP(開講日程一覧!P1252,休講・補講一覧表!I$6:I$47,休講・補講一覧表!G$6:G$47),G1252)</f>
        <v>45472</v>
      </c>
      <c r="I1252" s="3" t="str">
        <f t="shared" si="42"/>
        <v>土</v>
      </c>
      <c r="J1252" s="3" t="str">
        <f>IF(COUNTIF(休講・補講一覧表!I$6:I$47,開講日程一覧!P1252)&gt;0,TEXT(G1252,"m/d")&amp;"の補講","")</f>
        <v/>
      </c>
      <c r="K1252" s="6" t="s">
        <v>563</v>
      </c>
      <c r="L1252" s="7">
        <v>6.9444444444444441E-3</v>
      </c>
      <c r="M1252" s="7">
        <v>0.125</v>
      </c>
      <c r="P1252" s="33" t="str">
        <f t="shared" si="43"/>
        <v>ビジネスモデル研究_大阪5</v>
      </c>
      <c r="Q1252" s="6" t="str">
        <f>IF(_xlfn.XLOOKUP(D1252,履修科目一覧!G$6:G$225,履修科目一覧!E$6:E$225)=0,"",_xlfn.XLOOKUP(D1252,履修科目一覧!G$6:G$225,履修科目一覧!E$6:E$225))</f>
        <v/>
      </c>
      <c r="R1252" cm="1">
        <f t="array" ref="R1252">_xlfn.SWITCH(B1252,"集中(導入)",1,"前期",2,"集中(夏期)",3,"後期",4,"集中(春期)",5,"通年",6)</f>
        <v>2</v>
      </c>
      <c r="S1252" t="s">
        <v>49</v>
      </c>
      <c r="U1252">
        <v>1</v>
      </c>
    </row>
    <row r="1253" spans="2:21" x14ac:dyDescent="0.85">
      <c r="B1253" s="22" t="s">
        <v>545</v>
      </c>
      <c r="C1253" s="6" t="s">
        <v>568</v>
      </c>
      <c r="D1253" s="6" t="s">
        <v>151</v>
      </c>
      <c r="E1253" s="6" t="s">
        <v>582</v>
      </c>
      <c r="F1253" s="6">
        <v>6</v>
      </c>
      <c r="G1253" s="52">
        <v>45486</v>
      </c>
      <c r="H1253" s="52">
        <f>IF(COUNTIF(休講・補講一覧表!I$6:I$47,開講日程一覧!P1253)&gt;0,_xlfn.XLOOKUP(開講日程一覧!P1253,休講・補講一覧表!I$6:I$47,休講・補講一覧表!G$6:G$47),G1253)</f>
        <v>45486</v>
      </c>
      <c r="I1253" s="3" t="str">
        <f t="shared" si="42"/>
        <v>土</v>
      </c>
      <c r="J1253" s="3" t="str">
        <f>IF(COUNTIF(休講・補講一覧表!I$6:I$47,開講日程一覧!P1253)&gt;0,TEXT(G1253,"m/d")&amp;"の補講","")</f>
        <v/>
      </c>
      <c r="K1253" s="6" t="s">
        <v>563</v>
      </c>
      <c r="L1253" s="7">
        <v>6.9444444444444441E-3</v>
      </c>
      <c r="M1253" s="7">
        <v>0.125</v>
      </c>
      <c r="P1253" s="33" t="str">
        <f t="shared" si="43"/>
        <v>ビジネスモデル研究_大阪6</v>
      </c>
      <c r="Q1253" s="6" t="str">
        <f>IF(_xlfn.XLOOKUP(D1253,履修科目一覧!G$6:G$225,履修科目一覧!E$6:E$225)=0,"",_xlfn.XLOOKUP(D1253,履修科目一覧!G$6:G$225,履修科目一覧!E$6:E$225))</f>
        <v/>
      </c>
      <c r="R1253" cm="1">
        <f t="array" ref="R1253">_xlfn.SWITCH(B1253,"集中(導入)",1,"前期",2,"集中(夏期)",3,"後期",4,"集中(春期)",5,"通年",6)</f>
        <v>2</v>
      </c>
      <c r="S1253" t="s">
        <v>49</v>
      </c>
      <c r="U1253">
        <v>1</v>
      </c>
    </row>
    <row r="1254" spans="2:21" x14ac:dyDescent="0.85">
      <c r="B1254" s="22" t="s">
        <v>545</v>
      </c>
      <c r="C1254" s="6" t="s">
        <v>568</v>
      </c>
      <c r="D1254" s="6" t="s">
        <v>151</v>
      </c>
      <c r="E1254" s="6" t="s">
        <v>582</v>
      </c>
      <c r="F1254" s="6">
        <v>7</v>
      </c>
      <c r="G1254" s="52">
        <v>45500</v>
      </c>
      <c r="H1254" s="52">
        <f>IF(COUNTIF(休講・補講一覧表!I$6:I$47,開講日程一覧!P1254)&gt;0,_xlfn.XLOOKUP(開講日程一覧!P1254,休講・補講一覧表!I$6:I$47,休講・補講一覧表!G$6:G$47),G1254)</f>
        <v>45500</v>
      </c>
      <c r="I1254" s="3" t="str">
        <f t="shared" si="42"/>
        <v>土</v>
      </c>
      <c r="J1254" s="3" t="str">
        <f>IF(COUNTIF(休講・補講一覧表!I$6:I$47,開講日程一覧!P1254)&gt;0,TEXT(G1254,"m/d")&amp;"の補講","")</f>
        <v/>
      </c>
      <c r="K1254" s="6" t="s">
        <v>563</v>
      </c>
      <c r="L1254" s="7">
        <v>6.9444444444444441E-3</v>
      </c>
      <c r="M1254" s="7">
        <v>0.125</v>
      </c>
      <c r="P1254" s="33" t="str">
        <f t="shared" si="43"/>
        <v>ビジネスモデル研究_大阪7</v>
      </c>
      <c r="Q1254" s="6" t="str">
        <f>IF(_xlfn.XLOOKUP(D1254,履修科目一覧!G$6:G$225,履修科目一覧!E$6:E$225)=0,"",_xlfn.XLOOKUP(D1254,履修科目一覧!G$6:G$225,履修科目一覧!E$6:E$225))</f>
        <v/>
      </c>
      <c r="R1254" cm="1">
        <f t="array" ref="R1254">_xlfn.SWITCH(B1254,"集中(導入)",1,"前期",2,"集中(夏期)",3,"後期",4,"集中(春期)",5,"通年",6)</f>
        <v>2</v>
      </c>
      <c r="S1254" t="s">
        <v>49</v>
      </c>
      <c r="U1254">
        <v>1</v>
      </c>
    </row>
    <row r="1255" spans="2:21" x14ac:dyDescent="0.85">
      <c r="B1255" s="22" t="s">
        <v>545</v>
      </c>
      <c r="C1255" s="6" t="s">
        <v>568</v>
      </c>
      <c r="D1255" s="6" t="s">
        <v>151</v>
      </c>
      <c r="E1255" s="6" t="s">
        <v>582</v>
      </c>
      <c r="F1255" s="6">
        <v>8</v>
      </c>
      <c r="G1255" s="52">
        <v>45514</v>
      </c>
      <c r="H1255" s="52">
        <f>IF(COUNTIF(休講・補講一覧表!I$6:I$47,開講日程一覧!P1255)&gt;0,_xlfn.XLOOKUP(開講日程一覧!P1255,休講・補講一覧表!I$6:I$47,休講・補講一覧表!G$6:G$47),G1255)</f>
        <v>45514</v>
      </c>
      <c r="I1255" s="3" t="str">
        <f t="shared" si="42"/>
        <v>土</v>
      </c>
      <c r="J1255" s="3" t="str">
        <f>IF(COUNTIF(休講・補講一覧表!I$6:I$47,開講日程一覧!P1255)&gt;0,TEXT(G1255,"m/d")&amp;"の補講","")</f>
        <v/>
      </c>
      <c r="K1255" s="6" t="s">
        <v>563</v>
      </c>
      <c r="L1255" s="7">
        <v>6.9444444444444441E-3</v>
      </c>
      <c r="M1255" s="7">
        <v>0.125</v>
      </c>
      <c r="P1255" s="33" t="str">
        <f t="shared" si="43"/>
        <v>ビジネスモデル研究_大阪8</v>
      </c>
      <c r="Q1255" s="6" t="str">
        <f>IF(_xlfn.XLOOKUP(D1255,履修科目一覧!G$6:G$225,履修科目一覧!E$6:E$225)=0,"",_xlfn.XLOOKUP(D1255,履修科目一覧!G$6:G$225,履修科目一覧!E$6:E$225))</f>
        <v/>
      </c>
      <c r="R1255" cm="1">
        <f t="array" ref="R1255">_xlfn.SWITCH(B1255,"集中(導入)",1,"前期",2,"集中(夏期)",3,"後期",4,"集中(春期)",5,"通年",6)</f>
        <v>2</v>
      </c>
      <c r="S1255" t="s">
        <v>49</v>
      </c>
      <c r="U1255">
        <v>1</v>
      </c>
    </row>
    <row r="1256" spans="2:21" x14ac:dyDescent="0.85">
      <c r="B1256" s="22" t="s">
        <v>550</v>
      </c>
      <c r="C1256" s="6" t="s">
        <v>566</v>
      </c>
      <c r="D1256" s="6" t="s">
        <v>162</v>
      </c>
      <c r="E1256" s="6" t="s">
        <v>582</v>
      </c>
      <c r="F1256" s="6">
        <v>1</v>
      </c>
      <c r="G1256" s="52">
        <v>45566</v>
      </c>
      <c r="H1256" s="52">
        <f>IF(COUNTIF(休講・補講一覧表!I$6:I$47,開講日程一覧!P1256)&gt;0,_xlfn.XLOOKUP(開講日程一覧!P1256,休講・補講一覧表!I$6:I$47,休講・補講一覧表!G$6:G$47),G1256)</f>
        <v>45566</v>
      </c>
      <c r="I1256" s="3" t="str">
        <f t="shared" si="42"/>
        <v>火</v>
      </c>
      <c r="J1256" s="3" t="str">
        <f>IF(COUNTIF(休講・補講一覧表!I$6:I$47,開講日程一覧!P1256)&gt;0,TEXT(G1256,"m/d")&amp;"の補講","")</f>
        <v/>
      </c>
      <c r="K1256" s="6" t="s">
        <v>556</v>
      </c>
      <c r="L1256" s="7">
        <v>0</v>
      </c>
      <c r="M1256" s="7">
        <v>6.25E-2</v>
      </c>
      <c r="P1256" s="33" t="str">
        <f t="shared" si="43"/>
        <v>事業構想のためのファイナンス_大阪1</v>
      </c>
      <c r="Q1256" s="6" t="str">
        <f>IF(_xlfn.XLOOKUP(D1256,履修科目一覧!G$6:G$225,履修科目一覧!E$6:E$225)=0,"",_xlfn.XLOOKUP(D1256,履修科目一覧!G$6:G$225,履修科目一覧!E$6:E$225))</f>
        <v/>
      </c>
      <c r="R1256" cm="1">
        <f t="array" ref="R1256">_xlfn.SWITCH(B1256,"集中(導入)",1,"前期",2,"集中(夏期)",3,"後期",4,"集中(春期)",5,"通年",6)</f>
        <v>4</v>
      </c>
      <c r="S1256" t="s">
        <v>49</v>
      </c>
      <c r="U1256">
        <v>1</v>
      </c>
    </row>
    <row r="1257" spans="2:21" x14ac:dyDescent="0.85">
      <c r="B1257" s="22" t="s">
        <v>550</v>
      </c>
      <c r="C1257" s="6" t="s">
        <v>566</v>
      </c>
      <c r="D1257" s="6" t="s">
        <v>162</v>
      </c>
      <c r="E1257" s="6" t="s">
        <v>582</v>
      </c>
      <c r="F1257" s="6">
        <v>2</v>
      </c>
      <c r="G1257" s="52">
        <v>45580</v>
      </c>
      <c r="H1257" s="52">
        <f>IF(COUNTIF(休講・補講一覧表!I$6:I$47,開講日程一覧!P1257)&gt;0,_xlfn.XLOOKUP(開講日程一覧!P1257,休講・補講一覧表!I$6:I$47,休講・補講一覧表!G$6:G$47),G1257)</f>
        <v>45580</v>
      </c>
      <c r="I1257" s="3" t="str">
        <f t="shared" si="42"/>
        <v>火</v>
      </c>
      <c r="J1257" s="3" t="str">
        <f>IF(COUNTIF(休講・補講一覧表!I$6:I$47,開講日程一覧!P1257)&gt;0,TEXT(G1257,"m/d")&amp;"の補講","")</f>
        <v/>
      </c>
      <c r="K1257" s="6" t="s">
        <v>542</v>
      </c>
      <c r="L1257" s="7">
        <v>6.9444444444444441E-3</v>
      </c>
      <c r="M1257" s="7">
        <v>0.125</v>
      </c>
      <c r="P1257" s="33" t="str">
        <f t="shared" si="43"/>
        <v>事業構想のためのファイナンス_大阪2</v>
      </c>
      <c r="Q1257" s="6" t="str">
        <f>IF(_xlfn.XLOOKUP(D1257,履修科目一覧!G$6:G$225,履修科目一覧!E$6:E$225)=0,"",_xlfn.XLOOKUP(D1257,履修科目一覧!G$6:G$225,履修科目一覧!E$6:E$225))</f>
        <v/>
      </c>
      <c r="R1257" cm="1">
        <f t="array" ref="R1257">_xlfn.SWITCH(B1257,"集中(導入)",1,"前期",2,"集中(夏期)",3,"後期",4,"集中(春期)",5,"通年",6)</f>
        <v>4</v>
      </c>
      <c r="S1257" t="s">
        <v>49</v>
      </c>
      <c r="U1257">
        <v>1</v>
      </c>
    </row>
    <row r="1258" spans="2:21" x14ac:dyDescent="0.85">
      <c r="B1258" s="22" t="s">
        <v>550</v>
      </c>
      <c r="C1258" s="6" t="s">
        <v>566</v>
      </c>
      <c r="D1258" s="6" t="s">
        <v>162</v>
      </c>
      <c r="E1258" s="6" t="s">
        <v>582</v>
      </c>
      <c r="F1258" s="6">
        <v>3</v>
      </c>
      <c r="G1258" s="52">
        <v>45594</v>
      </c>
      <c r="H1258" s="52">
        <f>IF(COUNTIF(休講・補講一覧表!I$6:I$47,開講日程一覧!P1258)&gt;0,_xlfn.XLOOKUP(開講日程一覧!P1258,休講・補講一覧表!I$6:I$47,休講・補講一覧表!G$6:G$47),G1258)</f>
        <v>45594</v>
      </c>
      <c r="I1258" s="3" t="str">
        <f t="shared" si="42"/>
        <v>火</v>
      </c>
      <c r="J1258" s="3" t="str">
        <f>IF(COUNTIF(休講・補講一覧表!I$6:I$47,開講日程一覧!P1258)&gt;0,TEXT(G1258,"m/d")&amp;"の補講","")</f>
        <v/>
      </c>
      <c r="K1258" s="6" t="s">
        <v>542</v>
      </c>
      <c r="L1258" s="7">
        <v>6.9444444444444441E-3</v>
      </c>
      <c r="M1258" s="7">
        <v>0.125</v>
      </c>
      <c r="P1258" s="33" t="str">
        <f t="shared" si="43"/>
        <v>事業構想のためのファイナンス_大阪3</v>
      </c>
      <c r="Q1258" s="6" t="str">
        <f>IF(_xlfn.XLOOKUP(D1258,履修科目一覧!G$6:G$225,履修科目一覧!E$6:E$225)=0,"",_xlfn.XLOOKUP(D1258,履修科目一覧!G$6:G$225,履修科目一覧!E$6:E$225))</f>
        <v/>
      </c>
      <c r="R1258" cm="1">
        <f t="array" ref="R1258">_xlfn.SWITCH(B1258,"集中(導入)",1,"前期",2,"集中(夏期)",3,"後期",4,"集中(春期)",5,"通年",6)</f>
        <v>4</v>
      </c>
      <c r="S1258" t="s">
        <v>49</v>
      </c>
      <c r="U1258">
        <v>1</v>
      </c>
    </row>
    <row r="1259" spans="2:21" x14ac:dyDescent="0.85">
      <c r="B1259" s="22" t="s">
        <v>550</v>
      </c>
      <c r="C1259" s="6" t="s">
        <v>566</v>
      </c>
      <c r="D1259" s="6" t="s">
        <v>162</v>
      </c>
      <c r="E1259" s="6" t="s">
        <v>582</v>
      </c>
      <c r="F1259" s="6">
        <v>4</v>
      </c>
      <c r="G1259" s="52">
        <v>45608</v>
      </c>
      <c r="H1259" s="52">
        <f>IF(COUNTIF(休講・補講一覧表!I$6:I$47,開講日程一覧!P1259)&gt;0,_xlfn.XLOOKUP(開講日程一覧!P1259,休講・補講一覧表!I$6:I$47,休講・補講一覧表!G$6:G$47),G1259)</f>
        <v>45608</v>
      </c>
      <c r="I1259" s="3" t="str">
        <f t="shared" si="42"/>
        <v>火</v>
      </c>
      <c r="J1259" s="3" t="str">
        <f>IF(COUNTIF(休講・補講一覧表!I$6:I$47,開講日程一覧!P1259)&gt;0,TEXT(G1259,"m/d")&amp;"の補講","")</f>
        <v/>
      </c>
      <c r="K1259" s="6" t="s">
        <v>542</v>
      </c>
      <c r="L1259" s="7">
        <v>6.9444444444444441E-3</v>
      </c>
      <c r="M1259" s="7">
        <v>0.125</v>
      </c>
      <c r="P1259" s="33" t="str">
        <f t="shared" si="43"/>
        <v>事業構想のためのファイナンス_大阪4</v>
      </c>
      <c r="Q1259" s="6" t="str">
        <f>IF(_xlfn.XLOOKUP(D1259,履修科目一覧!G$6:G$225,履修科目一覧!E$6:E$225)=0,"",_xlfn.XLOOKUP(D1259,履修科目一覧!G$6:G$225,履修科目一覧!E$6:E$225))</f>
        <v/>
      </c>
      <c r="R1259" cm="1">
        <f t="array" ref="R1259">_xlfn.SWITCH(B1259,"集中(導入)",1,"前期",2,"集中(夏期)",3,"後期",4,"集中(春期)",5,"通年",6)</f>
        <v>4</v>
      </c>
      <c r="S1259" t="s">
        <v>49</v>
      </c>
      <c r="U1259">
        <v>1</v>
      </c>
    </row>
    <row r="1260" spans="2:21" x14ac:dyDescent="0.85">
      <c r="B1260" s="22" t="s">
        <v>550</v>
      </c>
      <c r="C1260" s="6" t="s">
        <v>566</v>
      </c>
      <c r="D1260" s="6" t="s">
        <v>162</v>
      </c>
      <c r="E1260" s="6" t="s">
        <v>582</v>
      </c>
      <c r="F1260" s="6">
        <v>5</v>
      </c>
      <c r="G1260" s="52">
        <v>45622</v>
      </c>
      <c r="H1260" s="52">
        <f>IF(COUNTIF(休講・補講一覧表!I$6:I$47,開講日程一覧!P1260)&gt;0,_xlfn.XLOOKUP(開講日程一覧!P1260,休講・補講一覧表!I$6:I$47,休講・補講一覧表!G$6:G$47),G1260)</f>
        <v>45622</v>
      </c>
      <c r="I1260" s="3" t="str">
        <f t="shared" si="42"/>
        <v>火</v>
      </c>
      <c r="J1260" s="3" t="str">
        <f>IF(COUNTIF(休講・補講一覧表!I$6:I$47,開講日程一覧!P1260)&gt;0,TEXT(G1260,"m/d")&amp;"の補講","")</f>
        <v/>
      </c>
      <c r="K1260" s="6" t="s">
        <v>542</v>
      </c>
      <c r="L1260" s="7">
        <v>6.9444444444444441E-3</v>
      </c>
      <c r="M1260" s="7">
        <v>0.125</v>
      </c>
      <c r="P1260" s="33" t="str">
        <f t="shared" si="43"/>
        <v>事業構想のためのファイナンス_大阪5</v>
      </c>
      <c r="Q1260" s="6" t="str">
        <f>IF(_xlfn.XLOOKUP(D1260,履修科目一覧!G$6:G$225,履修科目一覧!E$6:E$225)=0,"",_xlfn.XLOOKUP(D1260,履修科目一覧!G$6:G$225,履修科目一覧!E$6:E$225))</f>
        <v/>
      </c>
      <c r="R1260" cm="1">
        <f t="array" ref="R1260">_xlfn.SWITCH(B1260,"集中(導入)",1,"前期",2,"集中(夏期)",3,"後期",4,"集中(春期)",5,"通年",6)</f>
        <v>4</v>
      </c>
      <c r="S1260" t="s">
        <v>49</v>
      </c>
      <c r="U1260">
        <v>1</v>
      </c>
    </row>
    <row r="1261" spans="2:21" x14ac:dyDescent="0.85">
      <c r="B1261" s="22" t="s">
        <v>550</v>
      </c>
      <c r="C1261" s="6" t="s">
        <v>566</v>
      </c>
      <c r="D1261" s="6" t="s">
        <v>162</v>
      </c>
      <c r="E1261" s="6" t="s">
        <v>582</v>
      </c>
      <c r="F1261" s="6">
        <v>6</v>
      </c>
      <c r="G1261" s="52">
        <v>45636</v>
      </c>
      <c r="H1261" s="52">
        <f>IF(COUNTIF(休講・補講一覧表!I$6:I$47,開講日程一覧!P1261)&gt;0,_xlfn.XLOOKUP(開講日程一覧!P1261,休講・補講一覧表!I$6:I$47,休講・補講一覧表!G$6:G$47),G1261)</f>
        <v>45636</v>
      </c>
      <c r="I1261" s="3" t="str">
        <f t="shared" si="42"/>
        <v>火</v>
      </c>
      <c r="J1261" s="3" t="str">
        <f>IF(COUNTIF(休講・補講一覧表!I$6:I$47,開講日程一覧!P1261)&gt;0,TEXT(G1261,"m/d")&amp;"の補講","")</f>
        <v/>
      </c>
      <c r="K1261" s="6" t="s">
        <v>542</v>
      </c>
      <c r="L1261" s="7">
        <v>6.9444444444444441E-3</v>
      </c>
      <c r="M1261" s="7">
        <v>0.125</v>
      </c>
      <c r="P1261" s="33" t="str">
        <f t="shared" si="43"/>
        <v>事業構想のためのファイナンス_大阪6</v>
      </c>
      <c r="Q1261" s="6" t="str">
        <f>IF(_xlfn.XLOOKUP(D1261,履修科目一覧!G$6:G$225,履修科目一覧!E$6:E$225)=0,"",_xlfn.XLOOKUP(D1261,履修科目一覧!G$6:G$225,履修科目一覧!E$6:E$225))</f>
        <v/>
      </c>
      <c r="R1261" cm="1">
        <f t="array" ref="R1261">_xlfn.SWITCH(B1261,"集中(導入)",1,"前期",2,"集中(夏期)",3,"後期",4,"集中(春期)",5,"通年",6)</f>
        <v>4</v>
      </c>
      <c r="S1261" t="s">
        <v>49</v>
      </c>
      <c r="U1261">
        <v>1</v>
      </c>
    </row>
    <row r="1262" spans="2:21" x14ac:dyDescent="0.85">
      <c r="B1262" s="22" t="s">
        <v>550</v>
      </c>
      <c r="C1262" s="6" t="s">
        <v>566</v>
      </c>
      <c r="D1262" s="6" t="s">
        <v>162</v>
      </c>
      <c r="E1262" s="6" t="s">
        <v>582</v>
      </c>
      <c r="F1262" s="6">
        <v>7</v>
      </c>
      <c r="G1262" s="52">
        <v>45650</v>
      </c>
      <c r="H1262" s="52">
        <f>IF(COUNTIF(休講・補講一覧表!I$6:I$47,開講日程一覧!P1262)&gt;0,_xlfn.XLOOKUP(開講日程一覧!P1262,休講・補講一覧表!I$6:I$47,休講・補講一覧表!G$6:G$47),G1262)</f>
        <v>45650</v>
      </c>
      <c r="I1262" s="3" t="str">
        <f t="shared" si="42"/>
        <v>火</v>
      </c>
      <c r="J1262" s="3" t="str">
        <f>IF(COUNTIF(休講・補講一覧表!I$6:I$47,開講日程一覧!P1262)&gt;0,TEXT(G1262,"m/d")&amp;"の補講","")</f>
        <v/>
      </c>
      <c r="K1262" s="6" t="s">
        <v>542</v>
      </c>
      <c r="L1262" s="7">
        <v>6.9444444444444441E-3</v>
      </c>
      <c r="M1262" s="7">
        <v>0.125</v>
      </c>
      <c r="P1262" s="33" t="str">
        <f t="shared" si="43"/>
        <v>事業構想のためのファイナンス_大阪7</v>
      </c>
      <c r="Q1262" s="6" t="str">
        <f>IF(_xlfn.XLOOKUP(D1262,履修科目一覧!G$6:G$225,履修科目一覧!E$6:E$225)=0,"",_xlfn.XLOOKUP(D1262,履修科目一覧!G$6:G$225,履修科目一覧!E$6:E$225))</f>
        <v/>
      </c>
      <c r="R1262" cm="1">
        <f t="array" ref="R1262">_xlfn.SWITCH(B1262,"集中(導入)",1,"前期",2,"集中(夏期)",3,"後期",4,"集中(春期)",5,"通年",6)</f>
        <v>4</v>
      </c>
      <c r="S1262" t="s">
        <v>49</v>
      </c>
      <c r="U1262">
        <v>1</v>
      </c>
    </row>
    <row r="1263" spans="2:21" x14ac:dyDescent="0.85">
      <c r="B1263" s="22" t="s">
        <v>550</v>
      </c>
      <c r="C1263" s="6" t="s">
        <v>566</v>
      </c>
      <c r="D1263" s="6" t="s">
        <v>162</v>
      </c>
      <c r="E1263" s="6" t="s">
        <v>582</v>
      </c>
      <c r="F1263" s="6">
        <v>8</v>
      </c>
      <c r="G1263" s="52">
        <v>45671</v>
      </c>
      <c r="H1263" s="52">
        <f>IF(COUNTIF(休講・補講一覧表!I$6:I$47,開講日程一覧!P1263)&gt;0,_xlfn.XLOOKUP(開講日程一覧!P1263,休講・補講一覧表!I$6:I$47,休講・補講一覧表!G$6:G$47),G1263)</f>
        <v>45671</v>
      </c>
      <c r="I1263" s="3" t="str">
        <f t="shared" si="42"/>
        <v>火</v>
      </c>
      <c r="J1263" s="3" t="str">
        <f>IF(COUNTIF(休講・補講一覧表!I$6:I$47,開講日程一覧!P1263)&gt;0,TEXT(G1263,"m/d")&amp;"の補講","")</f>
        <v/>
      </c>
      <c r="K1263" s="6" t="s">
        <v>542</v>
      </c>
      <c r="L1263" s="7">
        <v>6.9444444444444441E-3</v>
      </c>
      <c r="M1263" s="7">
        <v>0.125</v>
      </c>
      <c r="P1263" s="33" t="str">
        <f t="shared" si="43"/>
        <v>事業構想のためのファイナンス_大阪8</v>
      </c>
      <c r="Q1263" s="6" t="str">
        <f>IF(_xlfn.XLOOKUP(D1263,履修科目一覧!G$6:G$225,履修科目一覧!E$6:E$225)=0,"",_xlfn.XLOOKUP(D1263,履修科目一覧!G$6:G$225,履修科目一覧!E$6:E$225))</f>
        <v/>
      </c>
      <c r="R1263" cm="1">
        <f t="array" ref="R1263">_xlfn.SWITCH(B1263,"集中(導入)",1,"前期",2,"集中(夏期)",3,"後期",4,"集中(春期)",5,"通年",6)</f>
        <v>4</v>
      </c>
      <c r="S1263" t="s">
        <v>49</v>
      </c>
      <c r="U1263">
        <v>1</v>
      </c>
    </row>
    <row r="1264" spans="2:21" x14ac:dyDescent="0.85">
      <c r="B1264" s="22" t="s">
        <v>545</v>
      </c>
      <c r="C1264" s="6" t="s">
        <v>546</v>
      </c>
      <c r="D1264" s="6" t="s">
        <v>170</v>
      </c>
      <c r="E1264" s="6" t="s">
        <v>582</v>
      </c>
      <c r="F1264" s="6">
        <v>1</v>
      </c>
      <c r="G1264" s="52">
        <v>45409</v>
      </c>
      <c r="H1264" s="52">
        <f>IF(COUNTIF(休講・補講一覧表!I$6:I$47,開講日程一覧!P1264)&gt;0,_xlfn.XLOOKUP(開講日程一覧!P1264,休講・補講一覧表!I$6:I$47,休講・補講一覧表!G$6:G$47),G1264)</f>
        <v>45409</v>
      </c>
      <c r="I1264" s="3" t="str">
        <f t="shared" si="42"/>
        <v>土</v>
      </c>
      <c r="J1264" s="3" t="str">
        <f>IF(COUNTIF(休講・補講一覧表!I$6:I$47,開講日程一覧!P1264)&gt;0,TEXT(G1264,"m/d")&amp;"の補講","")</f>
        <v/>
      </c>
      <c r="K1264" s="6" t="s">
        <v>548</v>
      </c>
      <c r="L1264" s="7">
        <v>0</v>
      </c>
      <c r="M1264" s="7">
        <v>6.25E-2</v>
      </c>
      <c r="P1264" s="33" t="str">
        <f t="shared" si="43"/>
        <v>市場・顧客分析_大阪1</v>
      </c>
      <c r="Q1264" s="6" t="str">
        <f>IF(_xlfn.XLOOKUP(D1264,履修科目一覧!G$6:G$225,履修科目一覧!E$6:E$225)=0,"",_xlfn.XLOOKUP(D1264,履修科目一覧!G$6:G$225,履修科目一覧!E$6:E$225))</f>
        <v/>
      </c>
      <c r="R1264" cm="1">
        <f t="array" ref="R1264">_xlfn.SWITCH(B1264,"集中(導入)",1,"前期",2,"集中(夏期)",3,"後期",4,"集中(春期)",5,"通年",6)</f>
        <v>2</v>
      </c>
      <c r="S1264" t="s">
        <v>49</v>
      </c>
      <c r="U1264">
        <v>1</v>
      </c>
    </row>
    <row r="1265" spans="2:21" x14ac:dyDescent="0.85">
      <c r="B1265" s="22" t="s">
        <v>545</v>
      </c>
      <c r="C1265" s="6" t="s">
        <v>546</v>
      </c>
      <c r="D1265" s="6" t="s">
        <v>170</v>
      </c>
      <c r="E1265" s="6" t="s">
        <v>582</v>
      </c>
      <c r="F1265" s="6">
        <v>2</v>
      </c>
      <c r="G1265" s="52">
        <v>45430</v>
      </c>
      <c r="H1265" s="52">
        <f>IF(COUNTIF(休講・補講一覧表!I$6:I$47,開講日程一覧!P1265)&gt;0,_xlfn.XLOOKUP(開講日程一覧!P1265,休講・補講一覧表!I$6:I$47,休講・補講一覧表!G$6:G$47),G1265)</f>
        <v>45430</v>
      </c>
      <c r="I1265" s="3" t="str">
        <f t="shared" si="42"/>
        <v>土</v>
      </c>
      <c r="J1265" s="3" t="str">
        <f>IF(COUNTIF(休講・補講一覧表!I$6:I$47,開講日程一覧!P1265)&gt;0,TEXT(G1265,"m/d")&amp;"の補講","")</f>
        <v/>
      </c>
      <c r="K1265" s="6" t="s">
        <v>549</v>
      </c>
      <c r="L1265" s="7">
        <v>4.1666666666666664E-2</v>
      </c>
      <c r="M1265" s="7">
        <v>0.125</v>
      </c>
      <c r="P1265" s="33" t="str">
        <f t="shared" si="43"/>
        <v>市場・顧客分析_大阪2</v>
      </c>
      <c r="Q1265" s="6" t="str">
        <f>IF(_xlfn.XLOOKUP(D1265,履修科目一覧!G$6:G$225,履修科目一覧!E$6:E$225)=0,"",_xlfn.XLOOKUP(D1265,履修科目一覧!G$6:G$225,履修科目一覧!E$6:E$225))</f>
        <v/>
      </c>
      <c r="R1265" cm="1">
        <f t="array" ref="R1265">_xlfn.SWITCH(B1265,"集中(導入)",1,"前期",2,"集中(夏期)",3,"後期",4,"集中(春期)",5,"通年",6)</f>
        <v>2</v>
      </c>
      <c r="S1265" t="s">
        <v>49</v>
      </c>
      <c r="U1265">
        <v>1</v>
      </c>
    </row>
    <row r="1266" spans="2:21" x14ac:dyDescent="0.85">
      <c r="B1266" s="22" t="s">
        <v>545</v>
      </c>
      <c r="C1266" s="6" t="s">
        <v>546</v>
      </c>
      <c r="D1266" s="6" t="s">
        <v>170</v>
      </c>
      <c r="E1266" s="6" t="s">
        <v>582</v>
      </c>
      <c r="F1266" s="6">
        <v>3</v>
      </c>
      <c r="G1266" s="52">
        <v>45444</v>
      </c>
      <c r="H1266" s="52">
        <f>IF(COUNTIF(休講・補講一覧表!I$6:I$47,開講日程一覧!P1266)&gt;0,_xlfn.XLOOKUP(開講日程一覧!P1266,休講・補講一覧表!I$6:I$47,休講・補講一覧表!G$6:G$47),G1266)</f>
        <v>45444</v>
      </c>
      <c r="I1266" s="3" t="str">
        <f t="shared" si="42"/>
        <v>土</v>
      </c>
      <c r="J1266" s="3" t="str">
        <f>IF(COUNTIF(休講・補講一覧表!I$6:I$47,開講日程一覧!P1266)&gt;0,TEXT(G1266,"m/d")&amp;"の補講","")</f>
        <v/>
      </c>
      <c r="K1266" s="6" t="s">
        <v>549</v>
      </c>
      <c r="L1266" s="7">
        <v>4.1666666666666664E-2</v>
      </c>
      <c r="M1266" s="7">
        <v>0.125</v>
      </c>
      <c r="P1266" s="33" t="str">
        <f t="shared" si="43"/>
        <v>市場・顧客分析_大阪3</v>
      </c>
      <c r="Q1266" s="6" t="str">
        <f>IF(_xlfn.XLOOKUP(D1266,履修科目一覧!G$6:G$225,履修科目一覧!E$6:E$225)=0,"",_xlfn.XLOOKUP(D1266,履修科目一覧!G$6:G$225,履修科目一覧!E$6:E$225))</f>
        <v/>
      </c>
      <c r="R1266" cm="1">
        <f t="array" ref="R1266">_xlfn.SWITCH(B1266,"集中(導入)",1,"前期",2,"集中(夏期)",3,"後期",4,"集中(春期)",5,"通年",6)</f>
        <v>2</v>
      </c>
      <c r="S1266" t="s">
        <v>49</v>
      </c>
      <c r="U1266">
        <v>1</v>
      </c>
    </row>
    <row r="1267" spans="2:21" x14ac:dyDescent="0.85">
      <c r="B1267" s="22" t="s">
        <v>545</v>
      </c>
      <c r="C1267" s="6" t="s">
        <v>546</v>
      </c>
      <c r="D1267" s="6" t="s">
        <v>170</v>
      </c>
      <c r="E1267" s="6" t="s">
        <v>582</v>
      </c>
      <c r="F1267" s="6">
        <v>4</v>
      </c>
      <c r="G1267" s="52">
        <v>45458</v>
      </c>
      <c r="H1267" s="52">
        <f>IF(COUNTIF(休講・補講一覧表!I$6:I$47,開講日程一覧!P1267)&gt;0,_xlfn.XLOOKUP(開講日程一覧!P1267,休講・補講一覧表!I$6:I$47,休講・補講一覧表!G$6:G$47),G1267)</f>
        <v>45458</v>
      </c>
      <c r="I1267" s="3" t="str">
        <f t="shared" si="42"/>
        <v>土</v>
      </c>
      <c r="J1267" s="3" t="str">
        <f>IF(COUNTIF(休講・補講一覧表!I$6:I$47,開講日程一覧!P1267)&gt;0,TEXT(G1267,"m/d")&amp;"の補講","")</f>
        <v/>
      </c>
      <c r="K1267" s="6" t="s">
        <v>549</v>
      </c>
      <c r="L1267" s="7">
        <v>4.1666666666666664E-2</v>
      </c>
      <c r="M1267" s="7">
        <v>0.125</v>
      </c>
      <c r="P1267" s="33" t="str">
        <f t="shared" si="43"/>
        <v>市場・顧客分析_大阪4</v>
      </c>
      <c r="Q1267" s="6" t="str">
        <f>IF(_xlfn.XLOOKUP(D1267,履修科目一覧!G$6:G$225,履修科目一覧!E$6:E$225)=0,"",_xlfn.XLOOKUP(D1267,履修科目一覧!G$6:G$225,履修科目一覧!E$6:E$225))</f>
        <v/>
      </c>
      <c r="R1267" cm="1">
        <f t="array" ref="R1267">_xlfn.SWITCH(B1267,"集中(導入)",1,"前期",2,"集中(夏期)",3,"後期",4,"集中(春期)",5,"通年",6)</f>
        <v>2</v>
      </c>
      <c r="S1267" t="s">
        <v>49</v>
      </c>
      <c r="U1267">
        <v>1</v>
      </c>
    </row>
    <row r="1268" spans="2:21" x14ac:dyDescent="0.85">
      <c r="B1268" s="22" t="s">
        <v>545</v>
      </c>
      <c r="C1268" s="6" t="s">
        <v>546</v>
      </c>
      <c r="D1268" s="6" t="s">
        <v>170</v>
      </c>
      <c r="E1268" s="6" t="s">
        <v>582</v>
      </c>
      <c r="F1268" s="6">
        <v>5</v>
      </c>
      <c r="G1268" s="52">
        <v>45472</v>
      </c>
      <c r="H1268" s="52">
        <f>IF(COUNTIF(休講・補講一覧表!I$6:I$47,開講日程一覧!P1268)&gt;0,_xlfn.XLOOKUP(開講日程一覧!P1268,休講・補講一覧表!I$6:I$47,休講・補講一覧表!G$6:G$47),G1268)</f>
        <v>45472</v>
      </c>
      <c r="I1268" s="3" t="str">
        <f t="shared" si="42"/>
        <v>土</v>
      </c>
      <c r="J1268" s="3" t="str">
        <f>IF(COUNTIF(休講・補講一覧表!I$6:I$47,開講日程一覧!P1268)&gt;0,TEXT(G1268,"m/d")&amp;"の補講","")</f>
        <v/>
      </c>
      <c r="K1268" s="6" t="s">
        <v>549</v>
      </c>
      <c r="L1268" s="7">
        <v>4.1666666666666664E-2</v>
      </c>
      <c r="M1268" s="7">
        <v>0.125</v>
      </c>
      <c r="P1268" s="33" t="str">
        <f t="shared" si="43"/>
        <v>市場・顧客分析_大阪5</v>
      </c>
      <c r="Q1268" s="6" t="str">
        <f>IF(_xlfn.XLOOKUP(D1268,履修科目一覧!G$6:G$225,履修科目一覧!E$6:E$225)=0,"",_xlfn.XLOOKUP(D1268,履修科目一覧!G$6:G$225,履修科目一覧!E$6:E$225))</f>
        <v/>
      </c>
      <c r="R1268" cm="1">
        <f t="array" ref="R1268">_xlfn.SWITCH(B1268,"集中(導入)",1,"前期",2,"集中(夏期)",3,"後期",4,"集中(春期)",5,"通年",6)</f>
        <v>2</v>
      </c>
      <c r="S1268" t="s">
        <v>49</v>
      </c>
      <c r="U1268">
        <v>1</v>
      </c>
    </row>
    <row r="1269" spans="2:21" x14ac:dyDescent="0.85">
      <c r="B1269" s="22" t="s">
        <v>545</v>
      </c>
      <c r="C1269" s="6" t="s">
        <v>546</v>
      </c>
      <c r="D1269" s="6" t="s">
        <v>170</v>
      </c>
      <c r="E1269" s="6" t="s">
        <v>582</v>
      </c>
      <c r="F1269" s="6">
        <v>6</v>
      </c>
      <c r="G1269" s="52">
        <v>45486</v>
      </c>
      <c r="H1269" s="52">
        <f>IF(COUNTIF(休講・補講一覧表!I$6:I$47,開講日程一覧!P1269)&gt;0,_xlfn.XLOOKUP(開講日程一覧!P1269,休講・補講一覧表!I$6:I$47,休講・補講一覧表!G$6:G$47),G1269)</f>
        <v>45486</v>
      </c>
      <c r="I1269" s="3" t="str">
        <f t="shared" si="42"/>
        <v>土</v>
      </c>
      <c r="J1269" s="3" t="str">
        <f>IF(COUNTIF(休講・補講一覧表!I$6:I$47,開講日程一覧!P1269)&gt;0,TEXT(G1269,"m/d")&amp;"の補講","")</f>
        <v/>
      </c>
      <c r="K1269" s="6" t="s">
        <v>549</v>
      </c>
      <c r="L1269" s="7">
        <v>4.1666666666666664E-2</v>
      </c>
      <c r="M1269" s="7">
        <v>0.125</v>
      </c>
      <c r="P1269" s="33" t="str">
        <f t="shared" si="43"/>
        <v>市場・顧客分析_大阪6</v>
      </c>
      <c r="Q1269" s="6" t="str">
        <f>IF(_xlfn.XLOOKUP(D1269,履修科目一覧!G$6:G$225,履修科目一覧!E$6:E$225)=0,"",_xlfn.XLOOKUP(D1269,履修科目一覧!G$6:G$225,履修科目一覧!E$6:E$225))</f>
        <v/>
      </c>
      <c r="R1269" cm="1">
        <f t="array" ref="R1269">_xlfn.SWITCH(B1269,"集中(導入)",1,"前期",2,"集中(夏期)",3,"後期",4,"集中(春期)",5,"通年",6)</f>
        <v>2</v>
      </c>
      <c r="S1269" t="s">
        <v>49</v>
      </c>
      <c r="U1269">
        <v>1</v>
      </c>
    </row>
    <row r="1270" spans="2:21" x14ac:dyDescent="0.85">
      <c r="B1270" s="22" t="s">
        <v>545</v>
      </c>
      <c r="C1270" s="6" t="s">
        <v>546</v>
      </c>
      <c r="D1270" s="6" t="s">
        <v>170</v>
      </c>
      <c r="E1270" s="6" t="s">
        <v>582</v>
      </c>
      <c r="F1270" s="6">
        <v>7</v>
      </c>
      <c r="G1270" s="52">
        <v>45500</v>
      </c>
      <c r="H1270" s="52">
        <f>IF(COUNTIF(休講・補講一覧表!I$6:I$47,開講日程一覧!P1270)&gt;0,_xlfn.XLOOKUP(開講日程一覧!P1270,休講・補講一覧表!I$6:I$47,休講・補講一覧表!G$6:G$47),G1270)</f>
        <v>45500</v>
      </c>
      <c r="I1270" s="3" t="str">
        <f t="shared" si="42"/>
        <v>土</v>
      </c>
      <c r="J1270" s="3" t="str">
        <f>IF(COUNTIF(休講・補講一覧表!I$6:I$47,開講日程一覧!P1270)&gt;0,TEXT(G1270,"m/d")&amp;"の補講","")</f>
        <v/>
      </c>
      <c r="K1270" s="6" t="s">
        <v>549</v>
      </c>
      <c r="L1270" s="7">
        <v>4.1666666666666664E-2</v>
      </c>
      <c r="M1270" s="7">
        <v>0.125</v>
      </c>
      <c r="P1270" s="33" t="str">
        <f t="shared" si="43"/>
        <v>市場・顧客分析_大阪7</v>
      </c>
      <c r="Q1270" s="6" t="str">
        <f>IF(_xlfn.XLOOKUP(D1270,履修科目一覧!G$6:G$225,履修科目一覧!E$6:E$225)=0,"",_xlfn.XLOOKUP(D1270,履修科目一覧!G$6:G$225,履修科目一覧!E$6:E$225))</f>
        <v/>
      </c>
      <c r="R1270" cm="1">
        <f t="array" ref="R1270">_xlfn.SWITCH(B1270,"集中(導入)",1,"前期",2,"集中(夏期)",3,"後期",4,"集中(春期)",5,"通年",6)</f>
        <v>2</v>
      </c>
      <c r="S1270" t="s">
        <v>49</v>
      </c>
      <c r="U1270">
        <v>1</v>
      </c>
    </row>
    <row r="1271" spans="2:21" x14ac:dyDescent="0.85">
      <c r="B1271" s="22" t="s">
        <v>545</v>
      </c>
      <c r="C1271" s="6" t="s">
        <v>546</v>
      </c>
      <c r="D1271" s="6" t="s">
        <v>170</v>
      </c>
      <c r="E1271" s="6" t="s">
        <v>582</v>
      </c>
      <c r="F1271" s="6">
        <v>8</v>
      </c>
      <c r="G1271" s="52">
        <v>45514</v>
      </c>
      <c r="H1271" s="52">
        <f>IF(COUNTIF(休講・補講一覧表!I$6:I$47,開講日程一覧!P1271)&gt;0,_xlfn.XLOOKUP(開講日程一覧!P1271,休講・補講一覧表!I$6:I$47,休講・補講一覧表!G$6:G$47),G1271)</f>
        <v>45514</v>
      </c>
      <c r="I1271" s="3" t="str">
        <f t="shared" si="42"/>
        <v>土</v>
      </c>
      <c r="J1271" s="3" t="str">
        <f>IF(COUNTIF(休講・補講一覧表!I$6:I$47,開講日程一覧!P1271)&gt;0,TEXT(G1271,"m/d")&amp;"の補講","")</f>
        <v/>
      </c>
      <c r="K1271" s="6" t="s">
        <v>549</v>
      </c>
      <c r="L1271" s="7">
        <v>4.1666666666666664E-2</v>
      </c>
      <c r="M1271" s="7">
        <v>0.125</v>
      </c>
      <c r="P1271" s="33" t="str">
        <f t="shared" si="43"/>
        <v>市場・顧客分析_大阪8</v>
      </c>
      <c r="Q1271" s="6" t="str">
        <f>IF(_xlfn.XLOOKUP(D1271,履修科目一覧!G$6:G$225,履修科目一覧!E$6:E$225)=0,"",_xlfn.XLOOKUP(D1271,履修科目一覧!G$6:G$225,履修科目一覧!E$6:E$225))</f>
        <v/>
      </c>
      <c r="R1271" cm="1">
        <f t="array" ref="R1271">_xlfn.SWITCH(B1271,"集中(導入)",1,"前期",2,"集中(夏期)",3,"後期",4,"集中(春期)",5,"通年",6)</f>
        <v>2</v>
      </c>
      <c r="S1271" t="s">
        <v>49</v>
      </c>
      <c r="U1271">
        <v>1</v>
      </c>
    </row>
    <row r="1272" spans="2:21" x14ac:dyDescent="0.85">
      <c r="B1272" s="22" t="s">
        <v>550</v>
      </c>
      <c r="C1272" s="6" t="s">
        <v>558</v>
      </c>
      <c r="D1272" s="6" t="s">
        <v>180</v>
      </c>
      <c r="E1272" s="6" t="s">
        <v>582</v>
      </c>
      <c r="F1272" s="6">
        <v>1</v>
      </c>
      <c r="G1272" s="52">
        <v>45563</v>
      </c>
      <c r="H1272" s="52">
        <f>IF(COUNTIF(休講・補講一覧表!I$6:I$47,開講日程一覧!P1272)&gt;0,_xlfn.XLOOKUP(開講日程一覧!P1272,休講・補講一覧表!I$6:I$47,休講・補講一覧表!G$6:G$47),G1272)</f>
        <v>45563</v>
      </c>
      <c r="I1272" s="3" t="str">
        <f t="shared" si="42"/>
        <v>土</v>
      </c>
      <c r="J1272" s="3" t="str">
        <f>IF(COUNTIF(休講・補講一覧表!I$6:I$47,開講日程一覧!P1272)&gt;0,TEXT(G1272,"m/d")&amp;"の補講","")</f>
        <v/>
      </c>
      <c r="K1272" s="6" t="s">
        <v>559</v>
      </c>
      <c r="L1272" s="7">
        <v>0</v>
      </c>
      <c r="M1272" s="7">
        <v>6.25E-2</v>
      </c>
      <c r="P1272" s="33" t="str">
        <f t="shared" si="43"/>
        <v>フィールドリサーチ（顧客開発）_大阪1</v>
      </c>
      <c r="Q1272" s="6" t="str">
        <f>IF(_xlfn.XLOOKUP(D1272,履修科目一覧!G$6:G$225,履修科目一覧!E$6:E$225)=0,"",_xlfn.XLOOKUP(D1272,履修科目一覧!G$6:G$225,履修科目一覧!E$6:E$225))</f>
        <v/>
      </c>
      <c r="R1272" cm="1">
        <f t="array" ref="R1272">_xlfn.SWITCH(B1272,"集中(導入)",1,"前期",2,"集中(夏期)",3,"後期",4,"集中(春期)",5,"通年",6)</f>
        <v>4</v>
      </c>
      <c r="S1272" t="s">
        <v>49</v>
      </c>
      <c r="U1272">
        <v>1</v>
      </c>
    </row>
    <row r="1273" spans="2:21" x14ac:dyDescent="0.85">
      <c r="B1273" s="22" t="s">
        <v>550</v>
      </c>
      <c r="C1273" s="6" t="s">
        <v>558</v>
      </c>
      <c r="D1273" s="6" t="s">
        <v>180</v>
      </c>
      <c r="E1273" s="6" t="s">
        <v>582</v>
      </c>
      <c r="F1273" s="6">
        <v>2</v>
      </c>
      <c r="G1273" s="52">
        <v>45577</v>
      </c>
      <c r="H1273" s="52">
        <f>IF(COUNTIF(休講・補講一覧表!I$6:I$47,開講日程一覧!P1273)&gt;0,_xlfn.XLOOKUP(開講日程一覧!P1273,休講・補講一覧表!I$6:I$47,休講・補講一覧表!G$6:G$47),G1273)</f>
        <v>45577</v>
      </c>
      <c r="I1273" s="3" t="str">
        <f t="shared" si="42"/>
        <v>土</v>
      </c>
      <c r="J1273" s="3" t="str">
        <f>IF(COUNTIF(休講・補講一覧表!I$6:I$47,開講日程一覧!P1273)&gt;0,TEXT(G1273,"m/d")&amp;"の補講","")</f>
        <v/>
      </c>
      <c r="K1273" s="6" t="s">
        <v>549</v>
      </c>
      <c r="L1273" s="7">
        <v>4.1666666666666664E-2</v>
      </c>
      <c r="M1273" s="7">
        <v>0.125</v>
      </c>
      <c r="P1273" s="33" t="str">
        <f t="shared" si="43"/>
        <v>フィールドリサーチ（顧客開発）_大阪2</v>
      </c>
      <c r="Q1273" s="6" t="str">
        <f>IF(_xlfn.XLOOKUP(D1273,履修科目一覧!G$6:G$225,履修科目一覧!E$6:E$225)=0,"",_xlfn.XLOOKUP(D1273,履修科目一覧!G$6:G$225,履修科目一覧!E$6:E$225))</f>
        <v/>
      </c>
      <c r="R1273" cm="1">
        <f t="array" ref="R1273">_xlfn.SWITCH(B1273,"集中(導入)",1,"前期",2,"集中(夏期)",3,"後期",4,"集中(春期)",5,"通年",6)</f>
        <v>4</v>
      </c>
      <c r="S1273" t="s">
        <v>49</v>
      </c>
      <c r="U1273">
        <v>1</v>
      </c>
    </row>
    <row r="1274" spans="2:21" x14ac:dyDescent="0.85">
      <c r="B1274" s="22" t="s">
        <v>550</v>
      </c>
      <c r="C1274" s="6" t="s">
        <v>558</v>
      </c>
      <c r="D1274" s="6" t="s">
        <v>180</v>
      </c>
      <c r="E1274" s="6" t="s">
        <v>582</v>
      </c>
      <c r="F1274" s="6">
        <v>3</v>
      </c>
      <c r="G1274" s="52">
        <v>45591</v>
      </c>
      <c r="H1274" s="52">
        <f>IF(COUNTIF(休講・補講一覧表!I$6:I$47,開講日程一覧!P1274)&gt;0,_xlfn.XLOOKUP(開講日程一覧!P1274,休講・補講一覧表!I$6:I$47,休講・補講一覧表!G$6:G$47),G1274)</f>
        <v>45591</v>
      </c>
      <c r="I1274" s="3" t="str">
        <f t="shared" si="42"/>
        <v>土</v>
      </c>
      <c r="J1274" s="3" t="str">
        <f>IF(COUNTIF(休講・補講一覧表!I$6:I$47,開講日程一覧!P1274)&gt;0,TEXT(G1274,"m/d")&amp;"の補講","")</f>
        <v/>
      </c>
      <c r="K1274" s="6" t="s">
        <v>549</v>
      </c>
      <c r="L1274" s="7">
        <v>4.1666666666666664E-2</v>
      </c>
      <c r="M1274" s="7">
        <v>0.125</v>
      </c>
      <c r="P1274" s="33" t="str">
        <f t="shared" si="43"/>
        <v>フィールドリサーチ（顧客開発）_大阪3</v>
      </c>
      <c r="Q1274" s="6" t="str">
        <f>IF(_xlfn.XLOOKUP(D1274,履修科目一覧!G$6:G$225,履修科目一覧!E$6:E$225)=0,"",_xlfn.XLOOKUP(D1274,履修科目一覧!G$6:G$225,履修科目一覧!E$6:E$225))</f>
        <v/>
      </c>
      <c r="R1274" cm="1">
        <f t="array" ref="R1274">_xlfn.SWITCH(B1274,"集中(導入)",1,"前期",2,"集中(夏期)",3,"後期",4,"集中(春期)",5,"通年",6)</f>
        <v>4</v>
      </c>
      <c r="S1274" t="s">
        <v>49</v>
      </c>
      <c r="U1274">
        <v>1</v>
      </c>
    </row>
    <row r="1275" spans="2:21" x14ac:dyDescent="0.85">
      <c r="B1275" s="22" t="s">
        <v>550</v>
      </c>
      <c r="C1275" s="6" t="s">
        <v>558</v>
      </c>
      <c r="D1275" s="6" t="s">
        <v>180</v>
      </c>
      <c r="E1275" s="6" t="s">
        <v>582</v>
      </c>
      <c r="F1275" s="6">
        <v>4</v>
      </c>
      <c r="G1275" s="52">
        <v>45605</v>
      </c>
      <c r="H1275" s="52">
        <f>IF(COUNTIF(休講・補講一覧表!I$6:I$47,開講日程一覧!P1275)&gt;0,_xlfn.XLOOKUP(開講日程一覧!P1275,休講・補講一覧表!I$6:I$47,休講・補講一覧表!G$6:G$47),G1275)</f>
        <v>45605</v>
      </c>
      <c r="I1275" s="3" t="str">
        <f t="shared" si="42"/>
        <v>土</v>
      </c>
      <c r="J1275" s="3" t="str">
        <f>IF(COUNTIF(休講・補講一覧表!I$6:I$47,開講日程一覧!P1275)&gt;0,TEXT(G1275,"m/d")&amp;"の補講","")</f>
        <v/>
      </c>
      <c r="K1275" s="6" t="s">
        <v>549</v>
      </c>
      <c r="L1275" s="7">
        <v>4.1666666666666664E-2</v>
      </c>
      <c r="M1275" s="7">
        <v>0.125</v>
      </c>
      <c r="P1275" s="33" t="str">
        <f t="shared" si="43"/>
        <v>フィールドリサーチ（顧客開発）_大阪4</v>
      </c>
      <c r="Q1275" s="6" t="str">
        <f>IF(_xlfn.XLOOKUP(D1275,履修科目一覧!G$6:G$225,履修科目一覧!E$6:E$225)=0,"",_xlfn.XLOOKUP(D1275,履修科目一覧!G$6:G$225,履修科目一覧!E$6:E$225))</f>
        <v/>
      </c>
      <c r="R1275" cm="1">
        <f t="array" ref="R1275">_xlfn.SWITCH(B1275,"集中(導入)",1,"前期",2,"集中(夏期)",3,"後期",4,"集中(春期)",5,"通年",6)</f>
        <v>4</v>
      </c>
      <c r="S1275" t="s">
        <v>49</v>
      </c>
      <c r="U1275">
        <v>1</v>
      </c>
    </row>
    <row r="1276" spans="2:21" x14ac:dyDescent="0.85">
      <c r="B1276" s="22" t="s">
        <v>550</v>
      </c>
      <c r="C1276" s="6" t="s">
        <v>558</v>
      </c>
      <c r="D1276" s="6" t="s">
        <v>180</v>
      </c>
      <c r="E1276" s="6" t="s">
        <v>582</v>
      </c>
      <c r="F1276" s="6">
        <v>5</v>
      </c>
      <c r="G1276" s="52">
        <v>45633</v>
      </c>
      <c r="H1276" s="52">
        <f>IF(COUNTIF(休講・補講一覧表!I$6:I$47,開講日程一覧!P1276)&gt;0,_xlfn.XLOOKUP(開講日程一覧!P1276,休講・補講一覧表!I$6:I$47,休講・補講一覧表!G$6:G$47),G1276)</f>
        <v>45633</v>
      </c>
      <c r="I1276" s="3" t="str">
        <f t="shared" si="42"/>
        <v>土</v>
      </c>
      <c r="J1276" s="3" t="str">
        <f>IF(COUNTIF(休講・補講一覧表!I$6:I$47,開講日程一覧!P1276)&gt;0,TEXT(G1276,"m/d")&amp;"の補講","")</f>
        <v/>
      </c>
      <c r="K1276" s="6" t="s">
        <v>549</v>
      </c>
      <c r="L1276" s="7">
        <v>4.1666666666666664E-2</v>
      </c>
      <c r="M1276" s="7">
        <v>0.125</v>
      </c>
      <c r="P1276" s="33" t="str">
        <f t="shared" si="43"/>
        <v>フィールドリサーチ（顧客開発）_大阪5</v>
      </c>
      <c r="Q1276" s="6" t="str">
        <f>IF(_xlfn.XLOOKUP(D1276,履修科目一覧!G$6:G$225,履修科目一覧!E$6:E$225)=0,"",_xlfn.XLOOKUP(D1276,履修科目一覧!G$6:G$225,履修科目一覧!E$6:E$225))</f>
        <v/>
      </c>
      <c r="R1276" cm="1">
        <f t="array" ref="R1276">_xlfn.SWITCH(B1276,"集中(導入)",1,"前期",2,"集中(夏期)",3,"後期",4,"集中(春期)",5,"通年",6)</f>
        <v>4</v>
      </c>
      <c r="S1276" t="s">
        <v>49</v>
      </c>
      <c r="U1276">
        <v>1</v>
      </c>
    </row>
    <row r="1277" spans="2:21" x14ac:dyDescent="0.85">
      <c r="B1277" s="22" t="s">
        <v>550</v>
      </c>
      <c r="C1277" s="6" t="s">
        <v>558</v>
      </c>
      <c r="D1277" s="6" t="s">
        <v>180</v>
      </c>
      <c r="E1277" s="6" t="s">
        <v>582</v>
      </c>
      <c r="F1277" s="6">
        <v>6</v>
      </c>
      <c r="G1277" s="52">
        <v>45647</v>
      </c>
      <c r="H1277" s="52">
        <f>IF(COUNTIF(休講・補講一覧表!I$6:I$47,開講日程一覧!P1277)&gt;0,_xlfn.XLOOKUP(開講日程一覧!P1277,休講・補講一覧表!I$6:I$47,休講・補講一覧表!G$6:G$47),G1277)</f>
        <v>45647</v>
      </c>
      <c r="I1277" s="3" t="str">
        <f t="shared" si="42"/>
        <v>土</v>
      </c>
      <c r="J1277" s="3" t="str">
        <f>IF(COUNTIF(休講・補講一覧表!I$6:I$47,開講日程一覧!P1277)&gt;0,TEXT(G1277,"m/d")&amp;"の補講","")</f>
        <v/>
      </c>
      <c r="K1277" s="6" t="s">
        <v>549</v>
      </c>
      <c r="L1277" s="7">
        <v>4.1666666666666664E-2</v>
      </c>
      <c r="M1277" s="7">
        <v>0.125</v>
      </c>
      <c r="P1277" s="33" t="str">
        <f t="shared" si="43"/>
        <v>フィールドリサーチ（顧客開発）_大阪6</v>
      </c>
      <c r="Q1277" s="6" t="str">
        <f>IF(_xlfn.XLOOKUP(D1277,履修科目一覧!G$6:G$225,履修科目一覧!E$6:E$225)=0,"",_xlfn.XLOOKUP(D1277,履修科目一覧!G$6:G$225,履修科目一覧!E$6:E$225))</f>
        <v/>
      </c>
      <c r="R1277" cm="1">
        <f t="array" ref="R1277">_xlfn.SWITCH(B1277,"集中(導入)",1,"前期",2,"集中(夏期)",3,"後期",4,"集中(春期)",5,"通年",6)</f>
        <v>4</v>
      </c>
      <c r="S1277" t="s">
        <v>49</v>
      </c>
      <c r="U1277">
        <v>1</v>
      </c>
    </row>
    <row r="1278" spans="2:21" x14ac:dyDescent="0.85">
      <c r="B1278" s="22" t="s">
        <v>550</v>
      </c>
      <c r="C1278" s="6" t="s">
        <v>558</v>
      </c>
      <c r="D1278" s="6" t="s">
        <v>180</v>
      </c>
      <c r="E1278" s="6" t="s">
        <v>582</v>
      </c>
      <c r="F1278" s="6">
        <v>7</v>
      </c>
      <c r="G1278" s="52">
        <v>45668</v>
      </c>
      <c r="H1278" s="52">
        <f>IF(COUNTIF(休講・補講一覧表!I$6:I$47,開講日程一覧!P1278)&gt;0,_xlfn.XLOOKUP(開講日程一覧!P1278,休講・補講一覧表!I$6:I$47,休講・補講一覧表!G$6:G$47),G1278)</f>
        <v>45668</v>
      </c>
      <c r="I1278" s="3" t="str">
        <f t="shared" si="42"/>
        <v>土</v>
      </c>
      <c r="J1278" s="3" t="str">
        <f>IF(COUNTIF(休講・補講一覧表!I$6:I$47,開講日程一覧!P1278)&gt;0,TEXT(G1278,"m/d")&amp;"の補講","")</f>
        <v/>
      </c>
      <c r="K1278" s="6" t="s">
        <v>549</v>
      </c>
      <c r="L1278" s="7">
        <v>4.1666666666666664E-2</v>
      </c>
      <c r="M1278" s="7">
        <v>0.125</v>
      </c>
      <c r="P1278" s="33" t="str">
        <f t="shared" si="43"/>
        <v>フィールドリサーチ（顧客開発）_大阪7</v>
      </c>
      <c r="Q1278" s="6" t="str">
        <f>IF(_xlfn.XLOOKUP(D1278,履修科目一覧!G$6:G$225,履修科目一覧!E$6:E$225)=0,"",_xlfn.XLOOKUP(D1278,履修科目一覧!G$6:G$225,履修科目一覧!E$6:E$225))</f>
        <v/>
      </c>
      <c r="R1278" cm="1">
        <f t="array" ref="R1278">_xlfn.SWITCH(B1278,"集中(導入)",1,"前期",2,"集中(夏期)",3,"後期",4,"集中(春期)",5,"通年",6)</f>
        <v>4</v>
      </c>
      <c r="S1278" t="s">
        <v>49</v>
      </c>
      <c r="U1278">
        <v>1</v>
      </c>
    </row>
    <row r="1279" spans="2:21" x14ac:dyDescent="0.85">
      <c r="B1279" s="22" t="s">
        <v>550</v>
      </c>
      <c r="C1279" s="6" t="s">
        <v>558</v>
      </c>
      <c r="D1279" s="6" t="s">
        <v>180</v>
      </c>
      <c r="E1279" s="6" t="s">
        <v>582</v>
      </c>
      <c r="F1279" s="6">
        <v>8</v>
      </c>
      <c r="G1279" s="52">
        <v>45682</v>
      </c>
      <c r="H1279" s="52">
        <f>IF(COUNTIF(休講・補講一覧表!I$6:I$47,開講日程一覧!P1279)&gt;0,_xlfn.XLOOKUP(開講日程一覧!P1279,休講・補講一覧表!I$6:I$47,休講・補講一覧表!G$6:G$47),G1279)</f>
        <v>45682</v>
      </c>
      <c r="I1279" s="3" t="str">
        <f t="shared" si="42"/>
        <v>土</v>
      </c>
      <c r="J1279" s="3" t="str">
        <f>IF(COUNTIF(休講・補講一覧表!I$6:I$47,開講日程一覧!P1279)&gt;0,TEXT(G1279,"m/d")&amp;"の補講","")</f>
        <v/>
      </c>
      <c r="K1279" s="6" t="s">
        <v>549</v>
      </c>
      <c r="L1279" s="7">
        <v>4.1666666666666664E-2</v>
      </c>
      <c r="M1279" s="7">
        <v>0.125</v>
      </c>
      <c r="P1279" s="33" t="str">
        <f t="shared" si="43"/>
        <v>フィールドリサーチ（顧客開発）_大阪8</v>
      </c>
      <c r="Q1279" s="6" t="str">
        <f>IF(_xlfn.XLOOKUP(D1279,履修科目一覧!G$6:G$225,履修科目一覧!E$6:E$225)=0,"",_xlfn.XLOOKUP(D1279,履修科目一覧!G$6:G$225,履修科目一覧!E$6:E$225))</f>
        <v/>
      </c>
      <c r="R1279" cm="1">
        <f t="array" ref="R1279">_xlfn.SWITCH(B1279,"集中(導入)",1,"前期",2,"集中(夏期)",3,"後期",4,"集中(春期)",5,"通年",6)</f>
        <v>4</v>
      </c>
      <c r="S1279" t="s">
        <v>49</v>
      </c>
      <c r="U1279">
        <v>1</v>
      </c>
    </row>
    <row r="1280" spans="2:21" x14ac:dyDescent="0.85">
      <c r="B1280" s="22" t="s">
        <v>550</v>
      </c>
      <c r="C1280" s="6" t="s">
        <v>553</v>
      </c>
      <c r="D1280" s="6" t="s">
        <v>188</v>
      </c>
      <c r="E1280" s="6" t="s">
        <v>582</v>
      </c>
      <c r="F1280" s="6">
        <v>1</v>
      </c>
      <c r="G1280" s="52">
        <v>45566</v>
      </c>
      <c r="H1280" s="52">
        <f>IF(COUNTIF(休講・補講一覧表!I$6:I$47,開講日程一覧!P1280)&gt;0,_xlfn.XLOOKUP(開講日程一覧!P1280,休講・補講一覧表!I$6:I$47,休講・補講一覧表!G$6:G$47),G1280)</f>
        <v>45566</v>
      </c>
      <c r="I1280" s="3" t="str">
        <f t="shared" si="42"/>
        <v>火</v>
      </c>
      <c r="J1280" s="3" t="str">
        <f>IF(COUNTIF(休講・補講一覧表!I$6:I$47,開講日程一覧!P1280)&gt;0,TEXT(G1280,"m/d")&amp;"の補講","")</f>
        <v/>
      </c>
      <c r="K1280" s="6" t="s">
        <v>552</v>
      </c>
      <c r="L1280" s="7">
        <v>0</v>
      </c>
      <c r="M1280" s="7">
        <v>6.25E-2</v>
      </c>
      <c r="P1280" s="33" t="str">
        <f t="shared" si="43"/>
        <v>事業構想のためのマーケティング_大阪1</v>
      </c>
      <c r="Q1280" s="6" t="str">
        <f>IF(_xlfn.XLOOKUP(D1280,履修科目一覧!G$6:G$225,履修科目一覧!E$6:E$225)=0,"",_xlfn.XLOOKUP(D1280,履修科目一覧!G$6:G$225,履修科目一覧!E$6:E$225))</f>
        <v/>
      </c>
      <c r="R1280" cm="1">
        <f t="array" ref="R1280">_xlfn.SWITCH(B1280,"集中(導入)",1,"前期",2,"集中(夏期)",3,"後期",4,"集中(春期)",5,"通年",6)</f>
        <v>4</v>
      </c>
      <c r="S1280" t="s">
        <v>49</v>
      </c>
      <c r="U1280">
        <v>1</v>
      </c>
    </row>
    <row r="1281" spans="2:21" x14ac:dyDescent="0.85">
      <c r="B1281" s="22" t="s">
        <v>550</v>
      </c>
      <c r="C1281" s="6" t="s">
        <v>553</v>
      </c>
      <c r="D1281" s="6" t="s">
        <v>188</v>
      </c>
      <c r="E1281" s="6" t="s">
        <v>582</v>
      </c>
      <c r="F1281" s="6">
        <v>2</v>
      </c>
      <c r="G1281" s="52">
        <v>45573</v>
      </c>
      <c r="H1281" s="52">
        <f>IF(COUNTIF(休講・補講一覧表!I$6:I$47,開講日程一覧!P1281)&gt;0,_xlfn.XLOOKUP(開講日程一覧!P1281,休講・補講一覧表!I$6:I$47,休講・補講一覧表!G$6:G$47),G1281)</f>
        <v>45573</v>
      </c>
      <c r="I1281" s="3" t="str">
        <f t="shared" si="42"/>
        <v>火</v>
      </c>
      <c r="J1281" s="3" t="str">
        <f>IF(COUNTIF(休講・補講一覧表!I$6:I$47,開講日程一覧!P1281)&gt;0,TEXT(G1281,"m/d")&amp;"の補講","")</f>
        <v/>
      </c>
      <c r="K1281" s="6" t="s">
        <v>542</v>
      </c>
      <c r="L1281" s="7">
        <v>6.9444444444444441E-3</v>
      </c>
      <c r="M1281" s="7">
        <v>0.125</v>
      </c>
      <c r="P1281" s="33" t="str">
        <f t="shared" si="43"/>
        <v>事業構想のためのマーケティング_大阪2</v>
      </c>
      <c r="Q1281" s="6" t="str">
        <f>IF(_xlfn.XLOOKUP(D1281,履修科目一覧!G$6:G$225,履修科目一覧!E$6:E$225)=0,"",_xlfn.XLOOKUP(D1281,履修科目一覧!G$6:G$225,履修科目一覧!E$6:E$225))</f>
        <v/>
      </c>
      <c r="R1281" cm="1">
        <f t="array" ref="R1281">_xlfn.SWITCH(B1281,"集中(導入)",1,"前期",2,"集中(夏期)",3,"後期",4,"集中(春期)",5,"通年",6)</f>
        <v>4</v>
      </c>
      <c r="S1281" t="s">
        <v>49</v>
      </c>
      <c r="U1281">
        <v>1</v>
      </c>
    </row>
    <row r="1282" spans="2:21" x14ac:dyDescent="0.85">
      <c r="B1282" s="22" t="s">
        <v>550</v>
      </c>
      <c r="C1282" s="6" t="s">
        <v>553</v>
      </c>
      <c r="D1282" s="6" t="s">
        <v>188</v>
      </c>
      <c r="E1282" s="6" t="s">
        <v>582</v>
      </c>
      <c r="F1282" s="6">
        <v>3</v>
      </c>
      <c r="G1282" s="52">
        <v>45587</v>
      </c>
      <c r="H1282" s="52">
        <f>IF(COUNTIF(休講・補講一覧表!I$6:I$47,開講日程一覧!P1282)&gt;0,_xlfn.XLOOKUP(開講日程一覧!P1282,休講・補講一覧表!I$6:I$47,休講・補講一覧表!G$6:G$47),G1282)</f>
        <v>45587</v>
      </c>
      <c r="I1282" s="3" t="str">
        <f t="shared" si="42"/>
        <v>火</v>
      </c>
      <c r="J1282" s="3" t="str">
        <f>IF(COUNTIF(休講・補講一覧表!I$6:I$47,開講日程一覧!P1282)&gt;0,TEXT(G1282,"m/d")&amp;"の補講","")</f>
        <v/>
      </c>
      <c r="K1282" s="6" t="s">
        <v>542</v>
      </c>
      <c r="L1282" s="7">
        <v>6.9444444444444441E-3</v>
      </c>
      <c r="M1282" s="7">
        <v>0.125</v>
      </c>
      <c r="P1282" s="33" t="str">
        <f t="shared" si="43"/>
        <v>事業構想のためのマーケティング_大阪3</v>
      </c>
      <c r="Q1282" s="6" t="str">
        <f>IF(_xlfn.XLOOKUP(D1282,履修科目一覧!G$6:G$225,履修科目一覧!E$6:E$225)=0,"",_xlfn.XLOOKUP(D1282,履修科目一覧!G$6:G$225,履修科目一覧!E$6:E$225))</f>
        <v/>
      </c>
      <c r="R1282" cm="1">
        <f t="array" ref="R1282">_xlfn.SWITCH(B1282,"集中(導入)",1,"前期",2,"集中(夏期)",3,"後期",4,"集中(春期)",5,"通年",6)</f>
        <v>4</v>
      </c>
      <c r="S1282" t="s">
        <v>49</v>
      </c>
      <c r="U1282">
        <v>1</v>
      </c>
    </row>
    <row r="1283" spans="2:21" x14ac:dyDescent="0.85">
      <c r="B1283" s="22" t="s">
        <v>550</v>
      </c>
      <c r="C1283" s="6" t="s">
        <v>553</v>
      </c>
      <c r="D1283" s="6" t="s">
        <v>188</v>
      </c>
      <c r="E1283" s="6" t="s">
        <v>582</v>
      </c>
      <c r="F1283" s="6">
        <v>4</v>
      </c>
      <c r="G1283" s="52">
        <v>45601</v>
      </c>
      <c r="H1283" s="52">
        <f>IF(COUNTIF(休講・補講一覧表!I$6:I$47,開講日程一覧!P1283)&gt;0,_xlfn.XLOOKUP(開講日程一覧!P1283,休講・補講一覧表!I$6:I$47,休講・補講一覧表!G$6:G$47),G1283)</f>
        <v>45601</v>
      </c>
      <c r="I1283" s="3" t="str">
        <f t="shared" si="42"/>
        <v>火</v>
      </c>
      <c r="J1283" s="3" t="str">
        <f>IF(COUNTIF(休講・補講一覧表!I$6:I$47,開講日程一覧!P1283)&gt;0,TEXT(G1283,"m/d")&amp;"の補講","")</f>
        <v/>
      </c>
      <c r="K1283" s="6" t="s">
        <v>542</v>
      </c>
      <c r="L1283" s="7">
        <v>6.9444444444444441E-3</v>
      </c>
      <c r="M1283" s="7">
        <v>0.125</v>
      </c>
      <c r="P1283" s="33" t="str">
        <f t="shared" si="43"/>
        <v>事業構想のためのマーケティング_大阪4</v>
      </c>
      <c r="Q1283" s="6" t="str">
        <f>IF(_xlfn.XLOOKUP(D1283,履修科目一覧!G$6:G$225,履修科目一覧!E$6:E$225)=0,"",_xlfn.XLOOKUP(D1283,履修科目一覧!G$6:G$225,履修科目一覧!E$6:E$225))</f>
        <v/>
      </c>
      <c r="R1283" cm="1">
        <f t="array" ref="R1283">_xlfn.SWITCH(B1283,"集中(導入)",1,"前期",2,"集中(夏期)",3,"後期",4,"集中(春期)",5,"通年",6)</f>
        <v>4</v>
      </c>
      <c r="S1283" t="s">
        <v>49</v>
      </c>
      <c r="U1283">
        <v>1</v>
      </c>
    </row>
    <row r="1284" spans="2:21" x14ac:dyDescent="0.85">
      <c r="B1284" s="22" t="s">
        <v>550</v>
      </c>
      <c r="C1284" s="6" t="s">
        <v>553</v>
      </c>
      <c r="D1284" s="6" t="s">
        <v>188</v>
      </c>
      <c r="E1284" s="6" t="s">
        <v>582</v>
      </c>
      <c r="F1284" s="6">
        <v>5</v>
      </c>
      <c r="G1284" s="52">
        <v>45615</v>
      </c>
      <c r="H1284" s="52">
        <f>IF(COUNTIF(休講・補講一覧表!I$6:I$47,開講日程一覧!P1284)&gt;0,_xlfn.XLOOKUP(開講日程一覧!P1284,休講・補講一覧表!I$6:I$47,休講・補講一覧表!G$6:G$47),G1284)</f>
        <v>45615</v>
      </c>
      <c r="I1284" s="3" t="str">
        <f t="shared" si="42"/>
        <v>火</v>
      </c>
      <c r="J1284" s="3" t="str">
        <f>IF(COUNTIF(休講・補講一覧表!I$6:I$47,開講日程一覧!P1284)&gt;0,TEXT(G1284,"m/d")&amp;"の補講","")</f>
        <v/>
      </c>
      <c r="K1284" s="6" t="s">
        <v>542</v>
      </c>
      <c r="L1284" s="7">
        <v>6.9444444444444441E-3</v>
      </c>
      <c r="M1284" s="7">
        <v>0.125</v>
      </c>
      <c r="P1284" s="33" t="str">
        <f t="shared" si="43"/>
        <v>事業構想のためのマーケティング_大阪5</v>
      </c>
      <c r="Q1284" s="6" t="str">
        <f>IF(_xlfn.XLOOKUP(D1284,履修科目一覧!G$6:G$225,履修科目一覧!E$6:E$225)=0,"",_xlfn.XLOOKUP(D1284,履修科目一覧!G$6:G$225,履修科目一覧!E$6:E$225))</f>
        <v/>
      </c>
      <c r="R1284" cm="1">
        <f t="array" ref="R1284">_xlfn.SWITCH(B1284,"集中(導入)",1,"前期",2,"集中(夏期)",3,"後期",4,"集中(春期)",5,"通年",6)</f>
        <v>4</v>
      </c>
      <c r="S1284" t="s">
        <v>49</v>
      </c>
      <c r="U1284">
        <v>1</v>
      </c>
    </row>
    <row r="1285" spans="2:21" x14ac:dyDescent="0.85">
      <c r="B1285" s="22" t="s">
        <v>550</v>
      </c>
      <c r="C1285" s="6" t="s">
        <v>553</v>
      </c>
      <c r="D1285" s="6" t="s">
        <v>188</v>
      </c>
      <c r="E1285" s="6" t="s">
        <v>582</v>
      </c>
      <c r="F1285" s="6">
        <v>6</v>
      </c>
      <c r="G1285" s="52">
        <v>45629</v>
      </c>
      <c r="H1285" s="52">
        <f>IF(COUNTIF(休講・補講一覧表!I$6:I$47,開講日程一覧!P1285)&gt;0,_xlfn.XLOOKUP(開講日程一覧!P1285,休講・補講一覧表!I$6:I$47,休講・補講一覧表!G$6:G$47),G1285)</f>
        <v>45629</v>
      </c>
      <c r="I1285" s="3" t="str">
        <f t="shared" si="42"/>
        <v>火</v>
      </c>
      <c r="J1285" s="3" t="str">
        <f>IF(COUNTIF(休講・補講一覧表!I$6:I$47,開講日程一覧!P1285)&gt;0,TEXT(G1285,"m/d")&amp;"の補講","")</f>
        <v/>
      </c>
      <c r="K1285" s="6" t="s">
        <v>542</v>
      </c>
      <c r="L1285" s="7">
        <v>6.9444444444444441E-3</v>
      </c>
      <c r="M1285" s="7">
        <v>0.125</v>
      </c>
      <c r="P1285" s="33" t="str">
        <f t="shared" si="43"/>
        <v>事業構想のためのマーケティング_大阪6</v>
      </c>
      <c r="Q1285" s="6" t="str">
        <f>IF(_xlfn.XLOOKUP(D1285,履修科目一覧!G$6:G$225,履修科目一覧!E$6:E$225)=0,"",_xlfn.XLOOKUP(D1285,履修科目一覧!G$6:G$225,履修科目一覧!E$6:E$225))</f>
        <v/>
      </c>
      <c r="R1285" cm="1">
        <f t="array" ref="R1285">_xlfn.SWITCH(B1285,"集中(導入)",1,"前期",2,"集中(夏期)",3,"後期",4,"集中(春期)",5,"通年",6)</f>
        <v>4</v>
      </c>
      <c r="S1285" t="s">
        <v>49</v>
      </c>
      <c r="U1285">
        <v>1</v>
      </c>
    </row>
    <row r="1286" spans="2:21" x14ac:dyDescent="0.85">
      <c r="B1286" s="22" t="s">
        <v>550</v>
      </c>
      <c r="C1286" s="6" t="s">
        <v>553</v>
      </c>
      <c r="D1286" s="6" t="s">
        <v>188</v>
      </c>
      <c r="E1286" s="6" t="s">
        <v>582</v>
      </c>
      <c r="F1286" s="6">
        <v>7</v>
      </c>
      <c r="G1286" s="52">
        <v>45643</v>
      </c>
      <c r="H1286" s="52">
        <f>IF(COUNTIF(休講・補講一覧表!I$6:I$47,開講日程一覧!P1286)&gt;0,_xlfn.XLOOKUP(開講日程一覧!P1286,休講・補講一覧表!I$6:I$47,休講・補講一覧表!G$6:G$47),G1286)</f>
        <v>45643</v>
      </c>
      <c r="I1286" s="3" t="str">
        <f t="shared" si="42"/>
        <v>火</v>
      </c>
      <c r="J1286" s="3" t="str">
        <f>IF(COUNTIF(休講・補講一覧表!I$6:I$47,開講日程一覧!P1286)&gt;0,TEXT(G1286,"m/d")&amp;"の補講","")</f>
        <v/>
      </c>
      <c r="K1286" s="6" t="s">
        <v>542</v>
      </c>
      <c r="L1286" s="7">
        <v>6.9444444444444441E-3</v>
      </c>
      <c r="M1286" s="7">
        <v>0.125</v>
      </c>
      <c r="P1286" s="33" t="str">
        <f t="shared" si="43"/>
        <v>事業構想のためのマーケティング_大阪7</v>
      </c>
      <c r="Q1286" s="6" t="str">
        <f>IF(_xlfn.XLOOKUP(D1286,履修科目一覧!G$6:G$225,履修科目一覧!E$6:E$225)=0,"",_xlfn.XLOOKUP(D1286,履修科目一覧!G$6:G$225,履修科目一覧!E$6:E$225))</f>
        <v/>
      </c>
      <c r="R1286" cm="1">
        <f t="array" ref="R1286">_xlfn.SWITCH(B1286,"集中(導入)",1,"前期",2,"集中(夏期)",3,"後期",4,"集中(春期)",5,"通年",6)</f>
        <v>4</v>
      </c>
      <c r="S1286" t="s">
        <v>49</v>
      </c>
      <c r="U1286">
        <v>1</v>
      </c>
    </row>
    <row r="1287" spans="2:21" x14ac:dyDescent="0.85">
      <c r="B1287" s="22" t="s">
        <v>550</v>
      </c>
      <c r="C1287" s="6" t="s">
        <v>553</v>
      </c>
      <c r="D1287" s="6" t="s">
        <v>188</v>
      </c>
      <c r="E1287" s="6" t="s">
        <v>582</v>
      </c>
      <c r="F1287" s="6">
        <v>8</v>
      </c>
      <c r="G1287" s="52">
        <v>45664</v>
      </c>
      <c r="H1287" s="52">
        <f>IF(COUNTIF(休講・補講一覧表!I$6:I$47,開講日程一覧!P1287)&gt;0,_xlfn.XLOOKUP(開講日程一覧!P1287,休講・補講一覧表!I$6:I$47,休講・補講一覧表!G$6:G$47),G1287)</f>
        <v>45664</v>
      </c>
      <c r="I1287" s="3" t="str">
        <f t="shared" si="42"/>
        <v>火</v>
      </c>
      <c r="J1287" s="3" t="str">
        <f>IF(COUNTIF(休講・補講一覧表!I$6:I$47,開講日程一覧!P1287)&gt;0,TEXT(G1287,"m/d")&amp;"の補講","")</f>
        <v/>
      </c>
      <c r="K1287" s="6" t="s">
        <v>542</v>
      </c>
      <c r="L1287" s="7">
        <v>6.9444444444444441E-3</v>
      </c>
      <c r="M1287" s="7">
        <v>0.125</v>
      </c>
      <c r="P1287" s="33" t="str">
        <f t="shared" si="43"/>
        <v>事業構想のためのマーケティング_大阪8</v>
      </c>
      <c r="Q1287" s="6" t="str">
        <f>IF(_xlfn.XLOOKUP(D1287,履修科目一覧!G$6:G$225,履修科目一覧!E$6:E$225)=0,"",_xlfn.XLOOKUP(D1287,履修科目一覧!G$6:G$225,履修科目一覧!E$6:E$225))</f>
        <v/>
      </c>
      <c r="R1287" cm="1">
        <f t="array" ref="R1287">_xlfn.SWITCH(B1287,"集中(導入)",1,"前期",2,"集中(夏期)",3,"後期",4,"集中(春期)",5,"通年",6)</f>
        <v>4</v>
      </c>
      <c r="S1287" t="s">
        <v>49</v>
      </c>
      <c r="U1287">
        <v>1</v>
      </c>
    </row>
    <row r="1288" spans="2:21" x14ac:dyDescent="0.85">
      <c r="B1288" s="22" t="s">
        <v>545</v>
      </c>
      <c r="C1288" s="6" t="s">
        <v>561</v>
      </c>
      <c r="D1288" s="6" t="s">
        <v>198</v>
      </c>
      <c r="E1288" s="6" t="s">
        <v>582</v>
      </c>
      <c r="F1288" s="6">
        <v>1</v>
      </c>
      <c r="G1288" s="52">
        <v>45409</v>
      </c>
      <c r="H1288" s="52">
        <f>IF(COUNTIF(休講・補講一覧表!I$6:I$47,開講日程一覧!P1288)&gt;0,_xlfn.XLOOKUP(開講日程一覧!P1288,休講・補講一覧表!I$6:I$47,休講・補講一覧表!G$6:G$47),G1288)</f>
        <v>45409</v>
      </c>
      <c r="I1288" s="3" t="str">
        <f t="shared" si="42"/>
        <v>土</v>
      </c>
      <c r="J1288" s="3" t="str">
        <f>IF(COUNTIF(休講・補講一覧表!I$6:I$47,開講日程一覧!P1288)&gt;0,TEXT(G1288,"m/d")&amp;"の補講","")</f>
        <v/>
      </c>
      <c r="K1288" s="6" t="s">
        <v>562</v>
      </c>
      <c r="L1288" s="7">
        <v>0</v>
      </c>
      <c r="M1288" s="7">
        <v>6.25E-2</v>
      </c>
      <c r="P1288" s="33" t="str">
        <f t="shared" si="43"/>
        <v>事業戦略_大阪1</v>
      </c>
      <c r="Q1288" s="6" t="str">
        <f>IF(_xlfn.XLOOKUP(D1288,履修科目一覧!G$6:G$225,履修科目一覧!E$6:E$225)=0,"",_xlfn.XLOOKUP(D1288,履修科目一覧!G$6:G$225,履修科目一覧!E$6:E$225))</f>
        <v/>
      </c>
      <c r="R1288" cm="1">
        <f t="array" ref="R1288">_xlfn.SWITCH(B1288,"集中(導入)",1,"前期",2,"集中(夏期)",3,"後期",4,"集中(春期)",5,"通年",6)</f>
        <v>2</v>
      </c>
      <c r="S1288" t="s">
        <v>49</v>
      </c>
      <c r="U1288">
        <v>1</v>
      </c>
    </row>
    <row r="1289" spans="2:21" x14ac:dyDescent="0.85">
      <c r="B1289" s="22" t="s">
        <v>545</v>
      </c>
      <c r="C1289" s="6" t="s">
        <v>561</v>
      </c>
      <c r="D1289" s="6" t="s">
        <v>198</v>
      </c>
      <c r="E1289" s="6" t="s">
        <v>582</v>
      </c>
      <c r="F1289" s="6">
        <v>2</v>
      </c>
      <c r="G1289" s="52">
        <v>45423</v>
      </c>
      <c r="H1289" s="52">
        <f>IF(COUNTIF(休講・補講一覧表!I$6:I$47,開講日程一覧!P1289)&gt;0,_xlfn.XLOOKUP(開講日程一覧!P1289,休講・補講一覧表!I$6:I$47,休講・補講一覧表!G$6:G$47),G1289)</f>
        <v>45423</v>
      </c>
      <c r="I1289" s="3" t="str">
        <f t="shared" si="42"/>
        <v>土</v>
      </c>
      <c r="J1289" s="3" t="str">
        <f>IF(COUNTIF(休講・補講一覧表!I$6:I$47,開講日程一覧!P1289)&gt;0,TEXT(G1289,"m/d")&amp;"の補講","")</f>
        <v/>
      </c>
      <c r="K1289" s="6" t="s">
        <v>563</v>
      </c>
      <c r="L1289" s="7">
        <v>6.9444444444444441E-3</v>
      </c>
      <c r="M1289" s="7">
        <v>0.125</v>
      </c>
      <c r="P1289" s="33" t="str">
        <f t="shared" si="43"/>
        <v>事業戦略_大阪2</v>
      </c>
      <c r="Q1289" s="6" t="str">
        <f>IF(_xlfn.XLOOKUP(D1289,履修科目一覧!G$6:G$225,履修科目一覧!E$6:E$225)=0,"",_xlfn.XLOOKUP(D1289,履修科目一覧!G$6:G$225,履修科目一覧!E$6:E$225))</f>
        <v/>
      </c>
      <c r="R1289" cm="1">
        <f t="array" ref="R1289">_xlfn.SWITCH(B1289,"集中(導入)",1,"前期",2,"集中(夏期)",3,"後期",4,"集中(春期)",5,"通年",6)</f>
        <v>2</v>
      </c>
      <c r="S1289" t="s">
        <v>49</v>
      </c>
      <c r="U1289">
        <v>1</v>
      </c>
    </row>
    <row r="1290" spans="2:21" x14ac:dyDescent="0.85">
      <c r="B1290" s="22" t="s">
        <v>545</v>
      </c>
      <c r="C1290" s="6" t="s">
        <v>561</v>
      </c>
      <c r="D1290" s="6" t="s">
        <v>198</v>
      </c>
      <c r="E1290" s="6" t="s">
        <v>582</v>
      </c>
      <c r="F1290" s="6">
        <v>3</v>
      </c>
      <c r="G1290" s="52">
        <v>45437</v>
      </c>
      <c r="H1290" s="52">
        <f>IF(COUNTIF(休講・補講一覧表!I$6:I$47,開講日程一覧!P1290)&gt;0,_xlfn.XLOOKUP(開講日程一覧!P1290,休講・補講一覧表!I$6:I$47,休講・補講一覧表!G$6:G$47),G1290)</f>
        <v>45437</v>
      </c>
      <c r="I1290" s="3" t="str">
        <f t="shared" si="42"/>
        <v>土</v>
      </c>
      <c r="J1290" s="3" t="str">
        <f>IF(COUNTIF(休講・補講一覧表!I$6:I$47,開講日程一覧!P1290)&gt;0,TEXT(G1290,"m/d")&amp;"の補講","")</f>
        <v/>
      </c>
      <c r="K1290" s="6" t="s">
        <v>563</v>
      </c>
      <c r="L1290" s="7">
        <v>6.9444444444444441E-3</v>
      </c>
      <c r="M1290" s="7">
        <v>0.125</v>
      </c>
      <c r="P1290" s="33" t="str">
        <f t="shared" si="43"/>
        <v>事業戦略_大阪3</v>
      </c>
      <c r="Q1290" s="6" t="str">
        <f>IF(_xlfn.XLOOKUP(D1290,履修科目一覧!G$6:G$225,履修科目一覧!E$6:E$225)=0,"",_xlfn.XLOOKUP(D1290,履修科目一覧!G$6:G$225,履修科目一覧!E$6:E$225))</f>
        <v/>
      </c>
      <c r="R1290" cm="1">
        <f t="array" ref="R1290">_xlfn.SWITCH(B1290,"集中(導入)",1,"前期",2,"集中(夏期)",3,"後期",4,"集中(春期)",5,"通年",6)</f>
        <v>2</v>
      </c>
      <c r="S1290" t="s">
        <v>49</v>
      </c>
      <c r="U1290">
        <v>1</v>
      </c>
    </row>
    <row r="1291" spans="2:21" x14ac:dyDescent="0.85">
      <c r="B1291" s="22" t="s">
        <v>545</v>
      </c>
      <c r="C1291" s="6" t="s">
        <v>561</v>
      </c>
      <c r="D1291" s="6" t="s">
        <v>198</v>
      </c>
      <c r="E1291" s="6" t="s">
        <v>582</v>
      </c>
      <c r="F1291" s="6">
        <v>4</v>
      </c>
      <c r="G1291" s="52">
        <v>45451</v>
      </c>
      <c r="H1291" s="52">
        <f>IF(COUNTIF(休講・補講一覧表!I$6:I$47,開講日程一覧!P1291)&gt;0,_xlfn.XLOOKUP(開講日程一覧!P1291,休講・補講一覧表!I$6:I$47,休講・補講一覧表!G$6:G$47),G1291)</f>
        <v>45451</v>
      </c>
      <c r="I1291" s="3" t="str">
        <f t="shared" si="42"/>
        <v>土</v>
      </c>
      <c r="J1291" s="3" t="str">
        <f>IF(COUNTIF(休講・補講一覧表!I$6:I$47,開講日程一覧!P1291)&gt;0,TEXT(G1291,"m/d")&amp;"の補講","")</f>
        <v/>
      </c>
      <c r="K1291" s="6" t="s">
        <v>563</v>
      </c>
      <c r="L1291" s="7">
        <v>6.9444444444444441E-3</v>
      </c>
      <c r="M1291" s="7">
        <v>0.125</v>
      </c>
      <c r="P1291" s="33" t="str">
        <f t="shared" si="43"/>
        <v>事業戦略_大阪4</v>
      </c>
      <c r="Q1291" s="6" t="str">
        <f>IF(_xlfn.XLOOKUP(D1291,履修科目一覧!G$6:G$225,履修科目一覧!E$6:E$225)=0,"",_xlfn.XLOOKUP(D1291,履修科目一覧!G$6:G$225,履修科目一覧!E$6:E$225))</f>
        <v/>
      </c>
      <c r="R1291" cm="1">
        <f t="array" ref="R1291">_xlfn.SWITCH(B1291,"集中(導入)",1,"前期",2,"集中(夏期)",3,"後期",4,"集中(春期)",5,"通年",6)</f>
        <v>2</v>
      </c>
      <c r="S1291" t="s">
        <v>49</v>
      </c>
      <c r="U1291">
        <v>1</v>
      </c>
    </row>
    <row r="1292" spans="2:21" x14ac:dyDescent="0.85">
      <c r="B1292" s="22" t="s">
        <v>545</v>
      </c>
      <c r="C1292" s="6" t="s">
        <v>561</v>
      </c>
      <c r="D1292" s="6" t="s">
        <v>198</v>
      </c>
      <c r="E1292" s="6" t="s">
        <v>582</v>
      </c>
      <c r="F1292" s="6">
        <v>5</v>
      </c>
      <c r="G1292" s="52">
        <v>45465</v>
      </c>
      <c r="H1292" s="52">
        <f>IF(COUNTIF(休講・補講一覧表!I$6:I$47,開講日程一覧!P1292)&gt;0,_xlfn.XLOOKUP(開講日程一覧!P1292,休講・補講一覧表!I$6:I$47,休講・補講一覧表!G$6:G$47),G1292)</f>
        <v>45465</v>
      </c>
      <c r="I1292" s="3" t="str">
        <f t="shared" si="42"/>
        <v>土</v>
      </c>
      <c r="J1292" s="3" t="str">
        <f>IF(COUNTIF(休講・補講一覧表!I$6:I$47,開講日程一覧!P1292)&gt;0,TEXT(G1292,"m/d")&amp;"の補講","")</f>
        <v/>
      </c>
      <c r="K1292" s="6" t="s">
        <v>563</v>
      </c>
      <c r="L1292" s="7">
        <v>6.9444444444444441E-3</v>
      </c>
      <c r="M1292" s="7">
        <v>0.125</v>
      </c>
      <c r="P1292" s="33" t="str">
        <f t="shared" si="43"/>
        <v>事業戦略_大阪5</v>
      </c>
      <c r="Q1292" s="6" t="str">
        <f>IF(_xlfn.XLOOKUP(D1292,履修科目一覧!G$6:G$225,履修科目一覧!E$6:E$225)=0,"",_xlfn.XLOOKUP(D1292,履修科目一覧!G$6:G$225,履修科目一覧!E$6:E$225))</f>
        <v/>
      </c>
      <c r="R1292" cm="1">
        <f t="array" ref="R1292">_xlfn.SWITCH(B1292,"集中(導入)",1,"前期",2,"集中(夏期)",3,"後期",4,"集中(春期)",5,"通年",6)</f>
        <v>2</v>
      </c>
      <c r="S1292" t="s">
        <v>49</v>
      </c>
      <c r="U1292">
        <v>1</v>
      </c>
    </row>
    <row r="1293" spans="2:21" x14ac:dyDescent="0.85">
      <c r="B1293" s="22" t="s">
        <v>545</v>
      </c>
      <c r="C1293" s="6" t="s">
        <v>561</v>
      </c>
      <c r="D1293" s="6" t="s">
        <v>198</v>
      </c>
      <c r="E1293" s="6" t="s">
        <v>582</v>
      </c>
      <c r="F1293" s="6">
        <v>6</v>
      </c>
      <c r="G1293" s="52">
        <v>45479</v>
      </c>
      <c r="H1293" s="52">
        <f>IF(COUNTIF(休講・補講一覧表!I$6:I$47,開講日程一覧!P1293)&gt;0,_xlfn.XLOOKUP(開講日程一覧!P1293,休講・補講一覧表!I$6:I$47,休講・補講一覧表!G$6:G$47),G1293)</f>
        <v>45479</v>
      </c>
      <c r="I1293" s="3" t="str">
        <f t="shared" si="42"/>
        <v>土</v>
      </c>
      <c r="J1293" s="3" t="str">
        <f>IF(COUNTIF(休講・補講一覧表!I$6:I$47,開講日程一覧!P1293)&gt;0,TEXT(G1293,"m/d")&amp;"の補講","")</f>
        <v/>
      </c>
      <c r="K1293" s="6" t="s">
        <v>563</v>
      </c>
      <c r="L1293" s="7">
        <v>6.9444444444444441E-3</v>
      </c>
      <c r="M1293" s="7">
        <v>0.125</v>
      </c>
      <c r="P1293" s="33" t="str">
        <f t="shared" si="43"/>
        <v>事業戦略_大阪6</v>
      </c>
      <c r="Q1293" s="6" t="str">
        <f>IF(_xlfn.XLOOKUP(D1293,履修科目一覧!G$6:G$225,履修科目一覧!E$6:E$225)=0,"",_xlfn.XLOOKUP(D1293,履修科目一覧!G$6:G$225,履修科目一覧!E$6:E$225))</f>
        <v/>
      </c>
      <c r="R1293" cm="1">
        <f t="array" ref="R1293">_xlfn.SWITCH(B1293,"集中(導入)",1,"前期",2,"集中(夏期)",3,"後期",4,"集中(春期)",5,"通年",6)</f>
        <v>2</v>
      </c>
      <c r="S1293" t="s">
        <v>49</v>
      </c>
      <c r="U1293">
        <v>1</v>
      </c>
    </row>
    <row r="1294" spans="2:21" x14ac:dyDescent="0.85">
      <c r="B1294" s="22" t="s">
        <v>545</v>
      </c>
      <c r="C1294" s="6" t="s">
        <v>561</v>
      </c>
      <c r="D1294" s="6" t="s">
        <v>198</v>
      </c>
      <c r="E1294" s="6" t="s">
        <v>582</v>
      </c>
      <c r="F1294" s="6">
        <v>7</v>
      </c>
      <c r="G1294" s="52">
        <v>45493</v>
      </c>
      <c r="H1294" s="52">
        <f>IF(COUNTIF(休講・補講一覧表!I$6:I$47,開講日程一覧!P1294)&gt;0,_xlfn.XLOOKUP(開講日程一覧!P1294,休講・補講一覧表!I$6:I$47,休講・補講一覧表!G$6:G$47),G1294)</f>
        <v>45493</v>
      </c>
      <c r="I1294" s="3" t="str">
        <f t="shared" si="42"/>
        <v>土</v>
      </c>
      <c r="J1294" s="3" t="str">
        <f>IF(COUNTIF(休講・補講一覧表!I$6:I$47,開講日程一覧!P1294)&gt;0,TEXT(G1294,"m/d")&amp;"の補講","")</f>
        <v/>
      </c>
      <c r="K1294" s="6" t="s">
        <v>563</v>
      </c>
      <c r="L1294" s="7">
        <v>6.9444444444444441E-3</v>
      </c>
      <c r="M1294" s="7">
        <v>0.125</v>
      </c>
      <c r="P1294" s="33" t="str">
        <f t="shared" si="43"/>
        <v>事業戦略_大阪7</v>
      </c>
      <c r="Q1294" s="6" t="str">
        <f>IF(_xlfn.XLOOKUP(D1294,履修科目一覧!G$6:G$225,履修科目一覧!E$6:E$225)=0,"",_xlfn.XLOOKUP(D1294,履修科目一覧!G$6:G$225,履修科目一覧!E$6:E$225))</f>
        <v/>
      </c>
      <c r="R1294" cm="1">
        <f t="array" ref="R1294">_xlfn.SWITCH(B1294,"集中(導入)",1,"前期",2,"集中(夏期)",3,"後期",4,"集中(春期)",5,"通年",6)</f>
        <v>2</v>
      </c>
      <c r="S1294" t="s">
        <v>49</v>
      </c>
      <c r="U1294">
        <v>1</v>
      </c>
    </row>
    <row r="1295" spans="2:21" x14ac:dyDescent="0.85">
      <c r="B1295" s="22" t="s">
        <v>545</v>
      </c>
      <c r="C1295" s="6" t="s">
        <v>561</v>
      </c>
      <c r="D1295" s="6" t="s">
        <v>198</v>
      </c>
      <c r="E1295" s="6" t="s">
        <v>582</v>
      </c>
      <c r="F1295" s="6">
        <v>8</v>
      </c>
      <c r="G1295" s="52">
        <v>45507</v>
      </c>
      <c r="H1295" s="52">
        <f>IF(COUNTIF(休講・補講一覧表!I$6:I$47,開講日程一覧!P1295)&gt;0,_xlfn.XLOOKUP(開講日程一覧!P1295,休講・補講一覧表!I$6:I$47,休講・補講一覧表!G$6:G$47),G1295)</f>
        <v>45507</v>
      </c>
      <c r="I1295" s="3" t="str">
        <f t="shared" si="42"/>
        <v>土</v>
      </c>
      <c r="J1295" s="3" t="str">
        <f>IF(COUNTIF(休講・補講一覧表!I$6:I$47,開講日程一覧!P1295)&gt;0,TEXT(G1295,"m/d")&amp;"の補講","")</f>
        <v/>
      </c>
      <c r="K1295" s="6" t="s">
        <v>563</v>
      </c>
      <c r="L1295" s="7">
        <v>6.9444444444444441E-3</v>
      </c>
      <c r="M1295" s="7">
        <v>0.125</v>
      </c>
      <c r="P1295" s="33" t="str">
        <f t="shared" si="43"/>
        <v>事業戦略_大阪8</v>
      </c>
      <c r="Q1295" s="6" t="str">
        <f>IF(_xlfn.XLOOKUP(D1295,履修科目一覧!G$6:G$225,履修科目一覧!E$6:E$225)=0,"",_xlfn.XLOOKUP(D1295,履修科目一覧!G$6:G$225,履修科目一覧!E$6:E$225))</f>
        <v/>
      </c>
      <c r="R1295" cm="1">
        <f t="array" ref="R1295">_xlfn.SWITCH(B1295,"集中(導入)",1,"前期",2,"集中(夏期)",3,"後期",4,"集中(春期)",5,"通年",6)</f>
        <v>2</v>
      </c>
      <c r="S1295" t="s">
        <v>49</v>
      </c>
      <c r="U1295">
        <v>1</v>
      </c>
    </row>
    <row r="1296" spans="2:21" x14ac:dyDescent="0.85">
      <c r="B1296" s="22" t="s">
        <v>550</v>
      </c>
      <c r="C1296" s="6" t="s">
        <v>573</v>
      </c>
      <c r="D1296" s="6" t="s">
        <v>208</v>
      </c>
      <c r="E1296" s="6" t="s">
        <v>582</v>
      </c>
      <c r="F1296" s="6">
        <v>1</v>
      </c>
      <c r="G1296" s="52">
        <v>45568</v>
      </c>
      <c r="H1296" s="52">
        <f>IF(COUNTIF(休講・補講一覧表!I$6:I$47,開講日程一覧!P1296)&gt;0,_xlfn.XLOOKUP(開講日程一覧!P1296,休講・補講一覧表!I$6:I$47,休講・補講一覧表!G$6:G$47),G1296)</f>
        <v>45568</v>
      </c>
      <c r="I1296" s="3" t="str">
        <f t="shared" si="42"/>
        <v>木</v>
      </c>
      <c r="J1296" s="3" t="str">
        <f>IF(COUNTIF(休講・補講一覧表!I$6:I$47,開講日程一覧!P1296)&gt;0,TEXT(G1296,"m/d")&amp;"の補講","")</f>
        <v/>
      </c>
      <c r="K1296" s="6" t="s">
        <v>552</v>
      </c>
      <c r="L1296" s="7">
        <v>0</v>
      </c>
      <c r="M1296" s="7">
        <v>6.25E-2</v>
      </c>
      <c r="P1296" s="33" t="str">
        <f t="shared" si="43"/>
        <v>ブランド戦略_大阪1</v>
      </c>
      <c r="Q1296" s="6" t="str">
        <f>IF(_xlfn.XLOOKUP(D1296,履修科目一覧!G$6:G$225,履修科目一覧!E$6:E$225)=0,"",_xlfn.XLOOKUP(D1296,履修科目一覧!G$6:G$225,履修科目一覧!E$6:E$225))</f>
        <v/>
      </c>
      <c r="R1296" cm="1">
        <f t="array" ref="R1296">_xlfn.SWITCH(B1296,"集中(導入)",1,"前期",2,"集中(夏期)",3,"後期",4,"集中(春期)",5,"通年",6)</f>
        <v>4</v>
      </c>
      <c r="S1296" t="s">
        <v>49</v>
      </c>
      <c r="U1296">
        <v>1</v>
      </c>
    </row>
    <row r="1297" spans="2:21" x14ac:dyDescent="0.85">
      <c r="B1297" s="22" t="s">
        <v>550</v>
      </c>
      <c r="C1297" s="6" t="s">
        <v>573</v>
      </c>
      <c r="D1297" s="6" t="s">
        <v>208</v>
      </c>
      <c r="E1297" s="6" t="s">
        <v>582</v>
      </c>
      <c r="F1297" s="6">
        <v>2</v>
      </c>
      <c r="G1297" s="52">
        <v>45575</v>
      </c>
      <c r="H1297" s="52">
        <f>IF(COUNTIF(休講・補講一覧表!I$6:I$47,開講日程一覧!P1297)&gt;0,_xlfn.XLOOKUP(開講日程一覧!P1297,休講・補講一覧表!I$6:I$47,休講・補講一覧表!G$6:G$47),G1297)</f>
        <v>45575</v>
      </c>
      <c r="I1297" s="3" t="str">
        <f t="shared" si="42"/>
        <v>木</v>
      </c>
      <c r="J1297" s="3" t="str">
        <f>IF(COUNTIF(休講・補講一覧表!I$6:I$47,開講日程一覧!P1297)&gt;0,TEXT(G1297,"m/d")&amp;"の補講","")</f>
        <v/>
      </c>
      <c r="K1297" s="6" t="s">
        <v>542</v>
      </c>
      <c r="L1297" s="7">
        <v>6.9444444444444441E-3</v>
      </c>
      <c r="M1297" s="7">
        <v>0.125</v>
      </c>
      <c r="P1297" s="33" t="str">
        <f t="shared" si="43"/>
        <v>ブランド戦略_大阪2</v>
      </c>
      <c r="Q1297" s="6" t="str">
        <f>IF(_xlfn.XLOOKUP(D1297,履修科目一覧!G$6:G$225,履修科目一覧!E$6:E$225)=0,"",_xlfn.XLOOKUP(D1297,履修科目一覧!G$6:G$225,履修科目一覧!E$6:E$225))</f>
        <v/>
      </c>
      <c r="R1297" cm="1">
        <f t="array" ref="R1297">_xlfn.SWITCH(B1297,"集中(導入)",1,"前期",2,"集中(夏期)",3,"後期",4,"集中(春期)",5,"通年",6)</f>
        <v>4</v>
      </c>
      <c r="S1297" t="s">
        <v>49</v>
      </c>
      <c r="U1297">
        <v>1</v>
      </c>
    </row>
    <row r="1298" spans="2:21" x14ac:dyDescent="0.85">
      <c r="B1298" s="22" t="s">
        <v>550</v>
      </c>
      <c r="C1298" s="6" t="s">
        <v>573</v>
      </c>
      <c r="D1298" s="6" t="s">
        <v>208</v>
      </c>
      <c r="E1298" s="6" t="s">
        <v>582</v>
      </c>
      <c r="F1298" s="6">
        <v>3</v>
      </c>
      <c r="G1298" s="52">
        <v>45589</v>
      </c>
      <c r="H1298" s="52">
        <f>IF(COUNTIF(休講・補講一覧表!I$6:I$47,開講日程一覧!P1298)&gt;0,_xlfn.XLOOKUP(開講日程一覧!P1298,休講・補講一覧表!I$6:I$47,休講・補講一覧表!G$6:G$47),G1298)</f>
        <v>45589</v>
      </c>
      <c r="I1298" s="3" t="str">
        <f t="shared" si="42"/>
        <v>木</v>
      </c>
      <c r="J1298" s="3" t="str">
        <f>IF(COUNTIF(休講・補講一覧表!I$6:I$47,開講日程一覧!P1298)&gt;0,TEXT(G1298,"m/d")&amp;"の補講","")</f>
        <v/>
      </c>
      <c r="K1298" s="6" t="s">
        <v>542</v>
      </c>
      <c r="L1298" s="7">
        <v>6.9444444444444441E-3</v>
      </c>
      <c r="M1298" s="7">
        <v>0.125</v>
      </c>
      <c r="P1298" s="33" t="str">
        <f t="shared" si="43"/>
        <v>ブランド戦略_大阪3</v>
      </c>
      <c r="Q1298" s="6" t="str">
        <f>IF(_xlfn.XLOOKUP(D1298,履修科目一覧!G$6:G$225,履修科目一覧!E$6:E$225)=0,"",_xlfn.XLOOKUP(D1298,履修科目一覧!G$6:G$225,履修科目一覧!E$6:E$225))</f>
        <v/>
      </c>
      <c r="R1298" cm="1">
        <f t="array" ref="R1298">_xlfn.SWITCH(B1298,"集中(導入)",1,"前期",2,"集中(夏期)",3,"後期",4,"集中(春期)",5,"通年",6)</f>
        <v>4</v>
      </c>
      <c r="S1298" t="s">
        <v>49</v>
      </c>
      <c r="U1298">
        <v>1</v>
      </c>
    </row>
    <row r="1299" spans="2:21" x14ac:dyDescent="0.85">
      <c r="B1299" s="22" t="s">
        <v>550</v>
      </c>
      <c r="C1299" s="6" t="s">
        <v>573</v>
      </c>
      <c r="D1299" s="6" t="s">
        <v>208</v>
      </c>
      <c r="E1299" s="6" t="s">
        <v>582</v>
      </c>
      <c r="F1299" s="6">
        <v>4</v>
      </c>
      <c r="G1299" s="52">
        <v>45603</v>
      </c>
      <c r="H1299" s="52">
        <f>IF(COUNTIF(休講・補講一覧表!I$6:I$47,開講日程一覧!P1299)&gt;0,_xlfn.XLOOKUP(開講日程一覧!P1299,休講・補講一覧表!I$6:I$47,休講・補講一覧表!G$6:G$47),G1299)</f>
        <v>45603</v>
      </c>
      <c r="I1299" s="3" t="str">
        <f t="shared" si="42"/>
        <v>木</v>
      </c>
      <c r="J1299" s="3" t="str">
        <f>IF(COUNTIF(休講・補講一覧表!I$6:I$47,開講日程一覧!P1299)&gt;0,TEXT(G1299,"m/d")&amp;"の補講","")</f>
        <v/>
      </c>
      <c r="K1299" s="6" t="s">
        <v>542</v>
      </c>
      <c r="L1299" s="7">
        <v>6.9444444444444441E-3</v>
      </c>
      <c r="M1299" s="7">
        <v>0.125</v>
      </c>
      <c r="P1299" s="33" t="str">
        <f t="shared" si="43"/>
        <v>ブランド戦略_大阪4</v>
      </c>
      <c r="Q1299" s="6" t="str">
        <f>IF(_xlfn.XLOOKUP(D1299,履修科目一覧!G$6:G$225,履修科目一覧!E$6:E$225)=0,"",_xlfn.XLOOKUP(D1299,履修科目一覧!G$6:G$225,履修科目一覧!E$6:E$225))</f>
        <v/>
      </c>
      <c r="R1299" cm="1">
        <f t="array" ref="R1299">_xlfn.SWITCH(B1299,"集中(導入)",1,"前期",2,"集中(夏期)",3,"後期",4,"集中(春期)",5,"通年",6)</f>
        <v>4</v>
      </c>
      <c r="S1299" t="s">
        <v>49</v>
      </c>
      <c r="U1299">
        <v>1</v>
      </c>
    </row>
    <row r="1300" spans="2:21" x14ac:dyDescent="0.85">
      <c r="B1300" s="22" t="s">
        <v>550</v>
      </c>
      <c r="C1300" s="6" t="s">
        <v>573</v>
      </c>
      <c r="D1300" s="6" t="s">
        <v>208</v>
      </c>
      <c r="E1300" s="6" t="s">
        <v>582</v>
      </c>
      <c r="F1300" s="6">
        <v>5</v>
      </c>
      <c r="G1300" s="52">
        <v>45617</v>
      </c>
      <c r="H1300" s="52">
        <f>IF(COUNTIF(休講・補講一覧表!I$6:I$47,開講日程一覧!P1300)&gt;0,_xlfn.XLOOKUP(開講日程一覧!P1300,休講・補講一覧表!I$6:I$47,休講・補講一覧表!G$6:G$47),G1300)</f>
        <v>45617</v>
      </c>
      <c r="I1300" s="3" t="str">
        <f t="shared" si="42"/>
        <v>木</v>
      </c>
      <c r="J1300" s="3" t="str">
        <f>IF(COUNTIF(休講・補講一覧表!I$6:I$47,開講日程一覧!P1300)&gt;0,TEXT(G1300,"m/d")&amp;"の補講","")</f>
        <v/>
      </c>
      <c r="K1300" s="6" t="s">
        <v>542</v>
      </c>
      <c r="L1300" s="7">
        <v>6.9444444444444441E-3</v>
      </c>
      <c r="M1300" s="7">
        <v>0.125</v>
      </c>
      <c r="P1300" s="33" t="str">
        <f t="shared" si="43"/>
        <v>ブランド戦略_大阪5</v>
      </c>
      <c r="Q1300" s="6" t="str">
        <f>IF(_xlfn.XLOOKUP(D1300,履修科目一覧!G$6:G$225,履修科目一覧!E$6:E$225)=0,"",_xlfn.XLOOKUP(D1300,履修科目一覧!G$6:G$225,履修科目一覧!E$6:E$225))</f>
        <v/>
      </c>
      <c r="R1300" cm="1">
        <f t="array" ref="R1300">_xlfn.SWITCH(B1300,"集中(導入)",1,"前期",2,"集中(夏期)",3,"後期",4,"集中(春期)",5,"通年",6)</f>
        <v>4</v>
      </c>
      <c r="S1300" t="s">
        <v>49</v>
      </c>
      <c r="U1300">
        <v>1</v>
      </c>
    </row>
    <row r="1301" spans="2:21" x14ac:dyDescent="0.85">
      <c r="B1301" s="22" t="s">
        <v>550</v>
      </c>
      <c r="C1301" s="6" t="s">
        <v>573</v>
      </c>
      <c r="D1301" s="6" t="s">
        <v>208</v>
      </c>
      <c r="E1301" s="6" t="s">
        <v>582</v>
      </c>
      <c r="F1301" s="6">
        <v>6</v>
      </c>
      <c r="G1301" s="52">
        <v>45631</v>
      </c>
      <c r="H1301" s="52">
        <f>IF(COUNTIF(休講・補講一覧表!I$6:I$47,開講日程一覧!P1301)&gt;0,_xlfn.XLOOKUP(開講日程一覧!P1301,休講・補講一覧表!I$6:I$47,休講・補講一覧表!G$6:G$47),G1301)</f>
        <v>45631</v>
      </c>
      <c r="I1301" s="3" t="str">
        <f t="shared" ref="I1301:I1364" si="44">TEXT(H1301,"aaa")</f>
        <v>木</v>
      </c>
      <c r="J1301" s="3" t="str">
        <f>IF(COUNTIF(休講・補講一覧表!I$6:I$47,開講日程一覧!P1301)&gt;0,TEXT(G1301,"m/d")&amp;"の補講","")</f>
        <v/>
      </c>
      <c r="K1301" s="6" t="s">
        <v>542</v>
      </c>
      <c r="L1301" s="7">
        <v>6.9444444444444441E-3</v>
      </c>
      <c r="M1301" s="7">
        <v>0.125</v>
      </c>
      <c r="P1301" s="33" t="str">
        <f t="shared" ref="P1301:P1364" si="45">D1301&amp;F1301</f>
        <v>ブランド戦略_大阪6</v>
      </c>
      <c r="Q1301" s="6" t="str">
        <f>IF(_xlfn.XLOOKUP(D1301,履修科目一覧!G$6:G$225,履修科目一覧!E$6:E$225)=0,"",_xlfn.XLOOKUP(D1301,履修科目一覧!G$6:G$225,履修科目一覧!E$6:E$225))</f>
        <v/>
      </c>
      <c r="R1301" cm="1">
        <f t="array" ref="R1301">_xlfn.SWITCH(B1301,"集中(導入)",1,"前期",2,"集中(夏期)",3,"後期",4,"集中(春期)",5,"通年",6)</f>
        <v>4</v>
      </c>
      <c r="S1301" t="s">
        <v>49</v>
      </c>
      <c r="U1301">
        <v>1</v>
      </c>
    </row>
    <row r="1302" spans="2:21" x14ac:dyDescent="0.85">
      <c r="B1302" s="22" t="s">
        <v>550</v>
      </c>
      <c r="C1302" s="6" t="s">
        <v>573</v>
      </c>
      <c r="D1302" s="6" t="s">
        <v>208</v>
      </c>
      <c r="E1302" s="6" t="s">
        <v>582</v>
      </c>
      <c r="F1302" s="6">
        <v>7</v>
      </c>
      <c r="G1302" s="52">
        <v>45645</v>
      </c>
      <c r="H1302" s="52">
        <f>IF(COUNTIF(休講・補講一覧表!I$6:I$47,開講日程一覧!P1302)&gt;0,_xlfn.XLOOKUP(開講日程一覧!P1302,休講・補講一覧表!I$6:I$47,休講・補講一覧表!G$6:G$47),G1302)</f>
        <v>45645</v>
      </c>
      <c r="I1302" s="3" t="str">
        <f t="shared" si="44"/>
        <v>木</v>
      </c>
      <c r="J1302" s="3" t="str">
        <f>IF(COUNTIF(休講・補講一覧表!I$6:I$47,開講日程一覧!P1302)&gt;0,TEXT(G1302,"m/d")&amp;"の補講","")</f>
        <v/>
      </c>
      <c r="K1302" s="6" t="s">
        <v>542</v>
      </c>
      <c r="L1302" s="7">
        <v>6.9444444444444441E-3</v>
      </c>
      <c r="M1302" s="7">
        <v>0.125</v>
      </c>
      <c r="P1302" s="33" t="str">
        <f t="shared" si="45"/>
        <v>ブランド戦略_大阪7</v>
      </c>
      <c r="Q1302" s="6" t="str">
        <f>IF(_xlfn.XLOOKUP(D1302,履修科目一覧!G$6:G$225,履修科目一覧!E$6:E$225)=0,"",_xlfn.XLOOKUP(D1302,履修科目一覧!G$6:G$225,履修科目一覧!E$6:E$225))</f>
        <v/>
      </c>
      <c r="R1302" cm="1">
        <f t="array" ref="R1302">_xlfn.SWITCH(B1302,"集中(導入)",1,"前期",2,"集中(夏期)",3,"後期",4,"集中(春期)",5,"通年",6)</f>
        <v>4</v>
      </c>
      <c r="S1302" t="s">
        <v>49</v>
      </c>
      <c r="U1302">
        <v>1</v>
      </c>
    </row>
    <row r="1303" spans="2:21" x14ac:dyDescent="0.85">
      <c r="B1303" s="22" t="s">
        <v>550</v>
      </c>
      <c r="C1303" s="6" t="s">
        <v>573</v>
      </c>
      <c r="D1303" s="6" t="s">
        <v>208</v>
      </c>
      <c r="E1303" s="6" t="s">
        <v>582</v>
      </c>
      <c r="F1303" s="6">
        <v>8</v>
      </c>
      <c r="G1303" s="52">
        <v>45666</v>
      </c>
      <c r="H1303" s="52">
        <f>IF(COUNTIF(休講・補講一覧表!I$6:I$47,開講日程一覧!P1303)&gt;0,_xlfn.XLOOKUP(開講日程一覧!P1303,休講・補講一覧表!I$6:I$47,休講・補講一覧表!G$6:G$47),G1303)</f>
        <v>45666</v>
      </c>
      <c r="I1303" s="3" t="str">
        <f t="shared" si="44"/>
        <v>木</v>
      </c>
      <c r="J1303" s="3" t="str">
        <f>IF(COUNTIF(休講・補講一覧表!I$6:I$47,開講日程一覧!P1303)&gt;0,TEXT(G1303,"m/d")&amp;"の補講","")</f>
        <v/>
      </c>
      <c r="K1303" s="6" t="s">
        <v>542</v>
      </c>
      <c r="L1303" s="7">
        <v>6.9444444444444441E-3</v>
      </c>
      <c r="M1303" s="7">
        <v>0.125</v>
      </c>
      <c r="P1303" s="33" t="str">
        <f t="shared" si="45"/>
        <v>ブランド戦略_大阪8</v>
      </c>
      <c r="Q1303" s="6" t="str">
        <f>IF(_xlfn.XLOOKUP(D1303,履修科目一覧!G$6:G$225,履修科目一覧!E$6:E$225)=0,"",_xlfn.XLOOKUP(D1303,履修科目一覧!G$6:G$225,履修科目一覧!E$6:E$225))</f>
        <v/>
      </c>
      <c r="R1303" cm="1">
        <f t="array" ref="R1303">_xlfn.SWITCH(B1303,"集中(導入)",1,"前期",2,"集中(夏期)",3,"後期",4,"集中(春期)",5,"通年",6)</f>
        <v>4</v>
      </c>
      <c r="S1303" t="s">
        <v>49</v>
      </c>
      <c r="U1303">
        <v>1</v>
      </c>
    </row>
    <row r="1304" spans="2:21" x14ac:dyDescent="0.85">
      <c r="B1304" s="22" t="s">
        <v>545</v>
      </c>
      <c r="C1304" s="6" t="s">
        <v>557</v>
      </c>
      <c r="D1304" s="6" t="s">
        <v>218</v>
      </c>
      <c r="E1304" s="6" t="s">
        <v>582</v>
      </c>
      <c r="F1304" s="6">
        <v>1</v>
      </c>
      <c r="G1304" s="52">
        <v>45407</v>
      </c>
      <c r="H1304" s="52">
        <f>IF(COUNTIF(休講・補講一覧表!I$6:I$47,開講日程一覧!P1304)&gt;0,_xlfn.XLOOKUP(開講日程一覧!P1304,休講・補講一覧表!I$6:I$47,休講・補講一覧表!G$6:G$47),G1304)</f>
        <v>45407</v>
      </c>
      <c r="I1304" s="3" t="str">
        <f t="shared" si="44"/>
        <v>木</v>
      </c>
      <c r="J1304" s="3" t="str">
        <f>IF(COUNTIF(休講・補講一覧表!I$6:I$47,開講日程一覧!P1304)&gt;0,TEXT(G1304,"m/d")&amp;"の補講","")</f>
        <v/>
      </c>
      <c r="K1304" s="6" t="s">
        <v>556</v>
      </c>
      <c r="L1304" s="7">
        <v>0</v>
      </c>
      <c r="M1304" s="7">
        <v>6.25E-2</v>
      </c>
      <c r="P1304" s="33" t="str">
        <f t="shared" si="45"/>
        <v>コミュニケーション戦略_大阪1</v>
      </c>
      <c r="Q1304" s="6" t="str">
        <f>IF(_xlfn.XLOOKUP(D1304,履修科目一覧!G$6:G$225,履修科目一覧!E$6:E$225)=0,"",_xlfn.XLOOKUP(D1304,履修科目一覧!G$6:G$225,履修科目一覧!E$6:E$225))</f>
        <v/>
      </c>
      <c r="R1304" cm="1">
        <f t="array" ref="R1304">_xlfn.SWITCH(B1304,"集中(導入)",1,"前期",2,"集中(夏期)",3,"後期",4,"集中(春期)",5,"通年",6)</f>
        <v>2</v>
      </c>
      <c r="S1304" t="s">
        <v>49</v>
      </c>
      <c r="U1304">
        <v>1</v>
      </c>
    </row>
    <row r="1305" spans="2:21" x14ac:dyDescent="0.85">
      <c r="B1305" s="22" t="s">
        <v>545</v>
      </c>
      <c r="C1305" s="6" t="s">
        <v>557</v>
      </c>
      <c r="D1305" s="6" t="s">
        <v>218</v>
      </c>
      <c r="E1305" s="6" t="s">
        <v>582</v>
      </c>
      <c r="F1305" s="6">
        <v>2</v>
      </c>
      <c r="G1305" s="52">
        <v>45428</v>
      </c>
      <c r="H1305" s="52">
        <f>IF(COUNTIF(休講・補講一覧表!I$6:I$47,開講日程一覧!P1305)&gt;0,_xlfn.XLOOKUP(開講日程一覧!P1305,休講・補講一覧表!I$6:I$47,休講・補講一覧表!G$6:G$47),G1305)</f>
        <v>45428</v>
      </c>
      <c r="I1305" s="3" t="str">
        <f t="shared" si="44"/>
        <v>木</v>
      </c>
      <c r="J1305" s="3" t="str">
        <f>IF(COUNTIF(休講・補講一覧表!I$6:I$47,開講日程一覧!P1305)&gt;0,TEXT(G1305,"m/d")&amp;"の補講","")</f>
        <v/>
      </c>
      <c r="K1305" s="6" t="s">
        <v>542</v>
      </c>
      <c r="L1305" s="7">
        <v>6.9444444444444441E-3</v>
      </c>
      <c r="M1305" s="7">
        <v>0.125</v>
      </c>
      <c r="P1305" s="33" t="str">
        <f t="shared" si="45"/>
        <v>コミュニケーション戦略_大阪2</v>
      </c>
      <c r="Q1305" s="6" t="str">
        <f>IF(_xlfn.XLOOKUP(D1305,履修科目一覧!G$6:G$225,履修科目一覧!E$6:E$225)=0,"",_xlfn.XLOOKUP(D1305,履修科目一覧!G$6:G$225,履修科目一覧!E$6:E$225))</f>
        <v/>
      </c>
      <c r="R1305" cm="1">
        <f t="array" ref="R1305">_xlfn.SWITCH(B1305,"集中(導入)",1,"前期",2,"集中(夏期)",3,"後期",4,"集中(春期)",5,"通年",6)</f>
        <v>2</v>
      </c>
      <c r="S1305" t="s">
        <v>49</v>
      </c>
      <c r="U1305">
        <v>1</v>
      </c>
    </row>
    <row r="1306" spans="2:21" x14ac:dyDescent="0.85">
      <c r="B1306" s="22" t="s">
        <v>545</v>
      </c>
      <c r="C1306" s="6" t="s">
        <v>557</v>
      </c>
      <c r="D1306" s="6" t="s">
        <v>218</v>
      </c>
      <c r="E1306" s="6" t="s">
        <v>582</v>
      </c>
      <c r="F1306" s="6">
        <v>3</v>
      </c>
      <c r="G1306" s="52">
        <v>45442</v>
      </c>
      <c r="H1306" s="52">
        <f>IF(COUNTIF(休講・補講一覧表!I$6:I$47,開講日程一覧!P1306)&gt;0,_xlfn.XLOOKUP(開講日程一覧!P1306,休講・補講一覧表!I$6:I$47,休講・補講一覧表!G$6:G$47),G1306)</f>
        <v>45442</v>
      </c>
      <c r="I1306" s="3" t="str">
        <f t="shared" si="44"/>
        <v>木</v>
      </c>
      <c r="J1306" s="3" t="str">
        <f>IF(COUNTIF(休講・補講一覧表!I$6:I$47,開講日程一覧!P1306)&gt;0,TEXT(G1306,"m/d")&amp;"の補講","")</f>
        <v/>
      </c>
      <c r="K1306" s="6" t="s">
        <v>542</v>
      </c>
      <c r="L1306" s="7">
        <v>6.9444444444444441E-3</v>
      </c>
      <c r="M1306" s="7">
        <v>0.125</v>
      </c>
      <c r="P1306" s="33" t="str">
        <f t="shared" si="45"/>
        <v>コミュニケーション戦略_大阪3</v>
      </c>
      <c r="Q1306" s="6" t="str">
        <f>IF(_xlfn.XLOOKUP(D1306,履修科目一覧!G$6:G$225,履修科目一覧!E$6:E$225)=0,"",_xlfn.XLOOKUP(D1306,履修科目一覧!G$6:G$225,履修科目一覧!E$6:E$225))</f>
        <v/>
      </c>
      <c r="R1306" cm="1">
        <f t="array" ref="R1306">_xlfn.SWITCH(B1306,"集中(導入)",1,"前期",2,"集中(夏期)",3,"後期",4,"集中(春期)",5,"通年",6)</f>
        <v>2</v>
      </c>
      <c r="S1306" t="s">
        <v>49</v>
      </c>
      <c r="U1306">
        <v>1</v>
      </c>
    </row>
    <row r="1307" spans="2:21" x14ac:dyDescent="0.85">
      <c r="B1307" s="22" t="s">
        <v>545</v>
      </c>
      <c r="C1307" s="6" t="s">
        <v>557</v>
      </c>
      <c r="D1307" s="6" t="s">
        <v>218</v>
      </c>
      <c r="E1307" s="6" t="s">
        <v>582</v>
      </c>
      <c r="F1307" s="6">
        <v>4</v>
      </c>
      <c r="G1307" s="52">
        <v>45456</v>
      </c>
      <c r="H1307" s="52">
        <f>IF(COUNTIF(休講・補講一覧表!I$6:I$47,開講日程一覧!P1307)&gt;0,_xlfn.XLOOKUP(開講日程一覧!P1307,休講・補講一覧表!I$6:I$47,休講・補講一覧表!G$6:G$47),G1307)</f>
        <v>45456</v>
      </c>
      <c r="I1307" s="3" t="str">
        <f t="shared" si="44"/>
        <v>木</v>
      </c>
      <c r="J1307" s="3" t="str">
        <f>IF(COUNTIF(休講・補講一覧表!I$6:I$47,開講日程一覧!P1307)&gt;0,TEXT(G1307,"m/d")&amp;"の補講","")</f>
        <v/>
      </c>
      <c r="K1307" s="6" t="s">
        <v>542</v>
      </c>
      <c r="L1307" s="7">
        <v>6.9444444444444441E-3</v>
      </c>
      <c r="M1307" s="7">
        <v>0.125</v>
      </c>
      <c r="P1307" s="33" t="str">
        <f t="shared" si="45"/>
        <v>コミュニケーション戦略_大阪4</v>
      </c>
      <c r="Q1307" s="6" t="str">
        <f>IF(_xlfn.XLOOKUP(D1307,履修科目一覧!G$6:G$225,履修科目一覧!E$6:E$225)=0,"",_xlfn.XLOOKUP(D1307,履修科目一覧!G$6:G$225,履修科目一覧!E$6:E$225))</f>
        <v/>
      </c>
      <c r="R1307" cm="1">
        <f t="array" ref="R1307">_xlfn.SWITCH(B1307,"集中(導入)",1,"前期",2,"集中(夏期)",3,"後期",4,"集中(春期)",5,"通年",6)</f>
        <v>2</v>
      </c>
      <c r="S1307" t="s">
        <v>49</v>
      </c>
      <c r="U1307">
        <v>1</v>
      </c>
    </row>
    <row r="1308" spans="2:21" x14ac:dyDescent="0.85">
      <c r="B1308" s="22" t="s">
        <v>545</v>
      </c>
      <c r="C1308" s="6" t="s">
        <v>557</v>
      </c>
      <c r="D1308" s="6" t="s">
        <v>218</v>
      </c>
      <c r="E1308" s="6" t="s">
        <v>582</v>
      </c>
      <c r="F1308" s="6">
        <v>5</v>
      </c>
      <c r="G1308" s="52">
        <v>45470</v>
      </c>
      <c r="H1308" s="52">
        <f>IF(COUNTIF(休講・補講一覧表!I$6:I$47,開講日程一覧!P1308)&gt;0,_xlfn.XLOOKUP(開講日程一覧!P1308,休講・補講一覧表!I$6:I$47,休講・補講一覧表!G$6:G$47),G1308)</f>
        <v>45470</v>
      </c>
      <c r="I1308" s="3" t="str">
        <f t="shared" si="44"/>
        <v>木</v>
      </c>
      <c r="J1308" s="3" t="str">
        <f>IF(COUNTIF(休講・補講一覧表!I$6:I$47,開講日程一覧!P1308)&gt;0,TEXT(G1308,"m/d")&amp;"の補講","")</f>
        <v/>
      </c>
      <c r="K1308" s="6" t="s">
        <v>542</v>
      </c>
      <c r="L1308" s="7">
        <v>6.9444444444444441E-3</v>
      </c>
      <c r="M1308" s="7">
        <v>0.125</v>
      </c>
      <c r="P1308" s="33" t="str">
        <f t="shared" si="45"/>
        <v>コミュニケーション戦略_大阪5</v>
      </c>
      <c r="Q1308" s="6" t="str">
        <f>IF(_xlfn.XLOOKUP(D1308,履修科目一覧!G$6:G$225,履修科目一覧!E$6:E$225)=0,"",_xlfn.XLOOKUP(D1308,履修科目一覧!G$6:G$225,履修科目一覧!E$6:E$225))</f>
        <v/>
      </c>
      <c r="R1308" cm="1">
        <f t="array" ref="R1308">_xlfn.SWITCH(B1308,"集中(導入)",1,"前期",2,"集中(夏期)",3,"後期",4,"集中(春期)",5,"通年",6)</f>
        <v>2</v>
      </c>
      <c r="S1308" t="s">
        <v>49</v>
      </c>
      <c r="U1308">
        <v>1</v>
      </c>
    </row>
    <row r="1309" spans="2:21" x14ac:dyDescent="0.85">
      <c r="B1309" s="22" t="s">
        <v>545</v>
      </c>
      <c r="C1309" s="6" t="s">
        <v>557</v>
      </c>
      <c r="D1309" s="6" t="s">
        <v>218</v>
      </c>
      <c r="E1309" s="6" t="s">
        <v>582</v>
      </c>
      <c r="F1309" s="6">
        <v>6</v>
      </c>
      <c r="G1309" s="52">
        <v>45484</v>
      </c>
      <c r="H1309" s="52">
        <f>IF(COUNTIF(休講・補講一覧表!I$6:I$47,開講日程一覧!P1309)&gt;0,_xlfn.XLOOKUP(開講日程一覧!P1309,休講・補講一覧表!I$6:I$47,休講・補講一覧表!G$6:G$47),G1309)</f>
        <v>45484</v>
      </c>
      <c r="I1309" s="3" t="str">
        <f t="shared" si="44"/>
        <v>木</v>
      </c>
      <c r="J1309" s="3" t="str">
        <f>IF(COUNTIF(休講・補講一覧表!I$6:I$47,開講日程一覧!P1309)&gt;0,TEXT(G1309,"m/d")&amp;"の補講","")</f>
        <v/>
      </c>
      <c r="K1309" s="6" t="s">
        <v>542</v>
      </c>
      <c r="L1309" s="7">
        <v>6.9444444444444441E-3</v>
      </c>
      <c r="M1309" s="7">
        <v>0.125</v>
      </c>
      <c r="P1309" s="33" t="str">
        <f t="shared" si="45"/>
        <v>コミュニケーション戦略_大阪6</v>
      </c>
      <c r="Q1309" s="6" t="str">
        <f>IF(_xlfn.XLOOKUP(D1309,履修科目一覧!G$6:G$225,履修科目一覧!E$6:E$225)=0,"",_xlfn.XLOOKUP(D1309,履修科目一覧!G$6:G$225,履修科目一覧!E$6:E$225))</f>
        <v/>
      </c>
      <c r="R1309" cm="1">
        <f t="array" ref="R1309">_xlfn.SWITCH(B1309,"集中(導入)",1,"前期",2,"集中(夏期)",3,"後期",4,"集中(春期)",5,"通年",6)</f>
        <v>2</v>
      </c>
      <c r="S1309" t="s">
        <v>49</v>
      </c>
      <c r="U1309">
        <v>1</v>
      </c>
    </row>
    <row r="1310" spans="2:21" x14ac:dyDescent="0.85">
      <c r="B1310" s="22" t="s">
        <v>545</v>
      </c>
      <c r="C1310" s="6" t="s">
        <v>557</v>
      </c>
      <c r="D1310" s="6" t="s">
        <v>218</v>
      </c>
      <c r="E1310" s="6" t="s">
        <v>582</v>
      </c>
      <c r="F1310" s="6">
        <v>7</v>
      </c>
      <c r="G1310" s="52">
        <v>45498</v>
      </c>
      <c r="H1310" s="52">
        <f>IF(COUNTIF(休講・補講一覧表!I$6:I$47,開講日程一覧!P1310)&gt;0,_xlfn.XLOOKUP(開講日程一覧!P1310,休講・補講一覧表!I$6:I$47,休講・補講一覧表!G$6:G$47),G1310)</f>
        <v>45498</v>
      </c>
      <c r="I1310" s="3" t="str">
        <f t="shared" si="44"/>
        <v>木</v>
      </c>
      <c r="J1310" s="3" t="str">
        <f>IF(COUNTIF(休講・補講一覧表!I$6:I$47,開講日程一覧!P1310)&gt;0,TEXT(G1310,"m/d")&amp;"の補講","")</f>
        <v/>
      </c>
      <c r="K1310" s="6" t="s">
        <v>542</v>
      </c>
      <c r="L1310" s="7">
        <v>6.9444444444444441E-3</v>
      </c>
      <c r="M1310" s="7">
        <v>0.125</v>
      </c>
      <c r="P1310" s="33" t="str">
        <f t="shared" si="45"/>
        <v>コミュニケーション戦略_大阪7</v>
      </c>
      <c r="Q1310" s="6" t="str">
        <f>IF(_xlfn.XLOOKUP(D1310,履修科目一覧!G$6:G$225,履修科目一覧!E$6:E$225)=0,"",_xlfn.XLOOKUP(D1310,履修科目一覧!G$6:G$225,履修科目一覧!E$6:E$225))</f>
        <v/>
      </c>
      <c r="R1310" cm="1">
        <f t="array" ref="R1310">_xlfn.SWITCH(B1310,"集中(導入)",1,"前期",2,"集中(夏期)",3,"後期",4,"集中(春期)",5,"通年",6)</f>
        <v>2</v>
      </c>
      <c r="S1310" t="s">
        <v>49</v>
      </c>
      <c r="U1310">
        <v>1</v>
      </c>
    </row>
    <row r="1311" spans="2:21" x14ac:dyDescent="0.85">
      <c r="B1311" s="22" t="s">
        <v>545</v>
      </c>
      <c r="C1311" s="6" t="s">
        <v>557</v>
      </c>
      <c r="D1311" s="6" t="s">
        <v>218</v>
      </c>
      <c r="E1311" s="6" t="s">
        <v>582</v>
      </c>
      <c r="F1311" s="6">
        <v>8</v>
      </c>
      <c r="G1311" s="52">
        <v>45512</v>
      </c>
      <c r="H1311" s="52">
        <f>IF(COUNTIF(休講・補講一覧表!I$6:I$47,開講日程一覧!P1311)&gt;0,_xlfn.XLOOKUP(開講日程一覧!P1311,休講・補講一覧表!I$6:I$47,休講・補講一覧表!G$6:G$47),G1311)</f>
        <v>45512</v>
      </c>
      <c r="I1311" s="3" t="str">
        <f t="shared" si="44"/>
        <v>木</v>
      </c>
      <c r="J1311" s="3" t="str">
        <f>IF(COUNTIF(休講・補講一覧表!I$6:I$47,開講日程一覧!P1311)&gt;0,TEXT(G1311,"m/d")&amp;"の補講","")</f>
        <v/>
      </c>
      <c r="K1311" s="6" t="s">
        <v>542</v>
      </c>
      <c r="L1311" s="7">
        <v>6.9444444444444441E-3</v>
      </c>
      <c r="M1311" s="7">
        <v>0.125</v>
      </c>
      <c r="P1311" s="33" t="str">
        <f t="shared" si="45"/>
        <v>コミュニケーション戦略_大阪8</v>
      </c>
      <c r="Q1311" s="6" t="str">
        <f>IF(_xlfn.XLOOKUP(D1311,履修科目一覧!G$6:G$225,履修科目一覧!E$6:E$225)=0,"",_xlfn.XLOOKUP(D1311,履修科目一覧!G$6:G$225,履修科目一覧!E$6:E$225))</f>
        <v/>
      </c>
      <c r="R1311" cm="1">
        <f t="array" ref="R1311">_xlfn.SWITCH(B1311,"集中(導入)",1,"前期",2,"集中(夏期)",3,"後期",4,"集中(春期)",5,"通年",6)</f>
        <v>2</v>
      </c>
      <c r="S1311" t="s">
        <v>49</v>
      </c>
      <c r="U1311">
        <v>1</v>
      </c>
    </row>
    <row r="1312" spans="2:21" x14ac:dyDescent="0.85">
      <c r="B1312" s="22" t="s">
        <v>550</v>
      </c>
      <c r="C1312" s="6" t="s">
        <v>557</v>
      </c>
      <c r="D1312" s="6" t="s">
        <v>246</v>
      </c>
      <c r="E1312" s="6" t="s">
        <v>582</v>
      </c>
      <c r="F1312" s="6">
        <v>1</v>
      </c>
      <c r="G1312" s="52">
        <v>45568</v>
      </c>
      <c r="H1312" s="52">
        <f>IF(COUNTIF(休講・補講一覧表!I$6:I$47,開講日程一覧!P1312)&gt;0,_xlfn.XLOOKUP(開講日程一覧!P1312,休講・補講一覧表!I$6:I$47,休講・補講一覧表!G$6:G$47),G1312)</f>
        <v>45568</v>
      </c>
      <c r="I1312" s="3" t="str">
        <f t="shared" si="44"/>
        <v>木</v>
      </c>
      <c r="J1312" s="3" t="str">
        <f>IF(COUNTIF(休講・補講一覧表!I$6:I$47,開講日程一覧!P1312)&gt;0,TEXT(G1312,"m/d")&amp;"の補講","")</f>
        <v/>
      </c>
      <c r="K1312" s="6" t="s">
        <v>556</v>
      </c>
      <c r="L1312" s="7">
        <v>0</v>
      </c>
      <c r="M1312" s="7">
        <v>6.25E-2</v>
      </c>
      <c r="P1312" s="33" t="str">
        <f t="shared" si="45"/>
        <v>プレゼンテーション_大阪1</v>
      </c>
      <c r="Q1312" s="6" t="str">
        <f>IF(_xlfn.XLOOKUP(D1312,履修科目一覧!G$6:G$225,履修科目一覧!E$6:E$225)=0,"",_xlfn.XLOOKUP(D1312,履修科目一覧!G$6:G$225,履修科目一覧!E$6:E$225))</f>
        <v/>
      </c>
      <c r="R1312" cm="1">
        <f t="array" ref="R1312">_xlfn.SWITCH(B1312,"集中(導入)",1,"前期",2,"集中(夏期)",3,"後期",4,"集中(春期)",5,"通年",6)</f>
        <v>4</v>
      </c>
      <c r="S1312" t="s">
        <v>49</v>
      </c>
      <c r="U1312">
        <v>1</v>
      </c>
    </row>
    <row r="1313" spans="2:21" x14ac:dyDescent="0.85">
      <c r="B1313" s="22" t="s">
        <v>550</v>
      </c>
      <c r="C1313" s="6" t="s">
        <v>557</v>
      </c>
      <c r="D1313" s="6" t="s">
        <v>246</v>
      </c>
      <c r="E1313" s="6" t="s">
        <v>582</v>
      </c>
      <c r="F1313" s="6">
        <v>2</v>
      </c>
      <c r="G1313" s="52">
        <v>45582</v>
      </c>
      <c r="H1313" s="52">
        <f>IF(COUNTIF(休講・補講一覧表!I$6:I$47,開講日程一覧!P1313)&gt;0,_xlfn.XLOOKUP(開講日程一覧!P1313,休講・補講一覧表!I$6:I$47,休講・補講一覧表!G$6:G$47),G1313)</f>
        <v>45582</v>
      </c>
      <c r="I1313" s="3" t="str">
        <f t="shared" si="44"/>
        <v>木</v>
      </c>
      <c r="J1313" s="3" t="str">
        <f>IF(COUNTIF(休講・補講一覧表!I$6:I$47,開講日程一覧!P1313)&gt;0,TEXT(G1313,"m/d")&amp;"の補講","")</f>
        <v/>
      </c>
      <c r="K1313" s="6" t="s">
        <v>542</v>
      </c>
      <c r="L1313" s="7">
        <v>6.9444444444444441E-3</v>
      </c>
      <c r="M1313" s="7">
        <v>0.125</v>
      </c>
      <c r="P1313" s="33" t="str">
        <f t="shared" si="45"/>
        <v>プレゼンテーション_大阪2</v>
      </c>
      <c r="Q1313" s="6" t="str">
        <f>IF(_xlfn.XLOOKUP(D1313,履修科目一覧!G$6:G$225,履修科目一覧!E$6:E$225)=0,"",_xlfn.XLOOKUP(D1313,履修科目一覧!G$6:G$225,履修科目一覧!E$6:E$225))</f>
        <v/>
      </c>
      <c r="R1313" cm="1">
        <f t="array" ref="R1313">_xlfn.SWITCH(B1313,"集中(導入)",1,"前期",2,"集中(夏期)",3,"後期",4,"集中(春期)",5,"通年",6)</f>
        <v>4</v>
      </c>
      <c r="S1313" t="s">
        <v>49</v>
      </c>
      <c r="U1313">
        <v>1</v>
      </c>
    </row>
    <row r="1314" spans="2:21" x14ac:dyDescent="0.85">
      <c r="B1314" s="22" t="s">
        <v>550</v>
      </c>
      <c r="C1314" s="6" t="s">
        <v>557</v>
      </c>
      <c r="D1314" s="6" t="s">
        <v>246</v>
      </c>
      <c r="E1314" s="6" t="s">
        <v>582</v>
      </c>
      <c r="F1314" s="6">
        <v>3</v>
      </c>
      <c r="G1314" s="52">
        <v>45596</v>
      </c>
      <c r="H1314" s="52">
        <f>IF(COUNTIF(休講・補講一覧表!I$6:I$47,開講日程一覧!P1314)&gt;0,_xlfn.XLOOKUP(開講日程一覧!P1314,休講・補講一覧表!I$6:I$47,休講・補講一覧表!G$6:G$47),G1314)</f>
        <v>45596</v>
      </c>
      <c r="I1314" s="3" t="str">
        <f t="shared" si="44"/>
        <v>木</v>
      </c>
      <c r="J1314" s="3" t="str">
        <f>IF(COUNTIF(休講・補講一覧表!I$6:I$47,開講日程一覧!P1314)&gt;0,TEXT(G1314,"m/d")&amp;"の補講","")</f>
        <v/>
      </c>
      <c r="K1314" s="6" t="s">
        <v>542</v>
      </c>
      <c r="L1314" s="7">
        <v>6.9444444444444441E-3</v>
      </c>
      <c r="M1314" s="7">
        <v>0.125</v>
      </c>
      <c r="P1314" s="33" t="str">
        <f t="shared" si="45"/>
        <v>プレゼンテーション_大阪3</v>
      </c>
      <c r="Q1314" s="6" t="str">
        <f>IF(_xlfn.XLOOKUP(D1314,履修科目一覧!G$6:G$225,履修科目一覧!E$6:E$225)=0,"",_xlfn.XLOOKUP(D1314,履修科目一覧!G$6:G$225,履修科目一覧!E$6:E$225))</f>
        <v/>
      </c>
      <c r="R1314" cm="1">
        <f t="array" ref="R1314">_xlfn.SWITCH(B1314,"集中(導入)",1,"前期",2,"集中(夏期)",3,"後期",4,"集中(春期)",5,"通年",6)</f>
        <v>4</v>
      </c>
      <c r="S1314" t="s">
        <v>49</v>
      </c>
      <c r="U1314">
        <v>1</v>
      </c>
    </row>
    <row r="1315" spans="2:21" x14ac:dyDescent="0.85">
      <c r="B1315" s="22" t="s">
        <v>550</v>
      </c>
      <c r="C1315" s="6" t="s">
        <v>557</v>
      </c>
      <c r="D1315" s="6" t="s">
        <v>246</v>
      </c>
      <c r="E1315" s="6" t="s">
        <v>582</v>
      </c>
      <c r="F1315" s="6">
        <v>4</v>
      </c>
      <c r="G1315" s="52">
        <v>45610</v>
      </c>
      <c r="H1315" s="52">
        <f>IF(COUNTIF(休講・補講一覧表!I$6:I$47,開講日程一覧!P1315)&gt;0,_xlfn.XLOOKUP(開講日程一覧!P1315,休講・補講一覧表!I$6:I$47,休講・補講一覧表!G$6:G$47),G1315)</f>
        <v>45610</v>
      </c>
      <c r="I1315" s="3" t="str">
        <f t="shared" si="44"/>
        <v>木</v>
      </c>
      <c r="J1315" s="3" t="str">
        <f>IF(COUNTIF(休講・補講一覧表!I$6:I$47,開講日程一覧!P1315)&gt;0,TEXT(G1315,"m/d")&amp;"の補講","")</f>
        <v/>
      </c>
      <c r="K1315" s="6" t="s">
        <v>542</v>
      </c>
      <c r="L1315" s="7">
        <v>6.9444444444444441E-3</v>
      </c>
      <c r="M1315" s="7">
        <v>0.125</v>
      </c>
      <c r="P1315" s="33" t="str">
        <f t="shared" si="45"/>
        <v>プレゼンテーション_大阪4</v>
      </c>
      <c r="Q1315" s="6" t="str">
        <f>IF(_xlfn.XLOOKUP(D1315,履修科目一覧!G$6:G$225,履修科目一覧!E$6:E$225)=0,"",_xlfn.XLOOKUP(D1315,履修科目一覧!G$6:G$225,履修科目一覧!E$6:E$225))</f>
        <v/>
      </c>
      <c r="R1315" cm="1">
        <f t="array" ref="R1315">_xlfn.SWITCH(B1315,"集中(導入)",1,"前期",2,"集中(夏期)",3,"後期",4,"集中(春期)",5,"通年",6)</f>
        <v>4</v>
      </c>
      <c r="S1315" t="s">
        <v>49</v>
      </c>
      <c r="U1315">
        <v>1</v>
      </c>
    </row>
    <row r="1316" spans="2:21" x14ac:dyDescent="0.85">
      <c r="B1316" s="22" t="s">
        <v>550</v>
      </c>
      <c r="C1316" s="6" t="s">
        <v>557</v>
      </c>
      <c r="D1316" s="6" t="s">
        <v>246</v>
      </c>
      <c r="E1316" s="6" t="s">
        <v>582</v>
      </c>
      <c r="F1316" s="6">
        <v>5</v>
      </c>
      <c r="G1316" s="52">
        <v>45624</v>
      </c>
      <c r="H1316" s="52">
        <f>IF(COUNTIF(休講・補講一覧表!I$6:I$47,開講日程一覧!P1316)&gt;0,_xlfn.XLOOKUP(開講日程一覧!P1316,休講・補講一覧表!I$6:I$47,休講・補講一覧表!G$6:G$47),G1316)</f>
        <v>45624</v>
      </c>
      <c r="I1316" s="3" t="str">
        <f t="shared" si="44"/>
        <v>木</v>
      </c>
      <c r="J1316" s="3" t="str">
        <f>IF(COUNTIF(休講・補講一覧表!I$6:I$47,開講日程一覧!P1316)&gt;0,TEXT(G1316,"m/d")&amp;"の補講","")</f>
        <v/>
      </c>
      <c r="K1316" s="6" t="s">
        <v>542</v>
      </c>
      <c r="L1316" s="7">
        <v>6.9444444444444441E-3</v>
      </c>
      <c r="M1316" s="7">
        <v>0.125</v>
      </c>
      <c r="P1316" s="33" t="str">
        <f t="shared" si="45"/>
        <v>プレゼンテーション_大阪5</v>
      </c>
      <c r="Q1316" s="6" t="str">
        <f>IF(_xlfn.XLOOKUP(D1316,履修科目一覧!G$6:G$225,履修科目一覧!E$6:E$225)=0,"",_xlfn.XLOOKUP(D1316,履修科目一覧!G$6:G$225,履修科目一覧!E$6:E$225))</f>
        <v/>
      </c>
      <c r="R1316" cm="1">
        <f t="array" ref="R1316">_xlfn.SWITCH(B1316,"集中(導入)",1,"前期",2,"集中(夏期)",3,"後期",4,"集中(春期)",5,"通年",6)</f>
        <v>4</v>
      </c>
      <c r="S1316" t="s">
        <v>49</v>
      </c>
      <c r="U1316">
        <v>1</v>
      </c>
    </row>
    <row r="1317" spans="2:21" x14ac:dyDescent="0.85">
      <c r="B1317" s="22" t="s">
        <v>550</v>
      </c>
      <c r="C1317" s="6" t="s">
        <v>557</v>
      </c>
      <c r="D1317" s="6" t="s">
        <v>246</v>
      </c>
      <c r="E1317" s="6" t="s">
        <v>582</v>
      </c>
      <c r="F1317" s="6">
        <v>6</v>
      </c>
      <c r="G1317" s="52">
        <v>45638</v>
      </c>
      <c r="H1317" s="52">
        <f>IF(COUNTIF(休講・補講一覧表!I$6:I$47,開講日程一覧!P1317)&gt;0,_xlfn.XLOOKUP(開講日程一覧!P1317,休講・補講一覧表!I$6:I$47,休講・補講一覧表!G$6:G$47),G1317)</f>
        <v>45638</v>
      </c>
      <c r="I1317" s="3" t="str">
        <f t="shared" si="44"/>
        <v>木</v>
      </c>
      <c r="J1317" s="3" t="str">
        <f>IF(COUNTIF(休講・補講一覧表!I$6:I$47,開講日程一覧!P1317)&gt;0,TEXT(G1317,"m/d")&amp;"の補講","")</f>
        <v/>
      </c>
      <c r="K1317" s="6" t="s">
        <v>542</v>
      </c>
      <c r="L1317" s="7">
        <v>6.9444444444444441E-3</v>
      </c>
      <c r="M1317" s="7">
        <v>0.125</v>
      </c>
      <c r="P1317" s="33" t="str">
        <f t="shared" si="45"/>
        <v>プレゼンテーション_大阪6</v>
      </c>
      <c r="Q1317" s="6" t="str">
        <f>IF(_xlfn.XLOOKUP(D1317,履修科目一覧!G$6:G$225,履修科目一覧!E$6:E$225)=0,"",_xlfn.XLOOKUP(D1317,履修科目一覧!G$6:G$225,履修科目一覧!E$6:E$225))</f>
        <v/>
      </c>
      <c r="R1317" cm="1">
        <f t="array" ref="R1317">_xlfn.SWITCH(B1317,"集中(導入)",1,"前期",2,"集中(夏期)",3,"後期",4,"集中(春期)",5,"通年",6)</f>
        <v>4</v>
      </c>
      <c r="S1317" t="s">
        <v>49</v>
      </c>
      <c r="U1317">
        <v>1</v>
      </c>
    </row>
    <row r="1318" spans="2:21" x14ac:dyDescent="0.85">
      <c r="B1318" s="22" t="s">
        <v>550</v>
      </c>
      <c r="C1318" s="6" t="s">
        <v>557</v>
      </c>
      <c r="D1318" s="6" t="s">
        <v>246</v>
      </c>
      <c r="E1318" s="6" t="s">
        <v>582</v>
      </c>
      <c r="F1318" s="6">
        <v>7</v>
      </c>
      <c r="G1318" s="52">
        <v>45652</v>
      </c>
      <c r="H1318" s="52">
        <f>IF(COUNTIF(休講・補講一覧表!I$6:I$47,開講日程一覧!P1318)&gt;0,_xlfn.XLOOKUP(開講日程一覧!P1318,休講・補講一覧表!I$6:I$47,休講・補講一覧表!G$6:G$47),G1318)</f>
        <v>45652</v>
      </c>
      <c r="I1318" s="3" t="str">
        <f t="shared" si="44"/>
        <v>木</v>
      </c>
      <c r="J1318" s="3" t="str">
        <f>IF(COUNTIF(休講・補講一覧表!I$6:I$47,開講日程一覧!P1318)&gt;0,TEXT(G1318,"m/d")&amp;"の補講","")</f>
        <v/>
      </c>
      <c r="K1318" s="6" t="s">
        <v>542</v>
      </c>
      <c r="L1318" s="7">
        <v>6.9444444444444441E-3</v>
      </c>
      <c r="M1318" s="7">
        <v>0.125</v>
      </c>
      <c r="P1318" s="33" t="str">
        <f t="shared" si="45"/>
        <v>プレゼンテーション_大阪7</v>
      </c>
      <c r="Q1318" s="6" t="str">
        <f>IF(_xlfn.XLOOKUP(D1318,履修科目一覧!G$6:G$225,履修科目一覧!E$6:E$225)=0,"",_xlfn.XLOOKUP(D1318,履修科目一覧!G$6:G$225,履修科目一覧!E$6:E$225))</f>
        <v/>
      </c>
      <c r="R1318" cm="1">
        <f t="array" ref="R1318">_xlfn.SWITCH(B1318,"集中(導入)",1,"前期",2,"集中(夏期)",3,"後期",4,"集中(春期)",5,"通年",6)</f>
        <v>4</v>
      </c>
      <c r="S1318" t="s">
        <v>49</v>
      </c>
      <c r="U1318">
        <v>1</v>
      </c>
    </row>
    <row r="1319" spans="2:21" x14ac:dyDescent="0.85">
      <c r="B1319" s="22" t="s">
        <v>550</v>
      </c>
      <c r="C1319" s="6" t="s">
        <v>557</v>
      </c>
      <c r="D1319" s="6" t="s">
        <v>246</v>
      </c>
      <c r="E1319" s="6" t="s">
        <v>582</v>
      </c>
      <c r="F1319" s="6">
        <v>8</v>
      </c>
      <c r="G1319" s="52">
        <v>45673</v>
      </c>
      <c r="H1319" s="52">
        <f>IF(COUNTIF(休講・補講一覧表!I$6:I$47,開講日程一覧!P1319)&gt;0,_xlfn.XLOOKUP(開講日程一覧!P1319,休講・補講一覧表!I$6:I$47,休講・補講一覧表!G$6:G$47),G1319)</f>
        <v>45673</v>
      </c>
      <c r="I1319" s="3" t="str">
        <f t="shared" si="44"/>
        <v>木</v>
      </c>
      <c r="J1319" s="3" t="str">
        <f>IF(COUNTIF(休講・補講一覧表!I$6:I$47,開講日程一覧!P1319)&gt;0,TEXT(G1319,"m/d")&amp;"の補講","")</f>
        <v/>
      </c>
      <c r="K1319" s="6" t="s">
        <v>542</v>
      </c>
      <c r="L1319" s="7">
        <v>6.9444444444444441E-3</v>
      </c>
      <c r="M1319" s="7">
        <v>0.125</v>
      </c>
      <c r="P1319" s="33" t="str">
        <f t="shared" si="45"/>
        <v>プレゼンテーション_大阪8</v>
      </c>
      <c r="Q1319" s="6" t="str">
        <f>IF(_xlfn.XLOOKUP(D1319,履修科目一覧!G$6:G$225,履修科目一覧!E$6:E$225)=0,"",_xlfn.XLOOKUP(D1319,履修科目一覧!G$6:G$225,履修科目一覧!E$6:E$225))</f>
        <v/>
      </c>
      <c r="R1319" cm="1">
        <f t="array" ref="R1319">_xlfn.SWITCH(B1319,"集中(導入)",1,"前期",2,"集中(夏期)",3,"後期",4,"集中(春期)",5,"通年",6)</f>
        <v>4</v>
      </c>
      <c r="S1319" t="s">
        <v>49</v>
      </c>
      <c r="U1319">
        <v>1</v>
      </c>
    </row>
    <row r="1320" spans="2:21" x14ac:dyDescent="0.85">
      <c r="B1320" s="22" t="s">
        <v>550</v>
      </c>
      <c r="C1320" s="6" t="s">
        <v>568</v>
      </c>
      <c r="D1320" s="6" t="s">
        <v>261</v>
      </c>
      <c r="E1320" s="6" t="s">
        <v>582</v>
      </c>
      <c r="F1320" s="6">
        <v>1</v>
      </c>
      <c r="G1320" s="52">
        <v>45563</v>
      </c>
      <c r="H1320" s="52">
        <f>IF(COUNTIF(休講・補講一覧表!I$6:I$47,開講日程一覧!P1320)&gt;0,_xlfn.XLOOKUP(開講日程一覧!P1320,休講・補講一覧表!I$6:I$47,休講・補講一覧表!G$6:G$47),G1320)</f>
        <v>45563</v>
      </c>
      <c r="I1320" s="3" t="str">
        <f t="shared" si="44"/>
        <v>土</v>
      </c>
      <c r="J1320" s="3" t="str">
        <f>IF(COUNTIF(休講・補講一覧表!I$6:I$47,開講日程一覧!P1320)&gt;0,TEXT(G1320,"m/d")&amp;"の補講","")</f>
        <v/>
      </c>
      <c r="K1320" s="6" t="s">
        <v>570</v>
      </c>
      <c r="L1320" s="7">
        <v>0</v>
      </c>
      <c r="M1320" s="7">
        <v>6.25E-2</v>
      </c>
      <c r="P1320" s="33" t="str">
        <f t="shared" si="45"/>
        <v>企業内起業・新事業創出_大阪1</v>
      </c>
      <c r="Q1320" s="6" t="str">
        <f>IF(_xlfn.XLOOKUP(D1320,履修科目一覧!G$6:G$225,履修科目一覧!E$6:E$225)=0,"",_xlfn.XLOOKUP(D1320,履修科目一覧!G$6:G$225,履修科目一覧!E$6:E$225))</f>
        <v/>
      </c>
      <c r="R1320" cm="1">
        <f t="array" ref="R1320">_xlfn.SWITCH(B1320,"集中(導入)",1,"前期",2,"集中(夏期)",3,"後期",4,"集中(春期)",5,"通年",6)</f>
        <v>4</v>
      </c>
      <c r="S1320" t="s">
        <v>49</v>
      </c>
      <c r="U1320">
        <v>1</v>
      </c>
    </row>
    <row r="1321" spans="2:21" x14ac:dyDescent="0.85">
      <c r="B1321" s="22" t="s">
        <v>550</v>
      </c>
      <c r="C1321" s="6" t="s">
        <v>568</v>
      </c>
      <c r="D1321" s="6" t="s">
        <v>261</v>
      </c>
      <c r="E1321" s="6" t="s">
        <v>582</v>
      </c>
      <c r="F1321" s="6">
        <v>2</v>
      </c>
      <c r="G1321" s="52">
        <v>45570</v>
      </c>
      <c r="H1321" s="52">
        <f>IF(COUNTIF(休講・補講一覧表!I$6:I$47,開講日程一覧!P1321)&gt;0,_xlfn.XLOOKUP(開講日程一覧!P1321,休講・補講一覧表!I$6:I$47,休講・補講一覧表!G$6:G$47),G1321)</f>
        <v>45570</v>
      </c>
      <c r="I1321" s="3" t="str">
        <f t="shared" si="44"/>
        <v>土</v>
      </c>
      <c r="J1321" s="3" t="str">
        <f>IF(COUNTIF(休講・補講一覧表!I$6:I$47,開講日程一覧!P1321)&gt;0,TEXT(G1321,"m/d")&amp;"の補講","")</f>
        <v/>
      </c>
      <c r="K1321" s="6" t="s">
        <v>563</v>
      </c>
      <c r="L1321" s="7">
        <v>6.9444444444444441E-3</v>
      </c>
      <c r="M1321" s="7">
        <v>0.125</v>
      </c>
      <c r="P1321" s="33" t="str">
        <f t="shared" si="45"/>
        <v>企業内起業・新事業創出_大阪2</v>
      </c>
      <c r="Q1321" s="6" t="str">
        <f>IF(_xlfn.XLOOKUP(D1321,履修科目一覧!G$6:G$225,履修科目一覧!E$6:E$225)=0,"",_xlfn.XLOOKUP(D1321,履修科目一覧!G$6:G$225,履修科目一覧!E$6:E$225))</f>
        <v/>
      </c>
      <c r="R1321" cm="1">
        <f t="array" ref="R1321">_xlfn.SWITCH(B1321,"集中(導入)",1,"前期",2,"集中(夏期)",3,"後期",4,"集中(春期)",5,"通年",6)</f>
        <v>4</v>
      </c>
      <c r="S1321" t="s">
        <v>49</v>
      </c>
      <c r="U1321">
        <v>1</v>
      </c>
    </row>
    <row r="1322" spans="2:21" x14ac:dyDescent="0.85">
      <c r="B1322" s="22" t="s">
        <v>550</v>
      </c>
      <c r="C1322" s="6" t="s">
        <v>568</v>
      </c>
      <c r="D1322" s="6" t="s">
        <v>261</v>
      </c>
      <c r="E1322" s="6" t="s">
        <v>582</v>
      </c>
      <c r="F1322" s="6">
        <v>3</v>
      </c>
      <c r="G1322" s="52">
        <v>45584</v>
      </c>
      <c r="H1322" s="52">
        <f>IF(COUNTIF(休講・補講一覧表!I$6:I$47,開講日程一覧!P1322)&gt;0,_xlfn.XLOOKUP(開講日程一覧!P1322,休講・補講一覧表!I$6:I$47,休講・補講一覧表!G$6:G$47),G1322)</f>
        <v>45584</v>
      </c>
      <c r="I1322" s="3" t="str">
        <f t="shared" si="44"/>
        <v>土</v>
      </c>
      <c r="J1322" s="3" t="str">
        <f>IF(COUNTIF(休講・補講一覧表!I$6:I$47,開講日程一覧!P1322)&gt;0,TEXT(G1322,"m/d")&amp;"の補講","")</f>
        <v/>
      </c>
      <c r="K1322" s="6" t="s">
        <v>563</v>
      </c>
      <c r="L1322" s="7">
        <v>6.9444444444444441E-3</v>
      </c>
      <c r="M1322" s="7">
        <v>0.125</v>
      </c>
      <c r="P1322" s="33" t="str">
        <f t="shared" si="45"/>
        <v>企業内起業・新事業創出_大阪3</v>
      </c>
      <c r="Q1322" s="6" t="str">
        <f>IF(_xlfn.XLOOKUP(D1322,履修科目一覧!G$6:G$225,履修科目一覧!E$6:E$225)=0,"",_xlfn.XLOOKUP(D1322,履修科目一覧!G$6:G$225,履修科目一覧!E$6:E$225))</f>
        <v/>
      </c>
      <c r="R1322" cm="1">
        <f t="array" ref="R1322">_xlfn.SWITCH(B1322,"集中(導入)",1,"前期",2,"集中(夏期)",3,"後期",4,"集中(春期)",5,"通年",6)</f>
        <v>4</v>
      </c>
      <c r="S1322" t="s">
        <v>49</v>
      </c>
      <c r="U1322">
        <v>1</v>
      </c>
    </row>
    <row r="1323" spans="2:21" x14ac:dyDescent="0.85">
      <c r="B1323" s="22" t="s">
        <v>550</v>
      </c>
      <c r="C1323" s="6" t="s">
        <v>568</v>
      </c>
      <c r="D1323" s="6" t="s">
        <v>261</v>
      </c>
      <c r="E1323" s="6" t="s">
        <v>582</v>
      </c>
      <c r="F1323" s="6">
        <v>4</v>
      </c>
      <c r="G1323" s="52">
        <v>45612</v>
      </c>
      <c r="H1323" s="52">
        <f>IF(COUNTIF(休講・補講一覧表!I$6:I$47,開講日程一覧!P1323)&gt;0,_xlfn.XLOOKUP(開講日程一覧!P1323,休講・補講一覧表!I$6:I$47,休講・補講一覧表!G$6:G$47),G1323)</f>
        <v>45612</v>
      </c>
      <c r="I1323" s="3" t="str">
        <f t="shared" si="44"/>
        <v>土</v>
      </c>
      <c r="J1323" s="3" t="str">
        <f>IF(COUNTIF(休講・補講一覧表!I$6:I$47,開講日程一覧!P1323)&gt;0,TEXT(G1323,"m/d")&amp;"の補講","")</f>
        <v/>
      </c>
      <c r="K1323" s="6" t="s">
        <v>563</v>
      </c>
      <c r="L1323" s="7">
        <v>6.9444444444444441E-3</v>
      </c>
      <c r="M1323" s="7">
        <v>0.125</v>
      </c>
      <c r="P1323" s="33" t="str">
        <f t="shared" si="45"/>
        <v>企業内起業・新事業創出_大阪4</v>
      </c>
      <c r="Q1323" s="6" t="str">
        <f>IF(_xlfn.XLOOKUP(D1323,履修科目一覧!G$6:G$225,履修科目一覧!E$6:E$225)=0,"",_xlfn.XLOOKUP(D1323,履修科目一覧!G$6:G$225,履修科目一覧!E$6:E$225))</f>
        <v/>
      </c>
      <c r="R1323" cm="1">
        <f t="array" ref="R1323">_xlfn.SWITCH(B1323,"集中(導入)",1,"前期",2,"集中(夏期)",3,"後期",4,"集中(春期)",5,"通年",6)</f>
        <v>4</v>
      </c>
      <c r="S1323" t="s">
        <v>49</v>
      </c>
      <c r="U1323">
        <v>1</v>
      </c>
    </row>
    <row r="1324" spans="2:21" x14ac:dyDescent="0.85">
      <c r="B1324" s="22" t="s">
        <v>550</v>
      </c>
      <c r="C1324" s="6" t="s">
        <v>568</v>
      </c>
      <c r="D1324" s="6" t="s">
        <v>261</v>
      </c>
      <c r="E1324" s="6" t="s">
        <v>582</v>
      </c>
      <c r="F1324" s="6">
        <v>5</v>
      </c>
      <c r="G1324" s="52">
        <v>45626</v>
      </c>
      <c r="H1324" s="52">
        <f>IF(COUNTIF(休講・補講一覧表!I$6:I$47,開講日程一覧!P1324)&gt;0,_xlfn.XLOOKUP(開講日程一覧!P1324,休講・補講一覧表!I$6:I$47,休講・補講一覧表!G$6:G$47),G1324)</f>
        <v>45626</v>
      </c>
      <c r="I1324" s="3" t="str">
        <f t="shared" si="44"/>
        <v>土</v>
      </c>
      <c r="J1324" s="3" t="str">
        <f>IF(COUNTIF(休講・補講一覧表!I$6:I$47,開講日程一覧!P1324)&gt;0,TEXT(G1324,"m/d")&amp;"の補講","")</f>
        <v/>
      </c>
      <c r="K1324" s="6" t="s">
        <v>563</v>
      </c>
      <c r="L1324" s="7">
        <v>6.9444444444444441E-3</v>
      </c>
      <c r="M1324" s="7">
        <v>0.125</v>
      </c>
      <c r="P1324" s="33" t="str">
        <f t="shared" si="45"/>
        <v>企業内起業・新事業創出_大阪5</v>
      </c>
      <c r="Q1324" s="6" t="str">
        <f>IF(_xlfn.XLOOKUP(D1324,履修科目一覧!G$6:G$225,履修科目一覧!E$6:E$225)=0,"",_xlfn.XLOOKUP(D1324,履修科目一覧!G$6:G$225,履修科目一覧!E$6:E$225))</f>
        <v/>
      </c>
      <c r="R1324" cm="1">
        <f t="array" ref="R1324">_xlfn.SWITCH(B1324,"集中(導入)",1,"前期",2,"集中(夏期)",3,"後期",4,"集中(春期)",5,"通年",6)</f>
        <v>4</v>
      </c>
      <c r="S1324" t="s">
        <v>49</v>
      </c>
      <c r="U1324">
        <v>1</v>
      </c>
    </row>
    <row r="1325" spans="2:21" x14ac:dyDescent="0.85">
      <c r="B1325" s="22" t="s">
        <v>550</v>
      </c>
      <c r="C1325" s="6" t="s">
        <v>568</v>
      </c>
      <c r="D1325" s="6" t="s">
        <v>261</v>
      </c>
      <c r="E1325" s="6" t="s">
        <v>582</v>
      </c>
      <c r="F1325" s="6">
        <v>6</v>
      </c>
      <c r="G1325" s="52">
        <v>45640</v>
      </c>
      <c r="H1325" s="52">
        <f>IF(COUNTIF(休講・補講一覧表!I$6:I$47,開講日程一覧!P1325)&gt;0,_xlfn.XLOOKUP(開講日程一覧!P1325,休講・補講一覧表!I$6:I$47,休講・補講一覧表!G$6:G$47),G1325)</f>
        <v>45640</v>
      </c>
      <c r="I1325" s="3" t="str">
        <f t="shared" si="44"/>
        <v>土</v>
      </c>
      <c r="J1325" s="3" t="str">
        <f>IF(COUNTIF(休講・補講一覧表!I$6:I$47,開講日程一覧!P1325)&gt;0,TEXT(G1325,"m/d")&amp;"の補講","")</f>
        <v/>
      </c>
      <c r="K1325" s="6" t="s">
        <v>563</v>
      </c>
      <c r="L1325" s="7">
        <v>6.9444444444444441E-3</v>
      </c>
      <c r="M1325" s="7">
        <v>0.125</v>
      </c>
      <c r="P1325" s="33" t="str">
        <f t="shared" si="45"/>
        <v>企業内起業・新事業創出_大阪6</v>
      </c>
      <c r="Q1325" s="6" t="str">
        <f>IF(_xlfn.XLOOKUP(D1325,履修科目一覧!G$6:G$225,履修科目一覧!E$6:E$225)=0,"",_xlfn.XLOOKUP(D1325,履修科目一覧!G$6:G$225,履修科目一覧!E$6:E$225))</f>
        <v/>
      </c>
      <c r="R1325" cm="1">
        <f t="array" ref="R1325">_xlfn.SWITCH(B1325,"集中(導入)",1,"前期",2,"集中(夏期)",3,"後期",4,"集中(春期)",5,"通年",6)</f>
        <v>4</v>
      </c>
      <c r="S1325" t="s">
        <v>49</v>
      </c>
      <c r="U1325">
        <v>1</v>
      </c>
    </row>
    <row r="1326" spans="2:21" x14ac:dyDescent="0.85">
      <c r="B1326" s="22" t="s">
        <v>550</v>
      </c>
      <c r="C1326" s="6" t="s">
        <v>568</v>
      </c>
      <c r="D1326" s="6" t="s">
        <v>261</v>
      </c>
      <c r="E1326" s="6" t="s">
        <v>582</v>
      </c>
      <c r="F1326" s="6">
        <v>7</v>
      </c>
      <c r="G1326" s="52">
        <v>45675</v>
      </c>
      <c r="H1326" s="52">
        <f>IF(COUNTIF(休講・補講一覧表!I$6:I$47,開講日程一覧!P1326)&gt;0,_xlfn.XLOOKUP(開講日程一覧!P1326,休講・補講一覧表!I$6:I$47,休講・補講一覧表!G$6:G$47),G1326)</f>
        <v>45675</v>
      </c>
      <c r="I1326" s="3" t="str">
        <f t="shared" si="44"/>
        <v>土</v>
      </c>
      <c r="J1326" s="3" t="str">
        <f>IF(COUNTIF(休講・補講一覧表!I$6:I$47,開講日程一覧!P1326)&gt;0,TEXT(G1326,"m/d")&amp;"の補講","")</f>
        <v/>
      </c>
      <c r="K1326" s="6" t="s">
        <v>563</v>
      </c>
      <c r="L1326" s="7">
        <v>6.9444444444444441E-3</v>
      </c>
      <c r="M1326" s="7">
        <v>0.125</v>
      </c>
      <c r="P1326" s="33" t="str">
        <f t="shared" si="45"/>
        <v>企業内起業・新事業創出_大阪7</v>
      </c>
      <c r="Q1326" s="6" t="str">
        <f>IF(_xlfn.XLOOKUP(D1326,履修科目一覧!G$6:G$225,履修科目一覧!E$6:E$225)=0,"",_xlfn.XLOOKUP(D1326,履修科目一覧!G$6:G$225,履修科目一覧!E$6:E$225))</f>
        <v/>
      </c>
      <c r="R1326" cm="1">
        <f t="array" ref="R1326">_xlfn.SWITCH(B1326,"集中(導入)",1,"前期",2,"集中(夏期)",3,"後期",4,"集中(春期)",5,"通年",6)</f>
        <v>4</v>
      </c>
      <c r="S1326" t="s">
        <v>49</v>
      </c>
      <c r="U1326">
        <v>1</v>
      </c>
    </row>
    <row r="1327" spans="2:21" x14ac:dyDescent="0.85">
      <c r="B1327" s="22" t="s">
        <v>550</v>
      </c>
      <c r="C1327" s="6" t="s">
        <v>568</v>
      </c>
      <c r="D1327" s="6" t="s">
        <v>261</v>
      </c>
      <c r="E1327" s="6" t="s">
        <v>582</v>
      </c>
      <c r="F1327" s="6">
        <v>8</v>
      </c>
      <c r="G1327" s="52">
        <v>45689</v>
      </c>
      <c r="H1327" s="52">
        <f>IF(COUNTIF(休講・補講一覧表!I$6:I$47,開講日程一覧!P1327)&gt;0,_xlfn.XLOOKUP(開講日程一覧!P1327,休講・補講一覧表!I$6:I$47,休講・補講一覧表!G$6:G$47),G1327)</f>
        <v>45689</v>
      </c>
      <c r="I1327" s="3" t="str">
        <f t="shared" si="44"/>
        <v>土</v>
      </c>
      <c r="J1327" s="3" t="str">
        <f>IF(COUNTIF(休講・補講一覧表!I$6:I$47,開講日程一覧!P1327)&gt;0,TEXT(G1327,"m/d")&amp;"の補講","")</f>
        <v/>
      </c>
      <c r="K1327" s="6" t="s">
        <v>563</v>
      </c>
      <c r="L1327" s="7">
        <v>6.9444444444444441E-3</v>
      </c>
      <c r="M1327" s="7">
        <v>0.125</v>
      </c>
      <c r="P1327" s="33" t="str">
        <f t="shared" si="45"/>
        <v>企業内起業・新事業創出_大阪8</v>
      </c>
      <c r="Q1327" s="6" t="str">
        <f>IF(_xlfn.XLOOKUP(D1327,履修科目一覧!G$6:G$225,履修科目一覧!E$6:E$225)=0,"",_xlfn.XLOOKUP(D1327,履修科目一覧!G$6:G$225,履修科目一覧!E$6:E$225))</f>
        <v/>
      </c>
      <c r="R1327" cm="1">
        <f t="array" ref="R1327">_xlfn.SWITCH(B1327,"集中(導入)",1,"前期",2,"集中(夏期)",3,"後期",4,"集中(春期)",5,"通年",6)</f>
        <v>4</v>
      </c>
      <c r="S1327" t="s">
        <v>49</v>
      </c>
      <c r="U1327">
        <v>1</v>
      </c>
    </row>
    <row r="1328" spans="2:21" x14ac:dyDescent="0.85">
      <c r="B1328" s="22" t="s">
        <v>545</v>
      </c>
      <c r="C1328" s="6" t="s">
        <v>554</v>
      </c>
      <c r="D1328" s="6" t="s">
        <v>271</v>
      </c>
      <c r="E1328" s="6" t="s">
        <v>582</v>
      </c>
      <c r="F1328" s="6">
        <v>1</v>
      </c>
      <c r="G1328" s="52">
        <v>45408</v>
      </c>
      <c r="H1328" s="52">
        <f>IF(COUNTIF(休講・補講一覧表!I$6:I$47,開講日程一覧!P1328)&gt;0,_xlfn.XLOOKUP(開講日程一覧!P1328,休講・補講一覧表!I$6:I$47,休講・補講一覧表!G$6:G$47),G1328)</f>
        <v>45408</v>
      </c>
      <c r="I1328" s="3" t="str">
        <f t="shared" si="44"/>
        <v>金</v>
      </c>
      <c r="J1328" s="3" t="str">
        <f>IF(COUNTIF(休講・補講一覧表!I$6:I$47,開講日程一覧!P1328)&gt;0,TEXT(G1328,"m/d")&amp;"の補講","")</f>
        <v/>
      </c>
      <c r="K1328" s="6" t="s">
        <v>556</v>
      </c>
      <c r="L1328" s="7">
        <v>0</v>
      </c>
      <c r="M1328" s="7">
        <v>6.25E-2</v>
      </c>
      <c r="P1328" s="33" t="str">
        <f t="shared" si="45"/>
        <v>アントレプレナーシップ（起業家精神）_大阪1</v>
      </c>
      <c r="Q1328" s="6" t="str">
        <f>IF(_xlfn.XLOOKUP(D1328,履修科目一覧!G$6:G$225,履修科目一覧!E$6:E$225)=0,"",_xlfn.XLOOKUP(D1328,履修科目一覧!G$6:G$225,履修科目一覧!E$6:E$225))</f>
        <v/>
      </c>
      <c r="R1328" cm="1">
        <f t="array" ref="R1328">_xlfn.SWITCH(B1328,"集中(導入)",1,"前期",2,"集中(夏期)",3,"後期",4,"集中(春期)",5,"通年",6)</f>
        <v>2</v>
      </c>
      <c r="S1328" t="s">
        <v>49</v>
      </c>
      <c r="U1328">
        <v>1</v>
      </c>
    </row>
    <row r="1329" spans="2:21" x14ac:dyDescent="0.85">
      <c r="B1329" s="22" t="s">
        <v>545</v>
      </c>
      <c r="C1329" s="6" t="s">
        <v>554</v>
      </c>
      <c r="D1329" s="6" t="s">
        <v>271</v>
      </c>
      <c r="E1329" s="6" t="s">
        <v>582</v>
      </c>
      <c r="F1329" s="6">
        <v>2</v>
      </c>
      <c r="G1329" s="52">
        <v>45429</v>
      </c>
      <c r="H1329" s="52">
        <f>IF(COUNTIF(休講・補講一覧表!I$6:I$47,開講日程一覧!P1329)&gt;0,_xlfn.XLOOKUP(開講日程一覧!P1329,休講・補講一覧表!I$6:I$47,休講・補講一覧表!G$6:G$47),G1329)</f>
        <v>45429</v>
      </c>
      <c r="I1329" s="3" t="str">
        <f t="shared" si="44"/>
        <v>金</v>
      </c>
      <c r="J1329" s="3" t="str">
        <f>IF(COUNTIF(休講・補講一覧表!I$6:I$47,開講日程一覧!P1329)&gt;0,TEXT(G1329,"m/d")&amp;"の補講","")</f>
        <v/>
      </c>
      <c r="K1329" s="6" t="s">
        <v>542</v>
      </c>
      <c r="L1329" s="7">
        <v>6.9444444444444441E-3</v>
      </c>
      <c r="M1329" s="7">
        <v>0.125</v>
      </c>
      <c r="P1329" s="33" t="str">
        <f t="shared" si="45"/>
        <v>アントレプレナーシップ（起業家精神）_大阪2</v>
      </c>
      <c r="Q1329" s="6" t="str">
        <f>IF(_xlfn.XLOOKUP(D1329,履修科目一覧!G$6:G$225,履修科目一覧!E$6:E$225)=0,"",_xlfn.XLOOKUP(D1329,履修科目一覧!G$6:G$225,履修科目一覧!E$6:E$225))</f>
        <v/>
      </c>
      <c r="R1329" cm="1">
        <f t="array" ref="R1329">_xlfn.SWITCH(B1329,"集中(導入)",1,"前期",2,"集中(夏期)",3,"後期",4,"集中(春期)",5,"通年",6)</f>
        <v>2</v>
      </c>
      <c r="S1329" t="s">
        <v>49</v>
      </c>
      <c r="U1329">
        <v>1</v>
      </c>
    </row>
    <row r="1330" spans="2:21" x14ac:dyDescent="0.85">
      <c r="B1330" s="22" t="s">
        <v>545</v>
      </c>
      <c r="C1330" s="6" t="s">
        <v>554</v>
      </c>
      <c r="D1330" s="6" t="s">
        <v>271</v>
      </c>
      <c r="E1330" s="6" t="s">
        <v>582</v>
      </c>
      <c r="F1330" s="6">
        <v>3</v>
      </c>
      <c r="G1330" s="52">
        <v>45443</v>
      </c>
      <c r="H1330" s="52">
        <f>IF(COUNTIF(休講・補講一覧表!I$6:I$47,開講日程一覧!P1330)&gt;0,_xlfn.XLOOKUP(開講日程一覧!P1330,休講・補講一覧表!I$6:I$47,休講・補講一覧表!G$6:G$47),G1330)</f>
        <v>45443</v>
      </c>
      <c r="I1330" s="3" t="str">
        <f t="shared" si="44"/>
        <v>金</v>
      </c>
      <c r="J1330" s="3" t="str">
        <f>IF(COUNTIF(休講・補講一覧表!I$6:I$47,開講日程一覧!P1330)&gt;0,TEXT(G1330,"m/d")&amp;"の補講","")</f>
        <v/>
      </c>
      <c r="K1330" s="6" t="s">
        <v>542</v>
      </c>
      <c r="L1330" s="7">
        <v>6.9444444444444441E-3</v>
      </c>
      <c r="M1330" s="7">
        <v>0.125</v>
      </c>
      <c r="P1330" s="33" t="str">
        <f t="shared" si="45"/>
        <v>アントレプレナーシップ（起業家精神）_大阪3</v>
      </c>
      <c r="Q1330" s="6" t="str">
        <f>IF(_xlfn.XLOOKUP(D1330,履修科目一覧!G$6:G$225,履修科目一覧!E$6:E$225)=0,"",_xlfn.XLOOKUP(D1330,履修科目一覧!G$6:G$225,履修科目一覧!E$6:E$225))</f>
        <v/>
      </c>
      <c r="R1330" cm="1">
        <f t="array" ref="R1330">_xlfn.SWITCH(B1330,"集中(導入)",1,"前期",2,"集中(夏期)",3,"後期",4,"集中(春期)",5,"通年",6)</f>
        <v>2</v>
      </c>
      <c r="S1330" t="s">
        <v>49</v>
      </c>
      <c r="U1330">
        <v>1</v>
      </c>
    </row>
    <row r="1331" spans="2:21" x14ac:dyDescent="0.85">
      <c r="B1331" s="22" t="s">
        <v>545</v>
      </c>
      <c r="C1331" s="6" t="s">
        <v>554</v>
      </c>
      <c r="D1331" s="6" t="s">
        <v>271</v>
      </c>
      <c r="E1331" s="6" t="s">
        <v>582</v>
      </c>
      <c r="F1331" s="6">
        <v>4</v>
      </c>
      <c r="G1331" s="52">
        <v>45457</v>
      </c>
      <c r="H1331" s="52">
        <f>IF(COUNTIF(休講・補講一覧表!I$6:I$47,開講日程一覧!P1331)&gt;0,_xlfn.XLOOKUP(開講日程一覧!P1331,休講・補講一覧表!I$6:I$47,休講・補講一覧表!G$6:G$47),G1331)</f>
        <v>45457</v>
      </c>
      <c r="I1331" s="3" t="str">
        <f t="shared" si="44"/>
        <v>金</v>
      </c>
      <c r="J1331" s="3" t="str">
        <f>IF(COUNTIF(休講・補講一覧表!I$6:I$47,開講日程一覧!P1331)&gt;0,TEXT(G1331,"m/d")&amp;"の補講","")</f>
        <v/>
      </c>
      <c r="K1331" s="6" t="s">
        <v>542</v>
      </c>
      <c r="L1331" s="7">
        <v>6.9444444444444441E-3</v>
      </c>
      <c r="M1331" s="7">
        <v>0.125</v>
      </c>
      <c r="P1331" s="33" t="str">
        <f t="shared" si="45"/>
        <v>アントレプレナーシップ（起業家精神）_大阪4</v>
      </c>
      <c r="Q1331" s="6" t="str">
        <f>IF(_xlfn.XLOOKUP(D1331,履修科目一覧!G$6:G$225,履修科目一覧!E$6:E$225)=0,"",_xlfn.XLOOKUP(D1331,履修科目一覧!G$6:G$225,履修科目一覧!E$6:E$225))</f>
        <v/>
      </c>
      <c r="R1331" cm="1">
        <f t="array" ref="R1331">_xlfn.SWITCH(B1331,"集中(導入)",1,"前期",2,"集中(夏期)",3,"後期",4,"集中(春期)",5,"通年",6)</f>
        <v>2</v>
      </c>
      <c r="S1331" t="s">
        <v>49</v>
      </c>
      <c r="U1331">
        <v>1</v>
      </c>
    </row>
    <row r="1332" spans="2:21" x14ac:dyDescent="0.85">
      <c r="B1332" s="22" t="s">
        <v>545</v>
      </c>
      <c r="C1332" s="6" t="s">
        <v>554</v>
      </c>
      <c r="D1332" s="6" t="s">
        <v>271</v>
      </c>
      <c r="E1332" s="6" t="s">
        <v>582</v>
      </c>
      <c r="F1332" s="6">
        <v>5</v>
      </c>
      <c r="G1332" s="52">
        <v>45471</v>
      </c>
      <c r="H1332" s="52">
        <f>IF(COUNTIF(休講・補講一覧表!I$6:I$47,開講日程一覧!P1332)&gt;0,_xlfn.XLOOKUP(開講日程一覧!P1332,休講・補講一覧表!I$6:I$47,休講・補講一覧表!G$6:G$47),G1332)</f>
        <v>45471</v>
      </c>
      <c r="I1332" s="3" t="str">
        <f t="shared" si="44"/>
        <v>金</v>
      </c>
      <c r="J1332" s="3" t="str">
        <f>IF(COUNTIF(休講・補講一覧表!I$6:I$47,開講日程一覧!P1332)&gt;0,TEXT(G1332,"m/d")&amp;"の補講","")</f>
        <v/>
      </c>
      <c r="K1332" s="6" t="s">
        <v>542</v>
      </c>
      <c r="L1332" s="7">
        <v>6.9444444444444441E-3</v>
      </c>
      <c r="M1332" s="7">
        <v>0.125</v>
      </c>
      <c r="P1332" s="33" t="str">
        <f t="shared" si="45"/>
        <v>アントレプレナーシップ（起業家精神）_大阪5</v>
      </c>
      <c r="Q1332" s="6" t="str">
        <f>IF(_xlfn.XLOOKUP(D1332,履修科目一覧!G$6:G$225,履修科目一覧!E$6:E$225)=0,"",_xlfn.XLOOKUP(D1332,履修科目一覧!G$6:G$225,履修科目一覧!E$6:E$225))</f>
        <v/>
      </c>
      <c r="R1332" cm="1">
        <f t="array" ref="R1332">_xlfn.SWITCH(B1332,"集中(導入)",1,"前期",2,"集中(夏期)",3,"後期",4,"集中(春期)",5,"通年",6)</f>
        <v>2</v>
      </c>
      <c r="S1332" t="s">
        <v>49</v>
      </c>
      <c r="U1332">
        <v>1</v>
      </c>
    </row>
    <row r="1333" spans="2:21" x14ac:dyDescent="0.85">
      <c r="B1333" s="22" t="s">
        <v>545</v>
      </c>
      <c r="C1333" s="6" t="s">
        <v>554</v>
      </c>
      <c r="D1333" s="6" t="s">
        <v>271</v>
      </c>
      <c r="E1333" s="6" t="s">
        <v>582</v>
      </c>
      <c r="F1333" s="6">
        <v>6</v>
      </c>
      <c r="G1333" s="52">
        <v>45485</v>
      </c>
      <c r="H1333" s="52">
        <f>IF(COUNTIF(休講・補講一覧表!I$6:I$47,開講日程一覧!P1333)&gt;0,_xlfn.XLOOKUP(開講日程一覧!P1333,休講・補講一覧表!I$6:I$47,休講・補講一覧表!G$6:G$47),G1333)</f>
        <v>45485</v>
      </c>
      <c r="I1333" s="3" t="str">
        <f t="shared" si="44"/>
        <v>金</v>
      </c>
      <c r="J1333" s="3" t="str">
        <f>IF(COUNTIF(休講・補講一覧表!I$6:I$47,開講日程一覧!P1333)&gt;0,TEXT(G1333,"m/d")&amp;"の補講","")</f>
        <v/>
      </c>
      <c r="K1333" s="6" t="s">
        <v>542</v>
      </c>
      <c r="L1333" s="7">
        <v>6.9444444444444441E-3</v>
      </c>
      <c r="M1333" s="7">
        <v>0.125</v>
      </c>
      <c r="P1333" s="33" t="str">
        <f t="shared" si="45"/>
        <v>アントレプレナーシップ（起業家精神）_大阪6</v>
      </c>
      <c r="Q1333" s="6" t="str">
        <f>IF(_xlfn.XLOOKUP(D1333,履修科目一覧!G$6:G$225,履修科目一覧!E$6:E$225)=0,"",_xlfn.XLOOKUP(D1333,履修科目一覧!G$6:G$225,履修科目一覧!E$6:E$225))</f>
        <v/>
      </c>
      <c r="R1333" cm="1">
        <f t="array" ref="R1333">_xlfn.SWITCH(B1333,"集中(導入)",1,"前期",2,"集中(夏期)",3,"後期",4,"集中(春期)",5,"通年",6)</f>
        <v>2</v>
      </c>
      <c r="S1333" t="s">
        <v>49</v>
      </c>
      <c r="U1333">
        <v>1</v>
      </c>
    </row>
    <row r="1334" spans="2:21" x14ac:dyDescent="0.85">
      <c r="B1334" s="22" t="s">
        <v>545</v>
      </c>
      <c r="C1334" s="6" t="s">
        <v>554</v>
      </c>
      <c r="D1334" s="6" t="s">
        <v>271</v>
      </c>
      <c r="E1334" s="6" t="s">
        <v>582</v>
      </c>
      <c r="F1334" s="6">
        <v>7</v>
      </c>
      <c r="G1334" s="52">
        <v>45499</v>
      </c>
      <c r="H1334" s="52">
        <f>IF(COUNTIF(休講・補講一覧表!I$6:I$47,開講日程一覧!P1334)&gt;0,_xlfn.XLOOKUP(開講日程一覧!P1334,休講・補講一覧表!I$6:I$47,休講・補講一覧表!G$6:G$47),G1334)</f>
        <v>45499</v>
      </c>
      <c r="I1334" s="3" t="str">
        <f t="shared" si="44"/>
        <v>金</v>
      </c>
      <c r="J1334" s="3" t="str">
        <f>IF(COUNTIF(休講・補講一覧表!I$6:I$47,開講日程一覧!P1334)&gt;0,TEXT(G1334,"m/d")&amp;"の補講","")</f>
        <v/>
      </c>
      <c r="K1334" s="6" t="s">
        <v>542</v>
      </c>
      <c r="L1334" s="7">
        <v>6.9444444444444441E-3</v>
      </c>
      <c r="M1334" s="7">
        <v>0.125</v>
      </c>
      <c r="P1334" s="33" t="str">
        <f t="shared" si="45"/>
        <v>アントレプレナーシップ（起業家精神）_大阪7</v>
      </c>
      <c r="Q1334" s="6" t="str">
        <f>IF(_xlfn.XLOOKUP(D1334,履修科目一覧!G$6:G$225,履修科目一覧!E$6:E$225)=0,"",_xlfn.XLOOKUP(D1334,履修科目一覧!G$6:G$225,履修科目一覧!E$6:E$225))</f>
        <v/>
      </c>
      <c r="R1334" cm="1">
        <f t="array" ref="R1334">_xlfn.SWITCH(B1334,"集中(導入)",1,"前期",2,"集中(夏期)",3,"後期",4,"集中(春期)",5,"通年",6)</f>
        <v>2</v>
      </c>
      <c r="S1334" t="s">
        <v>49</v>
      </c>
      <c r="U1334">
        <v>1</v>
      </c>
    </row>
    <row r="1335" spans="2:21" x14ac:dyDescent="0.85">
      <c r="B1335" s="22" t="s">
        <v>545</v>
      </c>
      <c r="C1335" s="6" t="s">
        <v>554</v>
      </c>
      <c r="D1335" s="6" t="s">
        <v>271</v>
      </c>
      <c r="E1335" s="6" t="s">
        <v>582</v>
      </c>
      <c r="F1335" s="6">
        <v>8</v>
      </c>
      <c r="G1335" s="52">
        <v>45513</v>
      </c>
      <c r="H1335" s="52">
        <f>IF(COUNTIF(休講・補講一覧表!I$6:I$47,開講日程一覧!P1335)&gt;0,_xlfn.XLOOKUP(開講日程一覧!P1335,休講・補講一覧表!I$6:I$47,休講・補講一覧表!G$6:G$47),G1335)</f>
        <v>45513</v>
      </c>
      <c r="I1335" s="3" t="str">
        <f t="shared" si="44"/>
        <v>金</v>
      </c>
      <c r="J1335" s="3" t="str">
        <f>IF(COUNTIF(休講・補講一覧表!I$6:I$47,開講日程一覧!P1335)&gt;0,TEXT(G1335,"m/d")&amp;"の補講","")</f>
        <v/>
      </c>
      <c r="K1335" s="6" t="s">
        <v>542</v>
      </c>
      <c r="L1335" s="7">
        <v>6.9444444444444441E-3</v>
      </c>
      <c r="M1335" s="7">
        <v>0.125</v>
      </c>
      <c r="P1335" s="33" t="str">
        <f t="shared" si="45"/>
        <v>アントレプレナーシップ（起業家精神）_大阪8</v>
      </c>
      <c r="Q1335" s="6" t="str">
        <f>IF(_xlfn.XLOOKUP(D1335,履修科目一覧!G$6:G$225,履修科目一覧!E$6:E$225)=0,"",_xlfn.XLOOKUP(D1335,履修科目一覧!G$6:G$225,履修科目一覧!E$6:E$225))</f>
        <v/>
      </c>
      <c r="R1335" cm="1">
        <f t="array" ref="R1335">_xlfn.SWITCH(B1335,"集中(導入)",1,"前期",2,"集中(夏期)",3,"後期",4,"集中(春期)",5,"通年",6)</f>
        <v>2</v>
      </c>
      <c r="S1335" t="s">
        <v>49</v>
      </c>
      <c r="U1335">
        <v>1</v>
      </c>
    </row>
    <row r="1336" spans="2:21" x14ac:dyDescent="0.85">
      <c r="B1336" s="22" t="s">
        <v>545</v>
      </c>
      <c r="C1336" s="6" t="s">
        <v>564</v>
      </c>
      <c r="D1336" s="6" t="s">
        <v>322</v>
      </c>
      <c r="E1336" s="6" t="s">
        <v>582</v>
      </c>
      <c r="F1336" s="6">
        <v>1</v>
      </c>
      <c r="G1336" s="52">
        <v>45404</v>
      </c>
      <c r="H1336" s="52">
        <f>IF(COUNTIF(休講・補講一覧表!I$6:I$47,開講日程一覧!P1336)&gt;0,_xlfn.XLOOKUP(開講日程一覧!P1336,休講・補講一覧表!I$6:I$47,休講・補講一覧表!G$6:G$47),G1336)</f>
        <v>45404</v>
      </c>
      <c r="I1336" s="3" t="str">
        <f t="shared" si="44"/>
        <v>月</v>
      </c>
      <c r="J1336" s="3" t="str">
        <f>IF(COUNTIF(休講・補講一覧表!I$6:I$47,開講日程一覧!P1336)&gt;0,TEXT(G1336,"m/d")&amp;"の補講","")</f>
        <v/>
      </c>
      <c r="K1336" s="6" t="s">
        <v>552</v>
      </c>
      <c r="L1336" s="7">
        <v>0</v>
      </c>
      <c r="M1336" s="7">
        <v>6.25E-2</v>
      </c>
      <c r="P1336" s="33" t="str">
        <f t="shared" si="45"/>
        <v>事業デザイン演習Ⅰ（1年次） 前期_大阪①1</v>
      </c>
      <c r="Q1336" s="6" t="str">
        <f>IF(_xlfn.XLOOKUP(D1336,履修科目一覧!G$6:G$225,履修科目一覧!E$6:E$225)=0,"",_xlfn.XLOOKUP(D1336,履修科目一覧!G$6:G$225,履修科目一覧!E$6:E$225))</f>
        <v/>
      </c>
      <c r="R1336" cm="1">
        <f t="array" ref="R1336">_xlfn.SWITCH(B1336,"集中(導入)",1,"前期",2,"集中(夏期)",3,"後期",4,"集中(春期)",5,"通年",6)</f>
        <v>2</v>
      </c>
      <c r="S1336" t="s">
        <v>49</v>
      </c>
      <c r="U1336">
        <v>1</v>
      </c>
    </row>
    <row r="1337" spans="2:21" x14ac:dyDescent="0.85">
      <c r="B1337" s="22" t="s">
        <v>545</v>
      </c>
      <c r="C1337" s="6" t="s">
        <v>564</v>
      </c>
      <c r="D1337" s="6" t="s">
        <v>322</v>
      </c>
      <c r="E1337" s="6" t="s">
        <v>582</v>
      </c>
      <c r="F1337" s="6">
        <v>2</v>
      </c>
      <c r="G1337" s="52">
        <v>45432</v>
      </c>
      <c r="H1337" s="52">
        <f>IF(COUNTIF(休講・補講一覧表!I$6:I$47,開講日程一覧!P1337)&gt;0,_xlfn.XLOOKUP(開講日程一覧!P1337,休講・補講一覧表!I$6:I$47,休講・補講一覧表!G$6:G$47),G1337)</f>
        <v>45432</v>
      </c>
      <c r="I1337" s="3" t="str">
        <f t="shared" si="44"/>
        <v>月</v>
      </c>
      <c r="J1337" s="3" t="str">
        <f>IF(COUNTIF(休講・補講一覧表!I$6:I$47,開講日程一覧!P1337)&gt;0,TEXT(G1337,"m/d")&amp;"の補講","")</f>
        <v/>
      </c>
      <c r="K1337" s="6" t="s">
        <v>542</v>
      </c>
      <c r="L1337" s="7">
        <v>6.9444444444444441E-3</v>
      </c>
      <c r="M1337" s="7">
        <v>0.125</v>
      </c>
      <c r="P1337" s="33" t="str">
        <f t="shared" si="45"/>
        <v>事業デザイン演習Ⅰ（1年次） 前期_大阪①2</v>
      </c>
      <c r="Q1337" s="6" t="str">
        <f>IF(_xlfn.XLOOKUP(D1337,履修科目一覧!G$6:G$225,履修科目一覧!E$6:E$225)=0,"",_xlfn.XLOOKUP(D1337,履修科目一覧!G$6:G$225,履修科目一覧!E$6:E$225))</f>
        <v/>
      </c>
      <c r="R1337" cm="1">
        <f t="array" ref="R1337">_xlfn.SWITCH(B1337,"集中(導入)",1,"前期",2,"集中(夏期)",3,"後期",4,"集中(春期)",5,"通年",6)</f>
        <v>2</v>
      </c>
      <c r="S1337" t="s">
        <v>49</v>
      </c>
      <c r="U1337">
        <v>1</v>
      </c>
    </row>
    <row r="1338" spans="2:21" x14ac:dyDescent="0.85">
      <c r="B1338" s="22" t="s">
        <v>545</v>
      </c>
      <c r="C1338" s="6" t="s">
        <v>564</v>
      </c>
      <c r="D1338" s="6" t="s">
        <v>322</v>
      </c>
      <c r="E1338" s="6" t="s">
        <v>582</v>
      </c>
      <c r="F1338" s="6">
        <v>3</v>
      </c>
      <c r="G1338" s="52">
        <v>45446</v>
      </c>
      <c r="H1338" s="52">
        <f>IF(COUNTIF(休講・補講一覧表!I$6:I$47,開講日程一覧!P1338)&gt;0,_xlfn.XLOOKUP(開講日程一覧!P1338,休講・補講一覧表!I$6:I$47,休講・補講一覧表!G$6:G$47),G1338)</f>
        <v>45446</v>
      </c>
      <c r="I1338" s="3" t="str">
        <f t="shared" si="44"/>
        <v>月</v>
      </c>
      <c r="J1338" s="3" t="str">
        <f>IF(COUNTIF(休講・補講一覧表!I$6:I$47,開講日程一覧!P1338)&gt;0,TEXT(G1338,"m/d")&amp;"の補講","")</f>
        <v/>
      </c>
      <c r="K1338" s="6" t="s">
        <v>542</v>
      </c>
      <c r="L1338" s="7">
        <v>6.9444444444444441E-3</v>
      </c>
      <c r="M1338" s="7">
        <v>0.125</v>
      </c>
      <c r="P1338" s="33" t="str">
        <f t="shared" si="45"/>
        <v>事業デザイン演習Ⅰ（1年次） 前期_大阪①3</v>
      </c>
      <c r="Q1338" s="6" t="str">
        <f>IF(_xlfn.XLOOKUP(D1338,履修科目一覧!G$6:G$225,履修科目一覧!E$6:E$225)=0,"",_xlfn.XLOOKUP(D1338,履修科目一覧!G$6:G$225,履修科目一覧!E$6:E$225))</f>
        <v/>
      </c>
      <c r="R1338" cm="1">
        <f t="array" ref="R1338">_xlfn.SWITCH(B1338,"集中(導入)",1,"前期",2,"集中(夏期)",3,"後期",4,"集中(春期)",5,"通年",6)</f>
        <v>2</v>
      </c>
      <c r="S1338" t="s">
        <v>49</v>
      </c>
      <c r="U1338">
        <v>1</v>
      </c>
    </row>
    <row r="1339" spans="2:21" x14ac:dyDescent="0.85">
      <c r="B1339" s="22" t="s">
        <v>545</v>
      </c>
      <c r="C1339" s="6" t="s">
        <v>564</v>
      </c>
      <c r="D1339" s="6" t="s">
        <v>322</v>
      </c>
      <c r="E1339" s="6" t="s">
        <v>582</v>
      </c>
      <c r="F1339" s="6">
        <v>4</v>
      </c>
      <c r="G1339" s="52">
        <v>45460</v>
      </c>
      <c r="H1339" s="52">
        <f>IF(COUNTIF(休講・補講一覧表!I$6:I$47,開講日程一覧!P1339)&gt;0,_xlfn.XLOOKUP(開講日程一覧!P1339,休講・補講一覧表!I$6:I$47,休講・補講一覧表!G$6:G$47),G1339)</f>
        <v>45460</v>
      </c>
      <c r="I1339" s="3" t="str">
        <f t="shared" si="44"/>
        <v>月</v>
      </c>
      <c r="J1339" s="3" t="str">
        <f>IF(COUNTIF(休講・補講一覧表!I$6:I$47,開講日程一覧!P1339)&gt;0,TEXT(G1339,"m/d")&amp;"の補講","")</f>
        <v/>
      </c>
      <c r="K1339" s="6" t="s">
        <v>542</v>
      </c>
      <c r="L1339" s="7">
        <v>6.9444444444444441E-3</v>
      </c>
      <c r="M1339" s="7">
        <v>0.125</v>
      </c>
      <c r="P1339" s="33" t="str">
        <f t="shared" si="45"/>
        <v>事業デザイン演習Ⅰ（1年次） 前期_大阪①4</v>
      </c>
      <c r="Q1339" s="6" t="str">
        <f>IF(_xlfn.XLOOKUP(D1339,履修科目一覧!G$6:G$225,履修科目一覧!E$6:E$225)=0,"",_xlfn.XLOOKUP(D1339,履修科目一覧!G$6:G$225,履修科目一覧!E$6:E$225))</f>
        <v/>
      </c>
      <c r="R1339" cm="1">
        <f t="array" ref="R1339">_xlfn.SWITCH(B1339,"集中(導入)",1,"前期",2,"集中(夏期)",3,"後期",4,"集中(春期)",5,"通年",6)</f>
        <v>2</v>
      </c>
      <c r="S1339" t="s">
        <v>49</v>
      </c>
      <c r="U1339">
        <v>1</v>
      </c>
    </row>
    <row r="1340" spans="2:21" x14ac:dyDescent="0.85">
      <c r="B1340" s="22" t="s">
        <v>545</v>
      </c>
      <c r="C1340" s="6" t="s">
        <v>564</v>
      </c>
      <c r="D1340" s="6" t="s">
        <v>322</v>
      </c>
      <c r="E1340" s="6" t="s">
        <v>582</v>
      </c>
      <c r="F1340" s="6">
        <v>5</v>
      </c>
      <c r="G1340" s="52">
        <v>45474</v>
      </c>
      <c r="H1340" s="52">
        <f>IF(COUNTIF(休講・補講一覧表!I$6:I$47,開講日程一覧!P1340)&gt;0,_xlfn.XLOOKUP(開講日程一覧!P1340,休講・補講一覧表!I$6:I$47,休講・補講一覧表!G$6:G$47),G1340)</f>
        <v>45474</v>
      </c>
      <c r="I1340" s="3" t="str">
        <f t="shared" si="44"/>
        <v>月</v>
      </c>
      <c r="J1340" s="3" t="str">
        <f>IF(COUNTIF(休講・補講一覧表!I$6:I$47,開講日程一覧!P1340)&gt;0,TEXT(G1340,"m/d")&amp;"の補講","")</f>
        <v/>
      </c>
      <c r="K1340" s="6" t="s">
        <v>542</v>
      </c>
      <c r="L1340" s="7">
        <v>6.9444444444444441E-3</v>
      </c>
      <c r="M1340" s="7">
        <v>0.125</v>
      </c>
      <c r="P1340" s="33" t="str">
        <f t="shared" si="45"/>
        <v>事業デザイン演習Ⅰ（1年次） 前期_大阪①5</v>
      </c>
      <c r="Q1340" s="6" t="str">
        <f>IF(_xlfn.XLOOKUP(D1340,履修科目一覧!G$6:G$225,履修科目一覧!E$6:E$225)=0,"",_xlfn.XLOOKUP(D1340,履修科目一覧!G$6:G$225,履修科目一覧!E$6:E$225))</f>
        <v/>
      </c>
      <c r="R1340" cm="1">
        <f t="array" ref="R1340">_xlfn.SWITCH(B1340,"集中(導入)",1,"前期",2,"集中(夏期)",3,"後期",4,"集中(春期)",5,"通年",6)</f>
        <v>2</v>
      </c>
      <c r="S1340" t="s">
        <v>49</v>
      </c>
      <c r="U1340">
        <v>1</v>
      </c>
    </row>
    <row r="1341" spans="2:21" x14ac:dyDescent="0.85">
      <c r="B1341" s="22" t="s">
        <v>545</v>
      </c>
      <c r="C1341" s="6" t="s">
        <v>564</v>
      </c>
      <c r="D1341" s="6" t="s">
        <v>322</v>
      </c>
      <c r="E1341" s="6" t="s">
        <v>582</v>
      </c>
      <c r="F1341" s="6">
        <v>6</v>
      </c>
      <c r="G1341" s="52">
        <v>45502</v>
      </c>
      <c r="H1341" s="52">
        <f>IF(COUNTIF(休講・補講一覧表!I$6:I$47,開講日程一覧!P1341)&gt;0,_xlfn.XLOOKUP(開講日程一覧!P1341,休講・補講一覧表!I$6:I$47,休講・補講一覧表!G$6:G$47),G1341)</f>
        <v>45502</v>
      </c>
      <c r="I1341" s="3" t="str">
        <f t="shared" si="44"/>
        <v>月</v>
      </c>
      <c r="J1341" s="3" t="str">
        <f>IF(COUNTIF(休講・補講一覧表!I$6:I$47,開講日程一覧!P1341)&gt;0,TEXT(G1341,"m/d")&amp;"の補講","")</f>
        <v/>
      </c>
      <c r="K1341" s="6" t="s">
        <v>542</v>
      </c>
      <c r="L1341" s="7">
        <v>6.9444444444444441E-3</v>
      </c>
      <c r="M1341" s="7">
        <v>0.125</v>
      </c>
      <c r="P1341" s="33" t="str">
        <f t="shared" si="45"/>
        <v>事業デザイン演習Ⅰ（1年次） 前期_大阪①6</v>
      </c>
      <c r="Q1341" s="6" t="str">
        <f>IF(_xlfn.XLOOKUP(D1341,履修科目一覧!G$6:G$225,履修科目一覧!E$6:E$225)=0,"",_xlfn.XLOOKUP(D1341,履修科目一覧!G$6:G$225,履修科目一覧!E$6:E$225))</f>
        <v/>
      </c>
      <c r="R1341" cm="1">
        <f t="array" ref="R1341">_xlfn.SWITCH(B1341,"集中(導入)",1,"前期",2,"集中(夏期)",3,"後期",4,"集中(春期)",5,"通年",6)</f>
        <v>2</v>
      </c>
      <c r="S1341" t="s">
        <v>49</v>
      </c>
      <c r="U1341">
        <v>1</v>
      </c>
    </row>
    <row r="1342" spans="2:21" x14ac:dyDescent="0.85">
      <c r="B1342" s="22" t="s">
        <v>545</v>
      </c>
      <c r="C1342" s="6" t="s">
        <v>564</v>
      </c>
      <c r="D1342" s="6" t="s">
        <v>322</v>
      </c>
      <c r="E1342" s="6" t="s">
        <v>582</v>
      </c>
      <c r="F1342" s="6">
        <v>7</v>
      </c>
      <c r="G1342" s="52">
        <v>45523</v>
      </c>
      <c r="H1342" s="52">
        <f>IF(COUNTIF(休講・補講一覧表!I$6:I$47,開講日程一覧!P1342)&gt;0,_xlfn.XLOOKUP(開講日程一覧!P1342,休講・補講一覧表!I$6:I$47,休講・補講一覧表!G$6:G$47),G1342)</f>
        <v>45523</v>
      </c>
      <c r="I1342" s="3" t="str">
        <f t="shared" si="44"/>
        <v>月</v>
      </c>
      <c r="J1342" s="3" t="str">
        <f>IF(COUNTIF(休講・補講一覧表!I$6:I$47,開講日程一覧!P1342)&gt;0,TEXT(G1342,"m/d")&amp;"の補講","")</f>
        <v/>
      </c>
      <c r="K1342" s="6" t="s">
        <v>542</v>
      </c>
      <c r="L1342" s="7">
        <v>6.9444444444444441E-3</v>
      </c>
      <c r="M1342" s="7">
        <v>0.125</v>
      </c>
      <c r="P1342" s="33" t="str">
        <f t="shared" si="45"/>
        <v>事業デザイン演習Ⅰ（1年次） 前期_大阪①7</v>
      </c>
      <c r="Q1342" s="6" t="str">
        <f>IF(_xlfn.XLOOKUP(D1342,履修科目一覧!G$6:G$225,履修科目一覧!E$6:E$225)=0,"",_xlfn.XLOOKUP(D1342,履修科目一覧!G$6:G$225,履修科目一覧!E$6:E$225))</f>
        <v/>
      </c>
      <c r="R1342" cm="1">
        <f t="array" ref="R1342">_xlfn.SWITCH(B1342,"集中(導入)",1,"前期",2,"集中(夏期)",3,"後期",4,"集中(春期)",5,"通年",6)</f>
        <v>2</v>
      </c>
      <c r="S1342" t="s">
        <v>49</v>
      </c>
      <c r="U1342">
        <v>1</v>
      </c>
    </row>
    <row r="1343" spans="2:21" x14ac:dyDescent="0.85">
      <c r="B1343" s="22" t="s">
        <v>545</v>
      </c>
      <c r="C1343" s="6" t="s">
        <v>564</v>
      </c>
      <c r="D1343" s="6" t="s">
        <v>322</v>
      </c>
      <c r="E1343" s="6" t="s">
        <v>582</v>
      </c>
      <c r="F1343" s="6">
        <v>8</v>
      </c>
      <c r="G1343" s="52">
        <v>45530</v>
      </c>
      <c r="H1343" s="52">
        <f>IF(COUNTIF(休講・補講一覧表!I$6:I$47,開講日程一覧!P1343)&gt;0,_xlfn.XLOOKUP(開講日程一覧!P1343,休講・補講一覧表!I$6:I$47,休講・補講一覧表!G$6:G$47),G1343)</f>
        <v>45530</v>
      </c>
      <c r="I1343" s="3" t="str">
        <f t="shared" si="44"/>
        <v>月</v>
      </c>
      <c r="J1343" s="3" t="str">
        <f>IF(COUNTIF(休講・補講一覧表!I$6:I$47,開講日程一覧!P1343)&gt;0,TEXT(G1343,"m/d")&amp;"の補講","")</f>
        <v/>
      </c>
      <c r="K1343" s="6" t="s">
        <v>542</v>
      </c>
      <c r="L1343" s="7">
        <v>6.9444444444444441E-3</v>
      </c>
      <c r="M1343" s="7">
        <v>0.125</v>
      </c>
      <c r="P1343" s="33" t="str">
        <f t="shared" si="45"/>
        <v>事業デザイン演習Ⅰ（1年次） 前期_大阪①8</v>
      </c>
      <c r="Q1343" s="6" t="str">
        <f>IF(_xlfn.XLOOKUP(D1343,履修科目一覧!G$6:G$225,履修科目一覧!E$6:E$225)=0,"",_xlfn.XLOOKUP(D1343,履修科目一覧!G$6:G$225,履修科目一覧!E$6:E$225))</f>
        <v/>
      </c>
      <c r="R1343" cm="1">
        <f t="array" ref="R1343">_xlfn.SWITCH(B1343,"集中(導入)",1,"前期",2,"集中(夏期)",3,"後期",4,"集中(春期)",5,"通年",6)</f>
        <v>2</v>
      </c>
      <c r="S1343" t="s">
        <v>49</v>
      </c>
      <c r="U1343">
        <v>1</v>
      </c>
    </row>
    <row r="1344" spans="2:21" x14ac:dyDescent="0.85">
      <c r="B1344" s="22" t="s">
        <v>545</v>
      </c>
      <c r="C1344" s="6" t="s">
        <v>553</v>
      </c>
      <c r="D1344" s="6" t="s">
        <v>332</v>
      </c>
      <c r="E1344" s="6" t="s">
        <v>582</v>
      </c>
      <c r="F1344" s="6">
        <v>1</v>
      </c>
      <c r="G1344" s="52">
        <v>45405</v>
      </c>
      <c r="H1344" s="52">
        <f>IF(COUNTIF(休講・補講一覧表!I$6:I$47,開講日程一覧!P1344)&gt;0,_xlfn.XLOOKUP(開講日程一覧!P1344,休講・補講一覧表!I$6:I$47,休講・補講一覧表!G$6:G$47),G1344)</f>
        <v>45405</v>
      </c>
      <c r="I1344" s="3" t="str">
        <f t="shared" si="44"/>
        <v>火</v>
      </c>
      <c r="J1344" s="3" t="str">
        <f>IF(COUNTIF(休講・補講一覧表!I$6:I$47,開講日程一覧!P1344)&gt;0,TEXT(G1344,"m/d")&amp;"の補講","")</f>
        <v/>
      </c>
      <c r="K1344" s="6" t="s">
        <v>552</v>
      </c>
      <c r="L1344" s="7">
        <v>0</v>
      </c>
      <c r="M1344" s="7">
        <v>6.25E-2</v>
      </c>
      <c r="P1344" s="33" t="str">
        <f t="shared" si="45"/>
        <v>事業デザイン演習Ⅰ（1年次） 前期_大阪②1</v>
      </c>
      <c r="Q1344" s="6" t="str">
        <f>IF(_xlfn.XLOOKUP(D1344,履修科目一覧!G$6:G$225,履修科目一覧!E$6:E$225)=0,"",_xlfn.XLOOKUP(D1344,履修科目一覧!G$6:G$225,履修科目一覧!E$6:E$225))</f>
        <v/>
      </c>
      <c r="R1344" cm="1">
        <f t="array" ref="R1344">_xlfn.SWITCH(B1344,"集中(導入)",1,"前期",2,"集中(夏期)",3,"後期",4,"集中(春期)",5,"通年",6)</f>
        <v>2</v>
      </c>
      <c r="S1344" t="s">
        <v>49</v>
      </c>
      <c r="U1344">
        <v>1</v>
      </c>
    </row>
    <row r="1345" spans="2:21" x14ac:dyDescent="0.85">
      <c r="B1345" s="22" t="s">
        <v>545</v>
      </c>
      <c r="C1345" s="6" t="s">
        <v>553</v>
      </c>
      <c r="D1345" s="6" t="s">
        <v>332</v>
      </c>
      <c r="E1345" s="6" t="s">
        <v>582</v>
      </c>
      <c r="F1345" s="6">
        <v>2</v>
      </c>
      <c r="G1345" s="52">
        <v>45419</v>
      </c>
      <c r="H1345" s="52">
        <f>IF(COUNTIF(休講・補講一覧表!I$6:I$47,開講日程一覧!P1345)&gt;0,_xlfn.XLOOKUP(開講日程一覧!P1345,休講・補講一覧表!I$6:I$47,休講・補講一覧表!G$6:G$47),G1345)</f>
        <v>45419</v>
      </c>
      <c r="I1345" s="3" t="str">
        <f t="shared" si="44"/>
        <v>火</v>
      </c>
      <c r="J1345" s="3" t="str">
        <f>IF(COUNTIF(休講・補講一覧表!I$6:I$47,開講日程一覧!P1345)&gt;0,TEXT(G1345,"m/d")&amp;"の補講","")</f>
        <v/>
      </c>
      <c r="K1345" s="6" t="s">
        <v>542</v>
      </c>
      <c r="L1345" s="7">
        <v>6.9444444444444441E-3</v>
      </c>
      <c r="M1345" s="7">
        <v>0.125</v>
      </c>
      <c r="P1345" s="33" t="str">
        <f t="shared" si="45"/>
        <v>事業デザイン演習Ⅰ（1年次） 前期_大阪②2</v>
      </c>
      <c r="Q1345" s="6" t="str">
        <f>IF(_xlfn.XLOOKUP(D1345,履修科目一覧!G$6:G$225,履修科目一覧!E$6:E$225)=0,"",_xlfn.XLOOKUP(D1345,履修科目一覧!G$6:G$225,履修科目一覧!E$6:E$225))</f>
        <v/>
      </c>
      <c r="R1345" cm="1">
        <f t="array" ref="R1345">_xlfn.SWITCH(B1345,"集中(導入)",1,"前期",2,"集中(夏期)",3,"後期",4,"集中(春期)",5,"通年",6)</f>
        <v>2</v>
      </c>
      <c r="S1345" t="s">
        <v>49</v>
      </c>
      <c r="U1345">
        <v>1</v>
      </c>
    </row>
    <row r="1346" spans="2:21" x14ac:dyDescent="0.85">
      <c r="B1346" s="22" t="s">
        <v>545</v>
      </c>
      <c r="C1346" s="6" t="s">
        <v>553</v>
      </c>
      <c r="D1346" s="6" t="s">
        <v>332</v>
      </c>
      <c r="E1346" s="6" t="s">
        <v>582</v>
      </c>
      <c r="F1346" s="6">
        <v>3</v>
      </c>
      <c r="G1346" s="52">
        <v>45433</v>
      </c>
      <c r="H1346" s="52">
        <f>IF(COUNTIF(休講・補講一覧表!I$6:I$47,開講日程一覧!P1346)&gt;0,_xlfn.XLOOKUP(開講日程一覧!P1346,休講・補講一覧表!I$6:I$47,休講・補講一覧表!G$6:G$47),G1346)</f>
        <v>45433</v>
      </c>
      <c r="I1346" s="3" t="str">
        <f t="shared" si="44"/>
        <v>火</v>
      </c>
      <c r="J1346" s="3" t="str">
        <f>IF(COUNTIF(休講・補講一覧表!I$6:I$47,開講日程一覧!P1346)&gt;0,TEXT(G1346,"m/d")&amp;"の補講","")</f>
        <v/>
      </c>
      <c r="K1346" s="6" t="s">
        <v>542</v>
      </c>
      <c r="L1346" s="7">
        <v>6.9444444444444441E-3</v>
      </c>
      <c r="M1346" s="7">
        <v>0.125</v>
      </c>
      <c r="P1346" s="33" t="str">
        <f t="shared" si="45"/>
        <v>事業デザイン演習Ⅰ（1年次） 前期_大阪②3</v>
      </c>
      <c r="Q1346" s="6" t="str">
        <f>IF(_xlfn.XLOOKUP(D1346,履修科目一覧!G$6:G$225,履修科目一覧!E$6:E$225)=0,"",_xlfn.XLOOKUP(D1346,履修科目一覧!G$6:G$225,履修科目一覧!E$6:E$225))</f>
        <v/>
      </c>
      <c r="R1346" cm="1">
        <f t="array" ref="R1346">_xlfn.SWITCH(B1346,"集中(導入)",1,"前期",2,"集中(夏期)",3,"後期",4,"集中(春期)",5,"通年",6)</f>
        <v>2</v>
      </c>
      <c r="S1346" t="s">
        <v>49</v>
      </c>
      <c r="U1346">
        <v>1</v>
      </c>
    </row>
    <row r="1347" spans="2:21" x14ac:dyDescent="0.85">
      <c r="B1347" s="22" t="s">
        <v>545</v>
      </c>
      <c r="C1347" s="6" t="s">
        <v>553</v>
      </c>
      <c r="D1347" s="6" t="s">
        <v>332</v>
      </c>
      <c r="E1347" s="6" t="s">
        <v>582</v>
      </c>
      <c r="F1347" s="6">
        <v>4</v>
      </c>
      <c r="G1347" s="52">
        <v>45447</v>
      </c>
      <c r="H1347" s="52">
        <f>IF(COUNTIF(休講・補講一覧表!I$6:I$47,開講日程一覧!P1347)&gt;0,_xlfn.XLOOKUP(開講日程一覧!P1347,休講・補講一覧表!I$6:I$47,休講・補講一覧表!G$6:G$47),G1347)</f>
        <v>45447</v>
      </c>
      <c r="I1347" s="3" t="str">
        <f t="shared" si="44"/>
        <v>火</v>
      </c>
      <c r="J1347" s="3" t="str">
        <f>IF(COUNTIF(休講・補講一覧表!I$6:I$47,開講日程一覧!P1347)&gt;0,TEXT(G1347,"m/d")&amp;"の補講","")</f>
        <v/>
      </c>
      <c r="K1347" s="6" t="s">
        <v>542</v>
      </c>
      <c r="L1347" s="7">
        <v>6.9444444444444441E-3</v>
      </c>
      <c r="M1347" s="7">
        <v>0.125</v>
      </c>
      <c r="P1347" s="33" t="str">
        <f t="shared" si="45"/>
        <v>事業デザイン演習Ⅰ（1年次） 前期_大阪②4</v>
      </c>
      <c r="Q1347" s="6" t="str">
        <f>IF(_xlfn.XLOOKUP(D1347,履修科目一覧!G$6:G$225,履修科目一覧!E$6:E$225)=0,"",_xlfn.XLOOKUP(D1347,履修科目一覧!G$6:G$225,履修科目一覧!E$6:E$225))</f>
        <v/>
      </c>
      <c r="R1347" cm="1">
        <f t="array" ref="R1347">_xlfn.SWITCH(B1347,"集中(導入)",1,"前期",2,"集中(夏期)",3,"後期",4,"集中(春期)",5,"通年",6)</f>
        <v>2</v>
      </c>
      <c r="S1347" t="s">
        <v>49</v>
      </c>
      <c r="U1347">
        <v>1</v>
      </c>
    </row>
    <row r="1348" spans="2:21" x14ac:dyDescent="0.85">
      <c r="B1348" s="22" t="s">
        <v>545</v>
      </c>
      <c r="C1348" s="6" t="s">
        <v>553</v>
      </c>
      <c r="D1348" s="6" t="s">
        <v>332</v>
      </c>
      <c r="E1348" s="6" t="s">
        <v>582</v>
      </c>
      <c r="F1348" s="6">
        <v>5</v>
      </c>
      <c r="G1348" s="52">
        <v>45461</v>
      </c>
      <c r="H1348" s="52">
        <f>IF(COUNTIF(休講・補講一覧表!I$6:I$47,開講日程一覧!P1348)&gt;0,_xlfn.XLOOKUP(開講日程一覧!P1348,休講・補講一覧表!I$6:I$47,休講・補講一覧表!G$6:G$47),G1348)</f>
        <v>45461</v>
      </c>
      <c r="I1348" s="3" t="str">
        <f t="shared" si="44"/>
        <v>火</v>
      </c>
      <c r="J1348" s="3" t="str">
        <f>IF(COUNTIF(休講・補講一覧表!I$6:I$47,開講日程一覧!P1348)&gt;0,TEXT(G1348,"m/d")&amp;"の補講","")</f>
        <v/>
      </c>
      <c r="K1348" s="6" t="s">
        <v>542</v>
      </c>
      <c r="L1348" s="7">
        <v>6.9444444444444441E-3</v>
      </c>
      <c r="M1348" s="7">
        <v>0.125</v>
      </c>
      <c r="P1348" s="33" t="str">
        <f t="shared" si="45"/>
        <v>事業デザイン演習Ⅰ（1年次） 前期_大阪②5</v>
      </c>
      <c r="Q1348" s="6" t="str">
        <f>IF(_xlfn.XLOOKUP(D1348,履修科目一覧!G$6:G$225,履修科目一覧!E$6:E$225)=0,"",_xlfn.XLOOKUP(D1348,履修科目一覧!G$6:G$225,履修科目一覧!E$6:E$225))</f>
        <v/>
      </c>
      <c r="R1348" cm="1">
        <f t="array" ref="R1348">_xlfn.SWITCH(B1348,"集中(導入)",1,"前期",2,"集中(夏期)",3,"後期",4,"集中(春期)",5,"通年",6)</f>
        <v>2</v>
      </c>
      <c r="S1348" t="s">
        <v>49</v>
      </c>
      <c r="U1348">
        <v>1</v>
      </c>
    </row>
    <row r="1349" spans="2:21" x14ac:dyDescent="0.85">
      <c r="B1349" s="22" t="s">
        <v>545</v>
      </c>
      <c r="C1349" s="6" t="s">
        <v>553</v>
      </c>
      <c r="D1349" s="6" t="s">
        <v>332</v>
      </c>
      <c r="E1349" s="6" t="s">
        <v>582</v>
      </c>
      <c r="F1349" s="6">
        <v>6</v>
      </c>
      <c r="G1349" s="52">
        <v>45475</v>
      </c>
      <c r="H1349" s="52">
        <f>IF(COUNTIF(休講・補講一覧表!I$6:I$47,開講日程一覧!P1349)&gt;0,_xlfn.XLOOKUP(開講日程一覧!P1349,休講・補講一覧表!I$6:I$47,休講・補講一覧表!G$6:G$47),G1349)</f>
        <v>45475</v>
      </c>
      <c r="I1349" s="3" t="str">
        <f t="shared" si="44"/>
        <v>火</v>
      </c>
      <c r="J1349" s="3" t="str">
        <f>IF(COUNTIF(休講・補講一覧表!I$6:I$47,開講日程一覧!P1349)&gt;0,TEXT(G1349,"m/d")&amp;"の補講","")</f>
        <v/>
      </c>
      <c r="K1349" s="6" t="s">
        <v>542</v>
      </c>
      <c r="L1349" s="7">
        <v>6.9444444444444441E-3</v>
      </c>
      <c r="M1349" s="7">
        <v>0.125</v>
      </c>
      <c r="P1349" s="33" t="str">
        <f t="shared" si="45"/>
        <v>事業デザイン演習Ⅰ（1年次） 前期_大阪②6</v>
      </c>
      <c r="Q1349" s="6" t="str">
        <f>IF(_xlfn.XLOOKUP(D1349,履修科目一覧!G$6:G$225,履修科目一覧!E$6:E$225)=0,"",_xlfn.XLOOKUP(D1349,履修科目一覧!G$6:G$225,履修科目一覧!E$6:E$225))</f>
        <v/>
      </c>
      <c r="R1349" cm="1">
        <f t="array" ref="R1349">_xlfn.SWITCH(B1349,"集中(導入)",1,"前期",2,"集中(夏期)",3,"後期",4,"集中(春期)",5,"通年",6)</f>
        <v>2</v>
      </c>
      <c r="S1349" t="s">
        <v>49</v>
      </c>
      <c r="U1349">
        <v>1</v>
      </c>
    </row>
    <row r="1350" spans="2:21" x14ac:dyDescent="0.85">
      <c r="B1350" s="22" t="s">
        <v>545</v>
      </c>
      <c r="C1350" s="6" t="s">
        <v>553</v>
      </c>
      <c r="D1350" s="6" t="s">
        <v>332</v>
      </c>
      <c r="E1350" s="6" t="s">
        <v>582</v>
      </c>
      <c r="F1350" s="6">
        <v>7</v>
      </c>
      <c r="G1350" s="52">
        <v>45489</v>
      </c>
      <c r="H1350" s="52">
        <f>IF(COUNTIF(休講・補講一覧表!I$6:I$47,開講日程一覧!P1350)&gt;0,_xlfn.XLOOKUP(開講日程一覧!P1350,休講・補講一覧表!I$6:I$47,休講・補講一覧表!G$6:G$47),G1350)</f>
        <v>45489</v>
      </c>
      <c r="I1350" s="3" t="str">
        <f t="shared" si="44"/>
        <v>火</v>
      </c>
      <c r="J1350" s="3" t="str">
        <f>IF(COUNTIF(休講・補講一覧表!I$6:I$47,開講日程一覧!P1350)&gt;0,TEXT(G1350,"m/d")&amp;"の補講","")</f>
        <v/>
      </c>
      <c r="K1350" s="6" t="s">
        <v>542</v>
      </c>
      <c r="L1350" s="7">
        <v>6.9444444444444441E-3</v>
      </c>
      <c r="M1350" s="7">
        <v>0.125</v>
      </c>
      <c r="P1350" s="33" t="str">
        <f t="shared" si="45"/>
        <v>事業デザイン演習Ⅰ（1年次） 前期_大阪②7</v>
      </c>
      <c r="Q1350" s="6" t="str">
        <f>IF(_xlfn.XLOOKUP(D1350,履修科目一覧!G$6:G$225,履修科目一覧!E$6:E$225)=0,"",_xlfn.XLOOKUP(D1350,履修科目一覧!G$6:G$225,履修科目一覧!E$6:E$225))</f>
        <v/>
      </c>
      <c r="R1350" cm="1">
        <f t="array" ref="R1350">_xlfn.SWITCH(B1350,"集中(導入)",1,"前期",2,"集中(夏期)",3,"後期",4,"集中(春期)",5,"通年",6)</f>
        <v>2</v>
      </c>
      <c r="S1350" t="s">
        <v>49</v>
      </c>
      <c r="U1350">
        <v>1</v>
      </c>
    </row>
    <row r="1351" spans="2:21" x14ac:dyDescent="0.85">
      <c r="B1351" s="22" t="s">
        <v>545</v>
      </c>
      <c r="C1351" s="6" t="s">
        <v>553</v>
      </c>
      <c r="D1351" s="6" t="s">
        <v>332</v>
      </c>
      <c r="E1351" s="6" t="s">
        <v>582</v>
      </c>
      <c r="F1351" s="6">
        <v>8</v>
      </c>
      <c r="G1351" s="52">
        <v>45503</v>
      </c>
      <c r="H1351" s="52">
        <f>IF(COUNTIF(休講・補講一覧表!I$6:I$47,開講日程一覧!P1351)&gt;0,_xlfn.XLOOKUP(開講日程一覧!P1351,休講・補講一覧表!I$6:I$47,休講・補講一覧表!G$6:G$47),G1351)</f>
        <v>45503</v>
      </c>
      <c r="I1351" s="3" t="str">
        <f t="shared" si="44"/>
        <v>火</v>
      </c>
      <c r="J1351" s="3" t="str">
        <f>IF(COUNTIF(休講・補講一覧表!I$6:I$47,開講日程一覧!P1351)&gt;0,TEXT(G1351,"m/d")&amp;"の補講","")</f>
        <v/>
      </c>
      <c r="K1351" s="6" t="s">
        <v>542</v>
      </c>
      <c r="L1351" s="7">
        <v>6.9444444444444441E-3</v>
      </c>
      <c r="M1351" s="7">
        <v>0.125</v>
      </c>
      <c r="P1351" s="33" t="str">
        <f t="shared" si="45"/>
        <v>事業デザイン演習Ⅰ（1年次） 前期_大阪②8</v>
      </c>
      <c r="Q1351" s="6" t="str">
        <f>IF(_xlfn.XLOOKUP(D1351,履修科目一覧!G$6:G$225,履修科目一覧!E$6:E$225)=0,"",_xlfn.XLOOKUP(D1351,履修科目一覧!G$6:G$225,履修科目一覧!E$6:E$225))</f>
        <v/>
      </c>
      <c r="R1351" cm="1">
        <f t="array" ref="R1351">_xlfn.SWITCH(B1351,"集中(導入)",1,"前期",2,"集中(夏期)",3,"後期",4,"集中(春期)",5,"通年",6)</f>
        <v>2</v>
      </c>
      <c r="S1351" t="s">
        <v>49</v>
      </c>
      <c r="U1351">
        <v>1</v>
      </c>
    </row>
    <row r="1352" spans="2:21" x14ac:dyDescent="0.85">
      <c r="B1352" s="22" t="s">
        <v>550</v>
      </c>
      <c r="C1352" s="6" t="s">
        <v>560</v>
      </c>
      <c r="D1352" s="6" t="s">
        <v>348</v>
      </c>
      <c r="E1352" s="6" t="s">
        <v>582</v>
      </c>
      <c r="F1352" s="6">
        <v>1</v>
      </c>
      <c r="G1352" s="52">
        <v>45565</v>
      </c>
      <c r="H1352" s="52">
        <f>IF(COUNTIF(休講・補講一覧表!I$6:I$47,開講日程一覧!P1352)&gt;0,_xlfn.XLOOKUP(開講日程一覧!P1352,休講・補講一覧表!I$6:I$47,休講・補講一覧表!G$6:G$47),G1352)</f>
        <v>45565</v>
      </c>
      <c r="I1352" s="3" t="str">
        <f t="shared" si="44"/>
        <v>月</v>
      </c>
      <c r="J1352" s="3" t="str">
        <f>IF(COUNTIF(休講・補講一覧表!I$6:I$47,開講日程一覧!P1352)&gt;0,TEXT(G1352,"m/d")&amp;"の補講","")</f>
        <v/>
      </c>
      <c r="K1352" s="6" t="s">
        <v>556</v>
      </c>
      <c r="L1352" s="7">
        <v>0</v>
      </c>
      <c r="M1352" s="7">
        <v>6.25E-2</v>
      </c>
      <c r="P1352" s="33" t="str">
        <f t="shared" si="45"/>
        <v>事業デザイン演習Ⅱ（1年次） 後期_大阪①1</v>
      </c>
      <c r="Q1352" s="6" t="str">
        <f>IF(_xlfn.XLOOKUP(D1352,履修科目一覧!G$6:G$225,履修科目一覧!E$6:E$225)=0,"",_xlfn.XLOOKUP(D1352,履修科目一覧!G$6:G$225,履修科目一覧!E$6:E$225))</f>
        <v/>
      </c>
      <c r="R1352" cm="1">
        <f t="array" ref="R1352">_xlfn.SWITCH(B1352,"集中(導入)",1,"前期",2,"集中(夏期)",3,"後期",4,"集中(春期)",5,"通年",6)</f>
        <v>4</v>
      </c>
      <c r="S1352" t="s">
        <v>49</v>
      </c>
      <c r="U1352">
        <v>1</v>
      </c>
    </row>
    <row r="1353" spans="2:21" x14ac:dyDescent="0.85">
      <c r="B1353" s="22" t="s">
        <v>550</v>
      </c>
      <c r="C1353" s="6" t="s">
        <v>560</v>
      </c>
      <c r="D1353" s="6" t="s">
        <v>348</v>
      </c>
      <c r="E1353" s="6" t="s">
        <v>582</v>
      </c>
      <c r="F1353" s="6">
        <v>2</v>
      </c>
      <c r="G1353" s="52">
        <v>45593</v>
      </c>
      <c r="H1353" s="52">
        <f>IF(COUNTIF(休講・補講一覧表!I$6:I$47,開講日程一覧!P1353)&gt;0,_xlfn.XLOOKUP(開講日程一覧!P1353,休講・補講一覧表!I$6:I$47,休講・補講一覧表!G$6:G$47),G1353)</f>
        <v>45593</v>
      </c>
      <c r="I1353" s="3" t="str">
        <f t="shared" si="44"/>
        <v>月</v>
      </c>
      <c r="J1353" s="3" t="str">
        <f>IF(COUNTIF(休講・補講一覧表!I$6:I$47,開講日程一覧!P1353)&gt;0,TEXT(G1353,"m/d")&amp;"の補講","")</f>
        <v/>
      </c>
      <c r="K1353" s="6" t="s">
        <v>542</v>
      </c>
      <c r="L1353" s="7">
        <v>6.9444444444444441E-3</v>
      </c>
      <c r="M1353" s="7">
        <v>0.125</v>
      </c>
      <c r="P1353" s="33" t="str">
        <f t="shared" si="45"/>
        <v>事業デザイン演習Ⅱ（1年次） 後期_大阪①2</v>
      </c>
      <c r="Q1353" s="6" t="str">
        <f>IF(_xlfn.XLOOKUP(D1353,履修科目一覧!G$6:G$225,履修科目一覧!E$6:E$225)=0,"",_xlfn.XLOOKUP(D1353,履修科目一覧!G$6:G$225,履修科目一覧!E$6:E$225))</f>
        <v/>
      </c>
      <c r="R1353" cm="1">
        <f t="array" ref="R1353">_xlfn.SWITCH(B1353,"集中(導入)",1,"前期",2,"集中(夏期)",3,"後期",4,"集中(春期)",5,"通年",6)</f>
        <v>4</v>
      </c>
      <c r="S1353" t="s">
        <v>49</v>
      </c>
      <c r="U1353">
        <v>1</v>
      </c>
    </row>
    <row r="1354" spans="2:21" x14ac:dyDescent="0.85">
      <c r="B1354" s="22" t="s">
        <v>550</v>
      </c>
      <c r="C1354" s="6" t="s">
        <v>560</v>
      </c>
      <c r="D1354" s="6" t="s">
        <v>348</v>
      </c>
      <c r="E1354" s="6" t="s">
        <v>582</v>
      </c>
      <c r="F1354" s="6">
        <v>3</v>
      </c>
      <c r="G1354" s="52">
        <v>45607</v>
      </c>
      <c r="H1354" s="52">
        <f>IF(COUNTIF(休講・補講一覧表!I$6:I$47,開講日程一覧!P1354)&gt;0,_xlfn.XLOOKUP(開講日程一覧!P1354,休講・補講一覧表!I$6:I$47,休講・補講一覧表!G$6:G$47),G1354)</f>
        <v>45607</v>
      </c>
      <c r="I1354" s="3" t="str">
        <f t="shared" si="44"/>
        <v>月</v>
      </c>
      <c r="J1354" s="3" t="str">
        <f>IF(COUNTIF(休講・補講一覧表!I$6:I$47,開講日程一覧!P1354)&gt;0,TEXT(G1354,"m/d")&amp;"の補講","")</f>
        <v/>
      </c>
      <c r="K1354" s="6" t="s">
        <v>542</v>
      </c>
      <c r="L1354" s="7">
        <v>6.9444444444444441E-3</v>
      </c>
      <c r="M1354" s="7">
        <v>0.125</v>
      </c>
      <c r="P1354" s="33" t="str">
        <f t="shared" si="45"/>
        <v>事業デザイン演習Ⅱ（1年次） 後期_大阪①3</v>
      </c>
      <c r="Q1354" s="6" t="str">
        <f>IF(_xlfn.XLOOKUP(D1354,履修科目一覧!G$6:G$225,履修科目一覧!E$6:E$225)=0,"",_xlfn.XLOOKUP(D1354,履修科目一覧!G$6:G$225,履修科目一覧!E$6:E$225))</f>
        <v/>
      </c>
      <c r="R1354" cm="1">
        <f t="array" ref="R1354">_xlfn.SWITCH(B1354,"集中(導入)",1,"前期",2,"集中(夏期)",3,"後期",4,"集中(春期)",5,"通年",6)</f>
        <v>4</v>
      </c>
      <c r="S1354" t="s">
        <v>49</v>
      </c>
      <c r="U1354">
        <v>1</v>
      </c>
    </row>
    <row r="1355" spans="2:21" x14ac:dyDescent="0.85">
      <c r="B1355" s="22" t="s">
        <v>550</v>
      </c>
      <c r="C1355" s="6" t="s">
        <v>560</v>
      </c>
      <c r="D1355" s="6" t="s">
        <v>348</v>
      </c>
      <c r="E1355" s="6" t="s">
        <v>582</v>
      </c>
      <c r="F1355" s="6">
        <v>4</v>
      </c>
      <c r="G1355" s="52">
        <v>45621</v>
      </c>
      <c r="H1355" s="52">
        <f>IF(COUNTIF(休講・補講一覧表!I$6:I$47,開講日程一覧!P1355)&gt;0,_xlfn.XLOOKUP(開講日程一覧!P1355,休講・補講一覧表!I$6:I$47,休講・補講一覧表!G$6:G$47),G1355)</f>
        <v>45621</v>
      </c>
      <c r="I1355" s="3" t="str">
        <f t="shared" si="44"/>
        <v>月</v>
      </c>
      <c r="J1355" s="3" t="str">
        <f>IF(COUNTIF(休講・補講一覧表!I$6:I$47,開講日程一覧!P1355)&gt;0,TEXT(G1355,"m/d")&amp;"の補講","")</f>
        <v/>
      </c>
      <c r="K1355" s="6" t="s">
        <v>542</v>
      </c>
      <c r="L1355" s="7">
        <v>6.9444444444444441E-3</v>
      </c>
      <c r="M1355" s="7">
        <v>0.125</v>
      </c>
      <c r="P1355" s="33" t="str">
        <f t="shared" si="45"/>
        <v>事業デザイン演習Ⅱ（1年次） 後期_大阪①4</v>
      </c>
      <c r="Q1355" s="6" t="str">
        <f>IF(_xlfn.XLOOKUP(D1355,履修科目一覧!G$6:G$225,履修科目一覧!E$6:E$225)=0,"",_xlfn.XLOOKUP(D1355,履修科目一覧!G$6:G$225,履修科目一覧!E$6:E$225))</f>
        <v/>
      </c>
      <c r="R1355" cm="1">
        <f t="array" ref="R1355">_xlfn.SWITCH(B1355,"集中(導入)",1,"前期",2,"集中(夏期)",3,"後期",4,"集中(春期)",5,"通年",6)</f>
        <v>4</v>
      </c>
      <c r="S1355" t="s">
        <v>49</v>
      </c>
      <c r="U1355">
        <v>1</v>
      </c>
    </row>
    <row r="1356" spans="2:21" x14ac:dyDescent="0.85">
      <c r="B1356" s="22" t="s">
        <v>550</v>
      </c>
      <c r="C1356" s="6" t="s">
        <v>560</v>
      </c>
      <c r="D1356" s="6" t="s">
        <v>348</v>
      </c>
      <c r="E1356" s="6" t="s">
        <v>582</v>
      </c>
      <c r="F1356" s="6">
        <v>5</v>
      </c>
      <c r="G1356" s="52">
        <v>45635</v>
      </c>
      <c r="H1356" s="52">
        <f>IF(COUNTIF(休講・補講一覧表!I$6:I$47,開講日程一覧!P1356)&gt;0,_xlfn.XLOOKUP(開講日程一覧!P1356,休講・補講一覧表!I$6:I$47,休講・補講一覧表!G$6:G$47),G1356)</f>
        <v>45635</v>
      </c>
      <c r="I1356" s="3" t="str">
        <f t="shared" si="44"/>
        <v>月</v>
      </c>
      <c r="J1356" s="3" t="str">
        <f>IF(COUNTIF(休講・補講一覧表!I$6:I$47,開講日程一覧!P1356)&gt;0,TEXT(G1356,"m/d")&amp;"の補講","")</f>
        <v/>
      </c>
      <c r="K1356" s="6" t="s">
        <v>542</v>
      </c>
      <c r="L1356" s="7">
        <v>6.9444444444444441E-3</v>
      </c>
      <c r="M1356" s="7">
        <v>0.125</v>
      </c>
      <c r="P1356" s="33" t="str">
        <f t="shared" si="45"/>
        <v>事業デザイン演習Ⅱ（1年次） 後期_大阪①5</v>
      </c>
      <c r="Q1356" s="6" t="str">
        <f>IF(_xlfn.XLOOKUP(D1356,履修科目一覧!G$6:G$225,履修科目一覧!E$6:E$225)=0,"",_xlfn.XLOOKUP(D1356,履修科目一覧!G$6:G$225,履修科目一覧!E$6:E$225))</f>
        <v/>
      </c>
      <c r="R1356" cm="1">
        <f t="array" ref="R1356">_xlfn.SWITCH(B1356,"集中(導入)",1,"前期",2,"集中(夏期)",3,"後期",4,"集中(春期)",5,"通年",6)</f>
        <v>4</v>
      </c>
      <c r="S1356" t="s">
        <v>49</v>
      </c>
      <c r="U1356">
        <v>1</v>
      </c>
    </row>
    <row r="1357" spans="2:21" x14ac:dyDescent="0.85">
      <c r="B1357" s="22" t="s">
        <v>550</v>
      </c>
      <c r="C1357" s="6" t="s">
        <v>560</v>
      </c>
      <c r="D1357" s="6" t="s">
        <v>348</v>
      </c>
      <c r="E1357" s="6" t="s">
        <v>582</v>
      </c>
      <c r="F1357" s="6">
        <v>6</v>
      </c>
      <c r="G1357" s="52">
        <v>45649</v>
      </c>
      <c r="H1357" s="52">
        <f>IF(COUNTIF(休講・補講一覧表!I$6:I$47,開講日程一覧!P1357)&gt;0,_xlfn.XLOOKUP(開講日程一覧!P1357,休講・補講一覧表!I$6:I$47,休講・補講一覧表!G$6:G$47),G1357)</f>
        <v>45649</v>
      </c>
      <c r="I1357" s="3" t="str">
        <f t="shared" si="44"/>
        <v>月</v>
      </c>
      <c r="J1357" s="3" t="str">
        <f>IF(COUNTIF(休講・補講一覧表!I$6:I$47,開講日程一覧!P1357)&gt;0,TEXT(G1357,"m/d")&amp;"の補講","")</f>
        <v/>
      </c>
      <c r="K1357" s="6" t="s">
        <v>542</v>
      </c>
      <c r="L1357" s="7">
        <v>6.9444444444444441E-3</v>
      </c>
      <c r="M1357" s="7">
        <v>0.125</v>
      </c>
      <c r="P1357" s="33" t="str">
        <f t="shared" si="45"/>
        <v>事業デザイン演習Ⅱ（1年次） 後期_大阪①6</v>
      </c>
      <c r="Q1357" s="6" t="str">
        <f>IF(_xlfn.XLOOKUP(D1357,履修科目一覧!G$6:G$225,履修科目一覧!E$6:E$225)=0,"",_xlfn.XLOOKUP(D1357,履修科目一覧!G$6:G$225,履修科目一覧!E$6:E$225))</f>
        <v/>
      </c>
      <c r="R1357" cm="1">
        <f t="array" ref="R1357">_xlfn.SWITCH(B1357,"集中(導入)",1,"前期",2,"集中(夏期)",3,"後期",4,"集中(春期)",5,"通年",6)</f>
        <v>4</v>
      </c>
      <c r="S1357" t="s">
        <v>49</v>
      </c>
      <c r="U1357">
        <v>1</v>
      </c>
    </row>
    <row r="1358" spans="2:21" x14ac:dyDescent="0.85">
      <c r="B1358" s="22" t="s">
        <v>550</v>
      </c>
      <c r="C1358" s="6" t="s">
        <v>560</v>
      </c>
      <c r="D1358" s="6" t="s">
        <v>348</v>
      </c>
      <c r="E1358" s="6" t="s">
        <v>582</v>
      </c>
      <c r="F1358" s="6">
        <v>7</v>
      </c>
      <c r="G1358" s="52">
        <v>45684</v>
      </c>
      <c r="H1358" s="52">
        <f>IF(COUNTIF(休講・補講一覧表!I$6:I$47,開講日程一覧!P1358)&gt;0,_xlfn.XLOOKUP(開講日程一覧!P1358,休講・補講一覧表!I$6:I$47,休講・補講一覧表!G$6:G$47),G1358)</f>
        <v>45684</v>
      </c>
      <c r="I1358" s="3" t="str">
        <f t="shared" si="44"/>
        <v>月</v>
      </c>
      <c r="J1358" s="3" t="str">
        <f>IF(COUNTIF(休講・補講一覧表!I$6:I$47,開講日程一覧!P1358)&gt;0,TEXT(G1358,"m/d")&amp;"の補講","")</f>
        <v/>
      </c>
      <c r="K1358" s="6" t="s">
        <v>542</v>
      </c>
      <c r="L1358" s="7">
        <v>6.9444444444444441E-3</v>
      </c>
      <c r="M1358" s="7">
        <v>0.125</v>
      </c>
      <c r="P1358" s="33" t="str">
        <f t="shared" si="45"/>
        <v>事業デザイン演習Ⅱ（1年次） 後期_大阪①7</v>
      </c>
      <c r="Q1358" s="6" t="str">
        <f>IF(_xlfn.XLOOKUP(D1358,履修科目一覧!G$6:G$225,履修科目一覧!E$6:E$225)=0,"",_xlfn.XLOOKUP(D1358,履修科目一覧!G$6:G$225,履修科目一覧!E$6:E$225))</f>
        <v/>
      </c>
      <c r="R1358" cm="1">
        <f t="array" ref="R1358">_xlfn.SWITCH(B1358,"集中(導入)",1,"前期",2,"集中(夏期)",3,"後期",4,"集中(春期)",5,"通年",6)</f>
        <v>4</v>
      </c>
      <c r="S1358" t="s">
        <v>49</v>
      </c>
      <c r="U1358">
        <v>1</v>
      </c>
    </row>
    <row r="1359" spans="2:21" x14ac:dyDescent="0.85">
      <c r="B1359" s="22" t="s">
        <v>550</v>
      </c>
      <c r="C1359" s="6" t="s">
        <v>560</v>
      </c>
      <c r="D1359" s="6" t="s">
        <v>348</v>
      </c>
      <c r="E1359" s="6" t="s">
        <v>582</v>
      </c>
      <c r="F1359" s="6">
        <v>8</v>
      </c>
      <c r="G1359" s="52">
        <v>45691</v>
      </c>
      <c r="H1359" s="52">
        <f>IF(COUNTIF(休講・補講一覧表!I$6:I$47,開講日程一覧!P1359)&gt;0,_xlfn.XLOOKUP(開講日程一覧!P1359,休講・補講一覧表!I$6:I$47,休講・補講一覧表!G$6:G$47),G1359)</f>
        <v>45691</v>
      </c>
      <c r="I1359" s="3" t="str">
        <f t="shared" si="44"/>
        <v>月</v>
      </c>
      <c r="J1359" s="3" t="str">
        <f>IF(COUNTIF(休講・補講一覧表!I$6:I$47,開講日程一覧!P1359)&gt;0,TEXT(G1359,"m/d")&amp;"の補講","")</f>
        <v/>
      </c>
      <c r="K1359" s="6" t="s">
        <v>542</v>
      </c>
      <c r="L1359" s="7">
        <v>6.9444444444444441E-3</v>
      </c>
      <c r="M1359" s="7">
        <v>0.125</v>
      </c>
      <c r="P1359" s="33" t="str">
        <f t="shared" si="45"/>
        <v>事業デザイン演習Ⅱ（1年次） 後期_大阪①8</v>
      </c>
      <c r="Q1359" s="6" t="str">
        <f>IF(_xlfn.XLOOKUP(D1359,履修科目一覧!G$6:G$225,履修科目一覧!E$6:E$225)=0,"",_xlfn.XLOOKUP(D1359,履修科目一覧!G$6:G$225,履修科目一覧!E$6:E$225))</f>
        <v/>
      </c>
      <c r="R1359" cm="1">
        <f t="array" ref="R1359">_xlfn.SWITCH(B1359,"集中(導入)",1,"前期",2,"集中(夏期)",3,"後期",4,"集中(春期)",5,"通年",6)</f>
        <v>4</v>
      </c>
      <c r="S1359" t="s">
        <v>49</v>
      </c>
      <c r="U1359">
        <v>1</v>
      </c>
    </row>
    <row r="1360" spans="2:21" x14ac:dyDescent="0.85">
      <c r="B1360" s="22" t="s">
        <v>550</v>
      </c>
      <c r="C1360" s="6" t="s">
        <v>546</v>
      </c>
      <c r="D1360" s="6" t="s">
        <v>358</v>
      </c>
      <c r="E1360" s="6" t="s">
        <v>582</v>
      </c>
      <c r="F1360" s="6">
        <v>1</v>
      </c>
      <c r="G1360" s="52">
        <v>45563</v>
      </c>
      <c r="H1360" s="52">
        <f>IF(COUNTIF(休講・補講一覧表!I$6:I$47,開講日程一覧!P1360)&gt;0,_xlfn.XLOOKUP(開講日程一覧!P1360,休講・補講一覧表!I$6:I$47,休講・補講一覧表!G$6:G$47),G1360)</f>
        <v>45563</v>
      </c>
      <c r="I1360" s="3" t="str">
        <f t="shared" si="44"/>
        <v>土</v>
      </c>
      <c r="J1360" s="3" t="str">
        <f>IF(COUNTIF(休講・補講一覧表!I$6:I$47,開講日程一覧!P1360)&gt;0,TEXT(G1360,"m/d")&amp;"の補講","")</f>
        <v/>
      </c>
      <c r="K1360" s="6" t="s">
        <v>548</v>
      </c>
      <c r="L1360" s="7">
        <v>0</v>
      </c>
      <c r="M1360" s="7">
        <v>6.25E-2</v>
      </c>
      <c r="P1360" s="33" t="str">
        <f t="shared" si="45"/>
        <v>事業デザイン演習Ⅱ（1年次） 後期_大阪②1</v>
      </c>
      <c r="Q1360" s="6" t="str">
        <f>IF(_xlfn.XLOOKUP(D1360,履修科目一覧!G$6:G$225,履修科目一覧!E$6:E$225)=0,"",_xlfn.XLOOKUP(D1360,履修科目一覧!G$6:G$225,履修科目一覧!E$6:E$225))</f>
        <v/>
      </c>
      <c r="R1360" cm="1">
        <f t="array" ref="R1360">_xlfn.SWITCH(B1360,"集中(導入)",1,"前期",2,"集中(夏期)",3,"後期",4,"集中(春期)",5,"通年",6)</f>
        <v>4</v>
      </c>
      <c r="S1360" t="s">
        <v>49</v>
      </c>
      <c r="U1360">
        <v>1</v>
      </c>
    </row>
    <row r="1361" spans="2:21" x14ac:dyDescent="0.85">
      <c r="B1361" s="22" t="s">
        <v>550</v>
      </c>
      <c r="C1361" s="6" t="s">
        <v>546</v>
      </c>
      <c r="D1361" s="6" t="s">
        <v>358</v>
      </c>
      <c r="E1361" s="6" t="s">
        <v>582</v>
      </c>
      <c r="F1361" s="6">
        <v>2</v>
      </c>
      <c r="G1361" s="52">
        <v>45570</v>
      </c>
      <c r="H1361" s="52">
        <f>IF(COUNTIF(休講・補講一覧表!I$6:I$47,開講日程一覧!P1361)&gt;0,_xlfn.XLOOKUP(開講日程一覧!P1361,休講・補講一覧表!I$6:I$47,休講・補講一覧表!G$6:G$47),G1361)</f>
        <v>45570</v>
      </c>
      <c r="I1361" s="3" t="str">
        <f t="shared" si="44"/>
        <v>土</v>
      </c>
      <c r="J1361" s="3" t="str">
        <f>IF(COUNTIF(休講・補講一覧表!I$6:I$47,開講日程一覧!P1361)&gt;0,TEXT(G1361,"m/d")&amp;"の補講","")</f>
        <v/>
      </c>
      <c r="K1361" s="6" t="s">
        <v>549</v>
      </c>
      <c r="L1361" s="7">
        <v>4.1666666666666664E-2</v>
      </c>
      <c r="M1361" s="7">
        <v>0.125</v>
      </c>
      <c r="P1361" s="33" t="str">
        <f t="shared" si="45"/>
        <v>事業デザイン演習Ⅱ（1年次） 後期_大阪②2</v>
      </c>
      <c r="Q1361" s="6" t="str">
        <f>IF(_xlfn.XLOOKUP(D1361,履修科目一覧!G$6:G$225,履修科目一覧!E$6:E$225)=0,"",_xlfn.XLOOKUP(D1361,履修科目一覧!G$6:G$225,履修科目一覧!E$6:E$225))</f>
        <v/>
      </c>
      <c r="R1361" cm="1">
        <f t="array" ref="R1361">_xlfn.SWITCH(B1361,"集中(導入)",1,"前期",2,"集中(夏期)",3,"後期",4,"集中(春期)",5,"通年",6)</f>
        <v>4</v>
      </c>
      <c r="S1361" t="s">
        <v>49</v>
      </c>
      <c r="U1361">
        <v>1</v>
      </c>
    </row>
    <row r="1362" spans="2:21" x14ac:dyDescent="0.85">
      <c r="B1362" s="22" t="s">
        <v>550</v>
      </c>
      <c r="C1362" s="6" t="s">
        <v>546</v>
      </c>
      <c r="D1362" s="6" t="s">
        <v>358</v>
      </c>
      <c r="E1362" s="6" t="s">
        <v>582</v>
      </c>
      <c r="F1362" s="6">
        <v>3</v>
      </c>
      <c r="G1362" s="52">
        <v>45584</v>
      </c>
      <c r="H1362" s="52">
        <f>IF(COUNTIF(休講・補講一覧表!I$6:I$47,開講日程一覧!P1362)&gt;0,_xlfn.XLOOKUP(開講日程一覧!P1362,休講・補講一覧表!I$6:I$47,休講・補講一覧表!G$6:G$47),G1362)</f>
        <v>45584</v>
      </c>
      <c r="I1362" s="3" t="str">
        <f t="shared" si="44"/>
        <v>土</v>
      </c>
      <c r="J1362" s="3" t="str">
        <f>IF(COUNTIF(休講・補講一覧表!I$6:I$47,開講日程一覧!P1362)&gt;0,TEXT(G1362,"m/d")&amp;"の補講","")</f>
        <v/>
      </c>
      <c r="K1362" s="6" t="s">
        <v>549</v>
      </c>
      <c r="L1362" s="7">
        <v>4.1666666666666664E-2</v>
      </c>
      <c r="M1362" s="7">
        <v>0.125</v>
      </c>
      <c r="P1362" s="33" t="str">
        <f t="shared" si="45"/>
        <v>事業デザイン演習Ⅱ（1年次） 後期_大阪②3</v>
      </c>
      <c r="Q1362" s="6" t="str">
        <f>IF(_xlfn.XLOOKUP(D1362,履修科目一覧!G$6:G$225,履修科目一覧!E$6:E$225)=0,"",_xlfn.XLOOKUP(D1362,履修科目一覧!G$6:G$225,履修科目一覧!E$6:E$225))</f>
        <v/>
      </c>
      <c r="R1362" cm="1">
        <f t="array" ref="R1362">_xlfn.SWITCH(B1362,"集中(導入)",1,"前期",2,"集中(夏期)",3,"後期",4,"集中(春期)",5,"通年",6)</f>
        <v>4</v>
      </c>
      <c r="S1362" t="s">
        <v>49</v>
      </c>
      <c r="U1362">
        <v>1</v>
      </c>
    </row>
    <row r="1363" spans="2:21" x14ac:dyDescent="0.85">
      <c r="B1363" s="22" t="s">
        <v>550</v>
      </c>
      <c r="C1363" s="6" t="s">
        <v>546</v>
      </c>
      <c r="D1363" s="6" t="s">
        <v>358</v>
      </c>
      <c r="E1363" s="6" t="s">
        <v>582</v>
      </c>
      <c r="F1363" s="6">
        <v>4</v>
      </c>
      <c r="G1363" s="52">
        <v>45612</v>
      </c>
      <c r="H1363" s="52">
        <f>IF(COUNTIF(休講・補講一覧表!I$6:I$47,開講日程一覧!P1363)&gt;0,_xlfn.XLOOKUP(開講日程一覧!P1363,休講・補講一覧表!I$6:I$47,休講・補講一覧表!G$6:G$47),G1363)</f>
        <v>45612</v>
      </c>
      <c r="I1363" s="3" t="str">
        <f t="shared" si="44"/>
        <v>土</v>
      </c>
      <c r="J1363" s="3" t="str">
        <f>IF(COUNTIF(休講・補講一覧表!I$6:I$47,開講日程一覧!P1363)&gt;0,TEXT(G1363,"m/d")&amp;"の補講","")</f>
        <v/>
      </c>
      <c r="K1363" s="6" t="s">
        <v>549</v>
      </c>
      <c r="L1363" s="7">
        <v>4.1666666666666664E-2</v>
      </c>
      <c r="M1363" s="7">
        <v>0.125</v>
      </c>
      <c r="P1363" s="33" t="str">
        <f t="shared" si="45"/>
        <v>事業デザイン演習Ⅱ（1年次） 後期_大阪②4</v>
      </c>
      <c r="Q1363" s="6" t="str">
        <f>IF(_xlfn.XLOOKUP(D1363,履修科目一覧!G$6:G$225,履修科目一覧!E$6:E$225)=0,"",_xlfn.XLOOKUP(D1363,履修科目一覧!G$6:G$225,履修科目一覧!E$6:E$225))</f>
        <v/>
      </c>
      <c r="R1363" cm="1">
        <f t="array" ref="R1363">_xlfn.SWITCH(B1363,"集中(導入)",1,"前期",2,"集中(夏期)",3,"後期",4,"集中(春期)",5,"通年",6)</f>
        <v>4</v>
      </c>
      <c r="S1363" t="s">
        <v>49</v>
      </c>
      <c r="U1363">
        <v>1</v>
      </c>
    </row>
    <row r="1364" spans="2:21" x14ac:dyDescent="0.85">
      <c r="B1364" s="22" t="s">
        <v>550</v>
      </c>
      <c r="C1364" s="6" t="s">
        <v>546</v>
      </c>
      <c r="D1364" s="6" t="s">
        <v>358</v>
      </c>
      <c r="E1364" s="6" t="s">
        <v>582</v>
      </c>
      <c r="F1364" s="6">
        <v>5</v>
      </c>
      <c r="G1364" s="52">
        <v>45626</v>
      </c>
      <c r="H1364" s="52">
        <f>IF(COUNTIF(休講・補講一覧表!I$6:I$47,開講日程一覧!P1364)&gt;0,_xlfn.XLOOKUP(開講日程一覧!P1364,休講・補講一覧表!I$6:I$47,休講・補講一覧表!G$6:G$47),G1364)</f>
        <v>45626</v>
      </c>
      <c r="I1364" s="3" t="str">
        <f t="shared" si="44"/>
        <v>土</v>
      </c>
      <c r="J1364" s="3" t="str">
        <f>IF(COUNTIF(休講・補講一覧表!I$6:I$47,開講日程一覧!P1364)&gt;0,TEXT(G1364,"m/d")&amp;"の補講","")</f>
        <v/>
      </c>
      <c r="K1364" s="6" t="s">
        <v>549</v>
      </c>
      <c r="L1364" s="7">
        <v>4.1666666666666664E-2</v>
      </c>
      <c r="M1364" s="7">
        <v>0.125</v>
      </c>
      <c r="P1364" s="33" t="str">
        <f t="shared" si="45"/>
        <v>事業デザイン演習Ⅱ（1年次） 後期_大阪②5</v>
      </c>
      <c r="Q1364" s="6" t="str">
        <f>IF(_xlfn.XLOOKUP(D1364,履修科目一覧!G$6:G$225,履修科目一覧!E$6:E$225)=0,"",_xlfn.XLOOKUP(D1364,履修科目一覧!G$6:G$225,履修科目一覧!E$6:E$225))</f>
        <v/>
      </c>
      <c r="R1364" cm="1">
        <f t="array" ref="R1364">_xlfn.SWITCH(B1364,"集中(導入)",1,"前期",2,"集中(夏期)",3,"後期",4,"集中(春期)",5,"通年",6)</f>
        <v>4</v>
      </c>
      <c r="S1364" t="s">
        <v>49</v>
      </c>
      <c r="U1364">
        <v>1</v>
      </c>
    </row>
    <row r="1365" spans="2:21" x14ac:dyDescent="0.85">
      <c r="B1365" s="22" t="s">
        <v>550</v>
      </c>
      <c r="C1365" s="6" t="s">
        <v>546</v>
      </c>
      <c r="D1365" s="6" t="s">
        <v>358</v>
      </c>
      <c r="E1365" s="6" t="s">
        <v>582</v>
      </c>
      <c r="F1365" s="6">
        <v>6</v>
      </c>
      <c r="G1365" s="52">
        <v>45640</v>
      </c>
      <c r="H1365" s="52">
        <f>IF(COUNTIF(休講・補講一覧表!I$6:I$47,開講日程一覧!P1365)&gt;0,_xlfn.XLOOKUP(開講日程一覧!P1365,休講・補講一覧表!I$6:I$47,休講・補講一覧表!G$6:G$47),G1365)</f>
        <v>45640</v>
      </c>
      <c r="I1365" s="3" t="str">
        <f t="shared" ref="I1365:I1428" si="46">TEXT(H1365,"aaa")</f>
        <v>土</v>
      </c>
      <c r="J1365" s="3" t="str">
        <f>IF(COUNTIF(休講・補講一覧表!I$6:I$47,開講日程一覧!P1365)&gt;0,TEXT(G1365,"m/d")&amp;"の補講","")</f>
        <v/>
      </c>
      <c r="K1365" s="6" t="s">
        <v>549</v>
      </c>
      <c r="L1365" s="7">
        <v>4.1666666666666664E-2</v>
      </c>
      <c r="M1365" s="7">
        <v>0.125</v>
      </c>
      <c r="P1365" s="33" t="str">
        <f t="shared" ref="P1365:P1428" si="47">D1365&amp;F1365</f>
        <v>事業デザイン演習Ⅱ（1年次） 後期_大阪②6</v>
      </c>
      <c r="Q1365" s="6" t="str">
        <f>IF(_xlfn.XLOOKUP(D1365,履修科目一覧!G$6:G$225,履修科目一覧!E$6:E$225)=0,"",_xlfn.XLOOKUP(D1365,履修科目一覧!G$6:G$225,履修科目一覧!E$6:E$225))</f>
        <v/>
      </c>
      <c r="R1365" cm="1">
        <f t="array" ref="R1365">_xlfn.SWITCH(B1365,"集中(導入)",1,"前期",2,"集中(夏期)",3,"後期",4,"集中(春期)",5,"通年",6)</f>
        <v>4</v>
      </c>
      <c r="S1365" t="s">
        <v>49</v>
      </c>
      <c r="U1365">
        <v>1</v>
      </c>
    </row>
    <row r="1366" spans="2:21" x14ac:dyDescent="0.85">
      <c r="B1366" s="22" t="s">
        <v>550</v>
      </c>
      <c r="C1366" s="6" t="s">
        <v>546</v>
      </c>
      <c r="D1366" s="6" t="s">
        <v>358</v>
      </c>
      <c r="E1366" s="6" t="s">
        <v>582</v>
      </c>
      <c r="F1366" s="6">
        <v>7</v>
      </c>
      <c r="G1366" s="52">
        <v>45675</v>
      </c>
      <c r="H1366" s="52">
        <f>IF(COUNTIF(休講・補講一覧表!I$6:I$47,開講日程一覧!P1366)&gt;0,_xlfn.XLOOKUP(開講日程一覧!P1366,休講・補講一覧表!I$6:I$47,休講・補講一覧表!G$6:G$47),G1366)</f>
        <v>45675</v>
      </c>
      <c r="I1366" s="3" t="str">
        <f t="shared" si="46"/>
        <v>土</v>
      </c>
      <c r="J1366" s="3" t="str">
        <f>IF(COUNTIF(休講・補講一覧表!I$6:I$47,開講日程一覧!P1366)&gt;0,TEXT(G1366,"m/d")&amp;"の補講","")</f>
        <v/>
      </c>
      <c r="K1366" s="6" t="s">
        <v>549</v>
      </c>
      <c r="L1366" s="7">
        <v>4.1666666666666664E-2</v>
      </c>
      <c r="M1366" s="7">
        <v>0.125</v>
      </c>
      <c r="P1366" s="33" t="str">
        <f t="shared" si="47"/>
        <v>事業デザイン演習Ⅱ（1年次） 後期_大阪②7</v>
      </c>
      <c r="Q1366" s="6" t="str">
        <f>IF(_xlfn.XLOOKUP(D1366,履修科目一覧!G$6:G$225,履修科目一覧!E$6:E$225)=0,"",_xlfn.XLOOKUP(D1366,履修科目一覧!G$6:G$225,履修科目一覧!E$6:E$225))</f>
        <v/>
      </c>
      <c r="R1366" cm="1">
        <f t="array" ref="R1366">_xlfn.SWITCH(B1366,"集中(導入)",1,"前期",2,"集中(夏期)",3,"後期",4,"集中(春期)",5,"通年",6)</f>
        <v>4</v>
      </c>
      <c r="S1366" t="s">
        <v>49</v>
      </c>
      <c r="U1366">
        <v>1</v>
      </c>
    </row>
    <row r="1367" spans="2:21" x14ac:dyDescent="0.85">
      <c r="B1367" s="22" t="s">
        <v>550</v>
      </c>
      <c r="C1367" s="6" t="s">
        <v>546</v>
      </c>
      <c r="D1367" s="6" t="s">
        <v>358</v>
      </c>
      <c r="E1367" s="6" t="s">
        <v>582</v>
      </c>
      <c r="F1367" s="6">
        <v>8</v>
      </c>
      <c r="G1367" s="52">
        <v>45689</v>
      </c>
      <c r="H1367" s="52">
        <f>IF(COUNTIF(休講・補講一覧表!I$6:I$47,開講日程一覧!P1367)&gt;0,_xlfn.XLOOKUP(開講日程一覧!P1367,休講・補講一覧表!I$6:I$47,休講・補講一覧表!G$6:G$47),G1367)</f>
        <v>45689</v>
      </c>
      <c r="I1367" s="3" t="str">
        <f t="shared" si="46"/>
        <v>土</v>
      </c>
      <c r="J1367" s="3" t="str">
        <f>IF(COUNTIF(休講・補講一覧表!I$6:I$47,開講日程一覧!P1367)&gt;0,TEXT(G1367,"m/d")&amp;"の補講","")</f>
        <v/>
      </c>
      <c r="K1367" s="6" t="s">
        <v>549</v>
      </c>
      <c r="L1367" s="7">
        <v>4.1666666666666664E-2</v>
      </c>
      <c r="M1367" s="7">
        <v>0.125</v>
      </c>
      <c r="P1367" s="33" t="str">
        <f t="shared" si="47"/>
        <v>事業デザイン演習Ⅱ（1年次） 後期_大阪②8</v>
      </c>
      <c r="Q1367" s="6" t="str">
        <f>IF(_xlfn.XLOOKUP(D1367,履修科目一覧!G$6:G$225,履修科目一覧!E$6:E$225)=0,"",_xlfn.XLOOKUP(D1367,履修科目一覧!G$6:G$225,履修科目一覧!E$6:E$225))</f>
        <v/>
      </c>
      <c r="R1367" cm="1">
        <f t="array" ref="R1367">_xlfn.SWITCH(B1367,"集中(導入)",1,"前期",2,"集中(夏期)",3,"後期",4,"集中(春期)",5,"通年",6)</f>
        <v>4</v>
      </c>
      <c r="S1367" t="s">
        <v>49</v>
      </c>
      <c r="U1367">
        <v>1</v>
      </c>
    </row>
    <row r="1368" spans="2:21" x14ac:dyDescent="0.85">
      <c r="B1368" s="22" t="s">
        <v>545</v>
      </c>
      <c r="C1368" s="6" t="s">
        <v>568</v>
      </c>
      <c r="D1368" s="6" t="s">
        <v>374</v>
      </c>
      <c r="E1368" s="6" t="s">
        <v>582</v>
      </c>
      <c r="F1368" s="6">
        <v>1</v>
      </c>
      <c r="G1368" s="52">
        <v>45409</v>
      </c>
      <c r="H1368" s="52">
        <f>IF(COUNTIF(休講・補講一覧表!I$6:I$47,開講日程一覧!P1368)&gt;0,_xlfn.XLOOKUP(開講日程一覧!P1368,休講・補講一覧表!I$6:I$47,休講・補講一覧表!G$6:G$47),G1368)</f>
        <v>45409</v>
      </c>
      <c r="I1368" s="3" t="str">
        <f t="shared" si="46"/>
        <v>土</v>
      </c>
      <c r="J1368" s="3" t="str">
        <f>IF(COUNTIF(休講・補講一覧表!I$6:I$47,開講日程一覧!P1368)&gt;0,TEXT(G1368,"m/d")&amp;"の補講","")</f>
        <v/>
      </c>
      <c r="K1368" s="6" t="s">
        <v>570</v>
      </c>
      <c r="L1368" s="7">
        <v>0</v>
      </c>
      <c r="M1368" s="7">
        <v>6.25E-2</v>
      </c>
      <c r="P1368" s="33" t="str">
        <f t="shared" si="47"/>
        <v>事業構想研究（2年次）_大阪①（竹安ゼミ）_前期1</v>
      </c>
      <c r="Q1368" s="6" t="str">
        <f>IF(_xlfn.XLOOKUP(D1368,履修科目一覧!G$6:G$225,履修科目一覧!E$6:E$225)=0,"",_xlfn.XLOOKUP(D1368,履修科目一覧!G$6:G$225,履修科目一覧!E$6:E$225))</f>
        <v/>
      </c>
      <c r="R1368" cm="1">
        <f t="array" ref="R1368">_xlfn.SWITCH(B1368,"集中(導入)",1,"前期",2,"集中(夏期)",3,"後期",4,"集中(春期)",5,"通年",6)</f>
        <v>2</v>
      </c>
      <c r="S1368" t="s">
        <v>49</v>
      </c>
      <c r="U1368">
        <v>1</v>
      </c>
    </row>
    <row r="1369" spans="2:21" x14ac:dyDescent="0.85">
      <c r="B1369" s="22" t="s">
        <v>545</v>
      </c>
      <c r="C1369" s="6" t="s">
        <v>568</v>
      </c>
      <c r="D1369" s="6" t="s">
        <v>374</v>
      </c>
      <c r="E1369" s="6" t="s">
        <v>582</v>
      </c>
      <c r="F1369" s="6">
        <v>2</v>
      </c>
      <c r="G1369" s="52">
        <v>45430</v>
      </c>
      <c r="H1369" s="52">
        <f>IF(COUNTIF(休講・補講一覧表!I$6:I$47,開講日程一覧!P1369)&gt;0,_xlfn.XLOOKUP(開講日程一覧!P1369,休講・補講一覧表!I$6:I$47,休講・補講一覧表!G$6:G$47),G1369)</f>
        <v>45430</v>
      </c>
      <c r="I1369" s="3" t="str">
        <f t="shared" si="46"/>
        <v>土</v>
      </c>
      <c r="J1369" s="3" t="str">
        <f>IF(COUNTIF(休講・補講一覧表!I$6:I$47,開講日程一覧!P1369)&gt;0,TEXT(G1369,"m/d")&amp;"の補講","")</f>
        <v/>
      </c>
      <c r="K1369" s="6" t="s">
        <v>563</v>
      </c>
      <c r="L1369" s="7">
        <v>6.9444444444444441E-3</v>
      </c>
      <c r="M1369" s="7">
        <v>0.125</v>
      </c>
      <c r="P1369" s="33" t="str">
        <f t="shared" si="47"/>
        <v>事業構想研究（2年次）_大阪①（竹安ゼミ）_前期2</v>
      </c>
      <c r="Q1369" s="6" t="str">
        <f>IF(_xlfn.XLOOKUP(D1369,履修科目一覧!G$6:G$225,履修科目一覧!E$6:E$225)=0,"",_xlfn.XLOOKUP(D1369,履修科目一覧!G$6:G$225,履修科目一覧!E$6:E$225))</f>
        <v/>
      </c>
      <c r="R1369" cm="1">
        <f t="array" ref="R1369">_xlfn.SWITCH(B1369,"集中(導入)",1,"前期",2,"集中(夏期)",3,"後期",4,"集中(春期)",5,"通年",6)</f>
        <v>2</v>
      </c>
      <c r="S1369" t="s">
        <v>49</v>
      </c>
      <c r="U1369">
        <v>1</v>
      </c>
    </row>
    <row r="1370" spans="2:21" x14ac:dyDescent="0.85">
      <c r="B1370" s="22" t="s">
        <v>545</v>
      </c>
      <c r="C1370" s="6" t="s">
        <v>568</v>
      </c>
      <c r="D1370" s="6" t="s">
        <v>374</v>
      </c>
      <c r="E1370" s="6" t="s">
        <v>582</v>
      </c>
      <c r="F1370" s="6">
        <v>3</v>
      </c>
      <c r="G1370" s="52">
        <v>45444</v>
      </c>
      <c r="H1370" s="52">
        <f>IF(COUNTIF(休講・補講一覧表!I$6:I$47,開講日程一覧!P1370)&gt;0,_xlfn.XLOOKUP(開講日程一覧!P1370,休講・補講一覧表!I$6:I$47,休講・補講一覧表!G$6:G$47),G1370)</f>
        <v>45444</v>
      </c>
      <c r="I1370" s="3" t="str">
        <f t="shared" si="46"/>
        <v>土</v>
      </c>
      <c r="J1370" s="3" t="str">
        <f>IF(COUNTIF(休講・補講一覧表!I$6:I$47,開講日程一覧!P1370)&gt;0,TEXT(G1370,"m/d")&amp;"の補講","")</f>
        <v/>
      </c>
      <c r="K1370" s="6" t="s">
        <v>563</v>
      </c>
      <c r="L1370" s="7">
        <v>6.9444444444444441E-3</v>
      </c>
      <c r="M1370" s="7">
        <v>0.125</v>
      </c>
      <c r="P1370" s="33" t="str">
        <f t="shared" si="47"/>
        <v>事業構想研究（2年次）_大阪①（竹安ゼミ）_前期3</v>
      </c>
      <c r="Q1370" s="6" t="str">
        <f>IF(_xlfn.XLOOKUP(D1370,履修科目一覧!G$6:G$225,履修科目一覧!E$6:E$225)=0,"",_xlfn.XLOOKUP(D1370,履修科目一覧!G$6:G$225,履修科目一覧!E$6:E$225))</f>
        <v/>
      </c>
      <c r="R1370" cm="1">
        <f t="array" ref="R1370">_xlfn.SWITCH(B1370,"集中(導入)",1,"前期",2,"集中(夏期)",3,"後期",4,"集中(春期)",5,"通年",6)</f>
        <v>2</v>
      </c>
      <c r="S1370" t="s">
        <v>49</v>
      </c>
      <c r="U1370">
        <v>1</v>
      </c>
    </row>
    <row r="1371" spans="2:21" x14ac:dyDescent="0.85">
      <c r="B1371" s="22" t="s">
        <v>545</v>
      </c>
      <c r="C1371" s="6" t="s">
        <v>568</v>
      </c>
      <c r="D1371" s="6" t="s">
        <v>374</v>
      </c>
      <c r="E1371" s="6" t="s">
        <v>582</v>
      </c>
      <c r="F1371" s="6">
        <v>4</v>
      </c>
      <c r="G1371" s="52">
        <v>45458</v>
      </c>
      <c r="H1371" s="52">
        <f>IF(COUNTIF(休講・補講一覧表!I$6:I$47,開講日程一覧!P1371)&gt;0,_xlfn.XLOOKUP(開講日程一覧!P1371,休講・補講一覧表!I$6:I$47,休講・補講一覧表!G$6:G$47),G1371)</f>
        <v>45458</v>
      </c>
      <c r="I1371" s="3" t="str">
        <f t="shared" si="46"/>
        <v>土</v>
      </c>
      <c r="J1371" s="3" t="str">
        <f>IF(COUNTIF(休講・補講一覧表!I$6:I$47,開講日程一覧!P1371)&gt;0,TEXT(G1371,"m/d")&amp;"の補講","")</f>
        <v/>
      </c>
      <c r="K1371" s="6" t="s">
        <v>563</v>
      </c>
      <c r="L1371" s="7">
        <v>6.9444444444444441E-3</v>
      </c>
      <c r="M1371" s="7">
        <v>0.125</v>
      </c>
      <c r="P1371" s="33" t="str">
        <f t="shared" si="47"/>
        <v>事業構想研究（2年次）_大阪①（竹安ゼミ）_前期4</v>
      </c>
      <c r="Q1371" s="6" t="str">
        <f>IF(_xlfn.XLOOKUP(D1371,履修科目一覧!G$6:G$225,履修科目一覧!E$6:E$225)=0,"",_xlfn.XLOOKUP(D1371,履修科目一覧!G$6:G$225,履修科目一覧!E$6:E$225))</f>
        <v/>
      </c>
      <c r="R1371" cm="1">
        <f t="array" ref="R1371">_xlfn.SWITCH(B1371,"集中(導入)",1,"前期",2,"集中(夏期)",3,"後期",4,"集中(春期)",5,"通年",6)</f>
        <v>2</v>
      </c>
      <c r="S1371" t="s">
        <v>49</v>
      </c>
      <c r="U1371">
        <v>1</v>
      </c>
    </row>
    <row r="1372" spans="2:21" x14ac:dyDescent="0.85">
      <c r="B1372" s="22" t="s">
        <v>545</v>
      </c>
      <c r="C1372" s="6" t="s">
        <v>568</v>
      </c>
      <c r="D1372" s="6" t="s">
        <v>374</v>
      </c>
      <c r="E1372" s="6" t="s">
        <v>582</v>
      </c>
      <c r="F1372" s="6">
        <v>5</v>
      </c>
      <c r="G1372" s="52">
        <v>45472</v>
      </c>
      <c r="H1372" s="52">
        <f>IF(COUNTIF(休講・補講一覧表!I$6:I$47,開講日程一覧!P1372)&gt;0,_xlfn.XLOOKUP(開講日程一覧!P1372,休講・補講一覧表!I$6:I$47,休講・補講一覧表!G$6:G$47),G1372)</f>
        <v>45472</v>
      </c>
      <c r="I1372" s="3" t="str">
        <f t="shared" si="46"/>
        <v>土</v>
      </c>
      <c r="J1372" s="3" t="str">
        <f>IF(COUNTIF(休講・補講一覧表!I$6:I$47,開講日程一覧!P1372)&gt;0,TEXT(G1372,"m/d")&amp;"の補講","")</f>
        <v/>
      </c>
      <c r="K1372" s="6" t="s">
        <v>563</v>
      </c>
      <c r="L1372" s="7">
        <v>6.9444444444444441E-3</v>
      </c>
      <c r="M1372" s="7">
        <v>0.125</v>
      </c>
      <c r="P1372" s="33" t="str">
        <f t="shared" si="47"/>
        <v>事業構想研究（2年次）_大阪①（竹安ゼミ）_前期5</v>
      </c>
      <c r="Q1372" s="6" t="str">
        <f>IF(_xlfn.XLOOKUP(D1372,履修科目一覧!G$6:G$225,履修科目一覧!E$6:E$225)=0,"",_xlfn.XLOOKUP(D1372,履修科目一覧!G$6:G$225,履修科目一覧!E$6:E$225))</f>
        <v/>
      </c>
      <c r="R1372" cm="1">
        <f t="array" ref="R1372">_xlfn.SWITCH(B1372,"集中(導入)",1,"前期",2,"集中(夏期)",3,"後期",4,"集中(春期)",5,"通年",6)</f>
        <v>2</v>
      </c>
      <c r="S1372" t="s">
        <v>49</v>
      </c>
      <c r="U1372">
        <v>1</v>
      </c>
    </row>
    <row r="1373" spans="2:21" x14ac:dyDescent="0.85">
      <c r="B1373" s="22" t="s">
        <v>545</v>
      </c>
      <c r="C1373" s="6" t="s">
        <v>568</v>
      </c>
      <c r="D1373" s="6" t="s">
        <v>374</v>
      </c>
      <c r="E1373" s="6" t="s">
        <v>582</v>
      </c>
      <c r="F1373" s="6">
        <v>6</v>
      </c>
      <c r="G1373" s="52">
        <v>45486</v>
      </c>
      <c r="H1373" s="52">
        <f>IF(COUNTIF(休講・補講一覧表!I$6:I$47,開講日程一覧!P1373)&gt;0,_xlfn.XLOOKUP(開講日程一覧!P1373,休講・補講一覧表!I$6:I$47,休講・補講一覧表!G$6:G$47),G1373)</f>
        <v>45486</v>
      </c>
      <c r="I1373" s="3" t="str">
        <f t="shared" si="46"/>
        <v>土</v>
      </c>
      <c r="J1373" s="3" t="str">
        <f>IF(COUNTIF(休講・補講一覧表!I$6:I$47,開講日程一覧!P1373)&gt;0,TEXT(G1373,"m/d")&amp;"の補講","")</f>
        <v/>
      </c>
      <c r="K1373" s="6" t="s">
        <v>563</v>
      </c>
      <c r="L1373" s="7">
        <v>6.9444444444444441E-3</v>
      </c>
      <c r="M1373" s="7">
        <v>0.125</v>
      </c>
      <c r="P1373" s="33" t="str">
        <f t="shared" si="47"/>
        <v>事業構想研究（2年次）_大阪①（竹安ゼミ）_前期6</v>
      </c>
      <c r="Q1373" s="6" t="str">
        <f>IF(_xlfn.XLOOKUP(D1373,履修科目一覧!G$6:G$225,履修科目一覧!E$6:E$225)=0,"",_xlfn.XLOOKUP(D1373,履修科目一覧!G$6:G$225,履修科目一覧!E$6:E$225))</f>
        <v/>
      </c>
      <c r="R1373" cm="1">
        <f t="array" ref="R1373">_xlfn.SWITCH(B1373,"集中(導入)",1,"前期",2,"集中(夏期)",3,"後期",4,"集中(春期)",5,"通年",6)</f>
        <v>2</v>
      </c>
      <c r="S1373" t="s">
        <v>49</v>
      </c>
      <c r="U1373">
        <v>1</v>
      </c>
    </row>
    <row r="1374" spans="2:21" x14ac:dyDescent="0.85">
      <c r="B1374" s="22" t="s">
        <v>545</v>
      </c>
      <c r="C1374" s="6" t="s">
        <v>568</v>
      </c>
      <c r="D1374" s="6" t="s">
        <v>374</v>
      </c>
      <c r="E1374" s="6" t="s">
        <v>582</v>
      </c>
      <c r="F1374" s="6">
        <v>7</v>
      </c>
      <c r="G1374" s="52">
        <v>45500</v>
      </c>
      <c r="H1374" s="52">
        <f>IF(COUNTIF(休講・補講一覧表!I$6:I$47,開講日程一覧!P1374)&gt;0,_xlfn.XLOOKUP(開講日程一覧!P1374,休講・補講一覧表!I$6:I$47,休講・補講一覧表!G$6:G$47),G1374)</f>
        <v>45500</v>
      </c>
      <c r="I1374" s="3" t="str">
        <f t="shared" si="46"/>
        <v>土</v>
      </c>
      <c r="J1374" s="3" t="str">
        <f>IF(COUNTIF(休講・補講一覧表!I$6:I$47,開講日程一覧!P1374)&gt;0,TEXT(G1374,"m/d")&amp;"の補講","")</f>
        <v/>
      </c>
      <c r="K1374" s="6" t="s">
        <v>563</v>
      </c>
      <c r="L1374" s="7">
        <v>6.9444444444444441E-3</v>
      </c>
      <c r="M1374" s="7">
        <v>0.125</v>
      </c>
      <c r="P1374" s="33" t="str">
        <f t="shared" si="47"/>
        <v>事業構想研究（2年次）_大阪①（竹安ゼミ）_前期7</v>
      </c>
      <c r="Q1374" s="6" t="str">
        <f>IF(_xlfn.XLOOKUP(D1374,履修科目一覧!G$6:G$225,履修科目一覧!E$6:E$225)=0,"",_xlfn.XLOOKUP(D1374,履修科目一覧!G$6:G$225,履修科目一覧!E$6:E$225))</f>
        <v/>
      </c>
      <c r="R1374" cm="1">
        <f t="array" ref="R1374">_xlfn.SWITCH(B1374,"集中(導入)",1,"前期",2,"集中(夏期)",3,"後期",4,"集中(春期)",5,"通年",6)</f>
        <v>2</v>
      </c>
      <c r="S1374" t="s">
        <v>49</v>
      </c>
      <c r="U1374">
        <v>1</v>
      </c>
    </row>
    <row r="1375" spans="2:21" x14ac:dyDescent="0.85">
      <c r="B1375" s="22" t="s">
        <v>545</v>
      </c>
      <c r="C1375" s="6" t="s">
        <v>568</v>
      </c>
      <c r="D1375" s="6" t="s">
        <v>374</v>
      </c>
      <c r="E1375" s="6" t="s">
        <v>582</v>
      </c>
      <c r="F1375" s="6">
        <v>8</v>
      </c>
      <c r="G1375" s="52">
        <v>45514</v>
      </c>
      <c r="H1375" s="52">
        <f>IF(COUNTIF(休講・補講一覧表!I$6:I$47,開講日程一覧!P1375)&gt;0,_xlfn.XLOOKUP(開講日程一覧!P1375,休講・補講一覧表!I$6:I$47,休講・補講一覧表!G$6:G$47),G1375)</f>
        <v>45514</v>
      </c>
      <c r="I1375" s="3" t="str">
        <f t="shared" si="46"/>
        <v>土</v>
      </c>
      <c r="J1375" s="3" t="str">
        <f>IF(COUNTIF(休講・補講一覧表!I$6:I$47,開講日程一覧!P1375)&gt;0,TEXT(G1375,"m/d")&amp;"の補講","")</f>
        <v/>
      </c>
      <c r="K1375" s="6" t="s">
        <v>563</v>
      </c>
      <c r="L1375" s="7">
        <v>6.9444444444444441E-3</v>
      </c>
      <c r="M1375" s="7">
        <v>0.125</v>
      </c>
      <c r="P1375" s="33" t="str">
        <f t="shared" si="47"/>
        <v>事業構想研究（2年次）_大阪①（竹安ゼミ）_前期8</v>
      </c>
      <c r="Q1375" s="6" t="str">
        <f>IF(_xlfn.XLOOKUP(D1375,履修科目一覧!G$6:G$225,履修科目一覧!E$6:E$225)=0,"",_xlfn.XLOOKUP(D1375,履修科目一覧!G$6:G$225,履修科目一覧!E$6:E$225))</f>
        <v/>
      </c>
      <c r="R1375" cm="1">
        <f t="array" ref="R1375">_xlfn.SWITCH(B1375,"集中(導入)",1,"前期",2,"集中(夏期)",3,"後期",4,"集中(春期)",5,"通年",6)</f>
        <v>2</v>
      </c>
      <c r="S1375" t="s">
        <v>49</v>
      </c>
      <c r="U1375">
        <v>1</v>
      </c>
    </row>
    <row r="1376" spans="2:21" x14ac:dyDescent="0.85">
      <c r="B1376" s="22" t="s">
        <v>550</v>
      </c>
      <c r="C1376" s="6" t="s">
        <v>568</v>
      </c>
      <c r="D1376" s="6" t="s">
        <v>384</v>
      </c>
      <c r="E1376" s="6" t="s">
        <v>582</v>
      </c>
      <c r="F1376" s="6">
        <v>1</v>
      </c>
      <c r="G1376" s="52">
        <v>45563</v>
      </c>
      <c r="H1376" s="52">
        <f>IF(COUNTIF(休講・補講一覧表!I$6:I$47,開講日程一覧!P1376)&gt;0,_xlfn.XLOOKUP(開講日程一覧!P1376,休講・補講一覧表!I$6:I$47,休講・補講一覧表!G$6:G$47),G1376)</f>
        <v>45563</v>
      </c>
      <c r="I1376" s="3" t="str">
        <f t="shared" si="46"/>
        <v>土</v>
      </c>
      <c r="J1376" s="3" t="str">
        <f>IF(COUNTIF(休講・補講一覧表!I$6:I$47,開講日程一覧!P1376)&gt;0,TEXT(G1376,"m/d")&amp;"の補講","")</f>
        <v/>
      </c>
      <c r="K1376" s="6" t="s">
        <v>570</v>
      </c>
      <c r="L1376" s="7">
        <v>0</v>
      </c>
      <c r="M1376" s="7">
        <v>6.25E-2</v>
      </c>
      <c r="P1376" s="33" t="str">
        <f t="shared" si="47"/>
        <v>事業構想研究（2年次）_大阪①（竹安ゼミ）_後期1</v>
      </c>
      <c r="Q1376" s="6" t="str">
        <f>IF(_xlfn.XLOOKUP(D1376,履修科目一覧!G$6:G$225,履修科目一覧!E$6:E$225)=0,"",_xlfn.XLOOKUP(D1376,履修科目一覧!G$6:G$225,履修科目一覧!E$6:E$225))</f>
        <v/>
      </c>
      <c r="R1376" cm="1">
        <f t="array" ref="R1376">_xlfn.SWITCH(B1376,"集中(導入)",1,"前期",2,"集中(夏期)",3,"後期",4,"集中(春期)",5,"通年",6)</f>
        <v>4</v>
      </c>
      <c r="S1376" t="s">
        <v>49</v>
      </c>
      <c r="U1376">
        <v>1</v>
      </c>
    </row>
    <row r="1377" spans="2:21" x14ac:dyDescent="0.85">
      <c r="B1377" s="22" t="s">
        <v>550</v>
      </c>
      <c r="C1377" s="6" t="s">
        <v>568</v>
      </c>
      <c r="D1377" s="6" t="s">
        <v>384</v>
      </c>
      <c r="E1377" s="6" t="s">
        <v>582</v>
      </c>
      <c r="F1377" s="6">
        <v>2</v>
      </c>
      <c r="G1377" s="52">
        <v>45570</v>
      </c>
      <c r="H1377" s="52">
        <f>IF(COUNTIF(休講・補講一覧表!I$6:I$47,開講日程一覧!P1377)&gt;0,_xlfn.XLOOKUP(開講日程一覧!P1377,休講・補講一覧表!I$6:I$47,休講・補講一覧表!G$6:G$47),G1377)</f>
        <v>45570</v>
      </c>
      <c r="I1377" s="3" t="str">
        <f t="shared" si="46"/>
        <v>土</v>
      </c>
      <c r="J1377" s="3" t="str">
        <f>IF(COUNTIF(休講・補講一覧表!I$6:I$47,開講日程一覧!P1377)&gt;0,TEXT(G1377,"m/d")&amp;"の補講","")</f>
        <v/>
      </c>
      <c r="K1377" s="6" t="s">
        <v>563</v>
      </c>
      <c r="L1377" s="7">
        <v>6.9444444444444441E-3</v>
      </c>
      <c r="M1377" s="7">
        <v>0.125</v>
      </c>
      <c r="P1377" s="33" t="str">
        <f t="shared" si="47"/>
        <v>事業構想研究（2年次）_大阪①（竹安ゼミ）_後期2</v>
      </c>
      <c r="Q1377" s="6" t="str">
        <f>IF(_xlfn.XLOOKUP(D1377,履修科目一覧!G$6:G$225,履修科目一覧!E$6:E$225)=0,"",_xlfn.XLOOKUP(D1377,履修科目一覧!G$6:G$225,履修科目一覧!E$6:E$225))</f>
        <v/>
      </c>
      <c r="R1377" cm="1">
        <f t="array" ref="R1377">_xlfn.SWITCH(B1377,"集中(導入)",1,"前期",2,"集中(夏期)",3,"後期",4,"集中(春期)",5,"通年",6)</f>
        <v>4</v>
      </c>
      <c r="S1377" t="s">
        <v>49</v>
      </c>
      <c r="U1377">
        <v>1</v>
      </c>
    </row>
    <row r="1378" spans="2:21" x14ac:dyDescent="0.85">
      <c r="B1378" s="22" t="s">
        <v>550</v>
      </c>
      <c r="C1378" s="6" t="s">
        <v>568</v>
      </c>
      <c r="D1378" s="6" t="s">
        <v>384</v>
      </c>
      <c r="E1378" s="6" t="s">
        <v>582</v>
      </c>
      <c r="F1378" s="6">
        <v>3</v>
      </c>
      <c r="G1378" s="52">
        <v>45584</v>
      </c>
      <c r="H1378" s="52">
        <f>IF(COUNTIF(休講・補講一覧表!I$6:I$47,開講日程一覧!P1378)&gt;0,_xlfn.XLOOKUP(開講日程一覧!P1378,休講・補講一覧表!I$6:I$47,休講・補講一覧表!G$6:G$47),G1378)</f>
        <v>45584</v>
      </c>
      <c r="I1378" s="3" t="str">
        <f t="shared" si="46"/>
        <v>土</v>
      </c>
      <c r="J1378" s="3" t="str">
        <f>IF(COUNTIF(休講・補講一覧表!I$6:I$47,開講日程一覧!P1378)&gt;0,TEXT(G1378,"m/d")&amp;"の補講","")</f>
        <v/>
      </c>
      <c r="K1378" s="6" t="s">
        <v>563</v>
      </c>
      <c r="L1378" s="7">
        <v>6.9444444444444441E-3</v>
      </c>
      <c r="M1378" s="7">
        <v>0.125</v>
      </c>
      <c r="P1378" s="33" t="str">
        <f t="shared" si="47"/>
        <v>事業構想研究（2年次）_大阪①（竹安ゼミ）_後期3</v>
      </c>
      <c r="Q1378" s="6" t="str">
        <f>IF(_xlfn.XLOOKUP(D1378,履修科目一覧!G$6:G$225,履修科目一覧!E$6:E$225)=0,"",_xlfn.XLOOKUP(D1378,履修科目一覧!G$6:G$225,履修科目一覧!E$6:E$225))</f>
        <v/>
      </c>
      <c r="R1378" cm="1">
        <f t="array" ref="R1378">_xlfn.SWITCH(B1378,"集中(導入)",1,"前期",2,"集中(夏期)",3,"後期",4,"集中(春期)",5,"通年",6)</f>
        <v>4</v>
      </c>
      <c r="S1378" t="s">
        <v>49</v>
      </c>
      <c r="U1378">
        <v>1</v>
      </c>
    </row>
    <row r="1379" spans="2:21" x14ac:dyDescent="0.85">
      <c r="B1379" s="22" t="s">
        <v>550</v>
      </c>
      <c r="C1379" s="6" t="s">
        <v>568</v>
      </c>
      <c r="D1379" s="6" t="s">
        <v>384</v>
      </c>
      <c r="E1379" s="6" t="s">
        <v>582</v>
      </c>
      <c r="F1379" s="6">
        <v>4</v>
      </c>
      <c r="G1379" s="52">
        <v>45612</v>
      </c>
      <c r="H1379" s="52">
        <f>IF(COUNTIF(休講・補講一覧表!I$6:I$47,開講日程一覧!P1379)&gt;0,_xlfn.XLOOKUP(開講日程一覧!P1379,休講・補講一覧表!I$6:I$47,休講・補講一覧表!G$6:G$47),G1379)</f>
        <v>45612</v>
      </c>
      <c r="I1379" s="3" t="str">
        <f t="shared" si="46"/>
        <v>土</v>
      </c>
      <c r="J1379" s="3" t="str">
        <f>IF(COUNTIF(休講・補講一覧表!I$6:I$47,開講日程一覧!P1379)&gt;0,TEXT(G1379,"m/d")&amp;"の補講","")</f>
        <v/>
      </c>
      <c r="K1379" s="6" t="s">
        <v>563</v>
      </c>
      <c r="L1379" s="7">
        <v>6.9444444444444441E-3</v>
      </c>
      <c r="M1379" s="7">
        <v>0.125</v>
      </c>
      <c r="P1379" s="33" t="str">
        <f t="shared" si="47"/>
        <v>事業構想研究（2年次）_大阪①（竹安ゼミ）_後期4</v>
      </c>
      <c r="Q1379" s="6" t="str">
        <f>IF(_xlfn.XLOOKUP(D1379,履修科目一覧!G$6:G$225,履修科目一覧!E$6:E$225)=0,"",_xlfn.XLOOKUP(D1379,履修科目一覧!G$6:G$225,履修科目一覧!E$6:E$225))</f>
        <v/>
      </c>
      <c r="R1379" cm="1">
        <f t="array" ref="R1379">_xlfn.SWITCH(B1379,"集中(導入)",1,"前期",2,"集中(夏期)",3,"後期",4,"集中(春期)",5,"通年",6)</f>
        <v>4</v>
      </c>
      <c r="S1379" t="s">
        <v>49</v>
      </c>
      <c r="U1379">
        <v>1</v>
      </c>
    </row>
    <row r="1380" spans="2:21" x14ac:dyDescent="0.85">
      <c r="B1380" s="22" t="s">
        <v>550</v>
      </c>
      <c r="C1380" s="6" t="s">
        <v>568</v>
      </c>
      <c r="D1380" s="6" t="s">
        <v>384</v>
      </c>
      <c r="E1380" s="6" t="s">
        <v>582</v>
      </c>
      <c r="F1380" s="6">
        <v>5</v>
      </c>
      <c r="G1380" s="52">
        <v>45626</v>
      </c>
      <c r="H1380" s="52">
        <f>IF(COUNTIF(休講・補講一覧表!I$6:I$47,開講日程一覧!P1380)&gt;0,_xlfn.XLOOKUP(開講日程一覧!P1380,休講・補講一覧表!I$6:I$47,休講・補講一覧表!G$6:G$47),G1380)</f>
        <v>45626</v>
      </c>
      <c r="I1380" s="3" t="str">
        <f t="shared" si="46"/>
        <v>土</v>
      </c>
      <c r="J1380" s="3" t="str">
        <f>IF(COUNTIF(休講・補講一覧表!I$6:I$47,開講日程一覧!P1380)&gt;0,TEXT(G1380,"m/d")&amp;"の補講","")</f>
        <v/>
      </c>
      <c r="K1380" s="6" t="s">
        <v>563</v>
      </c>
      <c r="L1380" s="7">
        <v>6.9444444444444441E-3</v>
      </c>
      <c r="M1380" s="7">
        <v>0.125</v>
      </c>
      <c r="P1380" s="33" t="str">
        <f t="shared" si="47"/>
        <v>事業構想研究（2年次）_大阪①（竹安ゼミ）_後期5</v>
      </c>
      <c r="Q1380" s="6" t="str">
        <f>IF(_xlfn.XLOOKUP(D1380,履修科目一覧!G$6:G$225,履修科目一覧!E$6:E$225)=0,"",_xlfn.XLOOKUP(D1380,履修科目一覧!G$6:G$225,履修科目一覧!E$6:E$225))</f>
        <v/>
      </c>
      <c r="R1380" cm="1">
        <f t="array" ref="R1380">_xlfn.SWITCH(B1380,"集中(導入)",1,"前期",2,"集中(夏期)",3,"後期",4,"集中(春期)",5,"通年",6)</f>
        <v>4</v>
      </c>
      <c r="S1380" t="s">
        <v>49</v>
      </c>
      <c r="U1380">
        <v>1</v>
      </c>
    </row>
    <row r="1381" spans="2:21" x14ac:dyDescent="0.85">
      <c r="B1381" s="22" t="s">
        <v>550</v>
      </c>
      <c r="C1381" s="6" t="s">
        <v>568</v>
      </c>
      <c r="D1381" s="6" t="s">
        <v>384</v>
      </c>
      <c r="E1381" s="6" t="s">
        <v>582</v>
      </c>
      <c r="F1381" s="6">
        <v>6</v>
      </c>
      <c r="G1381" s="52">
        <v>45640</v>
      </c>
      <c r="H1381" s="52">
        <f>IF(COUNTIF(休講・補講一覧表!I$6:I$47,開講日程一覧!P1381)&gt;0,_xlfn.XLOOKUP(開講日程一覧!P1381,休講・補講一覧表!I$6:I$47,休講・補講一覧表!G$6:G$47),G1381)</f>
        <v>45640</v>
      </c>
      <c r="I1381" s="3" t="str">
        <f t="shared" si="46"/>
        <v>土</v>
      </c>
      <c r="J1381" s="3" t="str">
        <f>IF(COUNTIF(休講・補講一覧表!I$6:I$47,開講日程一覧!P1381)&gt;0,TEXT(G1381,"m/d")&amp;"の補講","")</f>
        <v/>
      </c>
      <c r="K1381" s="6" t="s">
        <v>563</v>
      </c>
      <c r="L1381" s="7">
        <v>6.9444444444444441E-3</v>
      </c>
      <c r="M1381" s="7">
        <v>0.125</v>
      </c>
      <c r="P1381" s="33" t="str">
        <f t="shared" si="47"/>
        <v>事業構想研究（2年次）_大阪①（竹安ゼミ）_後期6</v>
      </c>
      <c r="Q1381" s="6" t="str">
        <f>IF(_xlfn.XLOOKUP(D1381,履修科目一覧!G$6:G$225,履修科目一覧!E$6:E$225)=0,"",_xlfn.XLOOKUP(D1381,履修科目一覧!G$6:G$225,履修科目一覧!E$6:E$225))</f>
        <v/>
      </c>
      <c r="R1381" cm="1">
        <f t="array" ref="R1381">_xlfn.SWITCH(B1381,"集中(導入)",1,"前期",2,"集中(夏期)",3,"後期",4,"集中(春期)",5,"通年",6)</f>
        <v>4</v>
      </c>
      <c r="S1381" t="s">
        <v>49</v>
      </c>
      <c r="U1381">
        <v>1</v>
      </c>
    </row>
    <row r="1382" spans="2:21" x14ac:dyDescent="0.85">
      <c r="B1382" s="22" t="s">
        <v>550</v>
      </c>
      <c r="C1382" s="6" t="s">
        <v>568</v>
      </c>
      <c r="D1382" s="6" t="s">
        <v>384</v>
      </c>
      <c r="E1382" s="6" t="s">
        <v>582</v>
      </c>
      <c r="F1382" s="6">
        <v>7</v>
      </c>
      <c r="G1382" s="52">
        <v>45675</v>
      </c>
      <c r="H1382" s="52">
        <f>IF(COUNTIF(休講・補講一覧表!I$6:I$47,開講日程一覧!P1382)&gt;0,_xlfn.XLOOKUP(開講日程一覧!P1382,休講・補講一覧表!I$6:I$47,休講・補講一覧表!G$6:G$47),G1382)</f>
        <v>45675</v>
      </c>
      <c r="I1382" s="3" t="str">
        <f t="shared" si="46"/>
        <v>土</v>
      </c>
      <c r="J1382" s="3" t="str">
        <f>IF(COUNTIF(休講・補講一覧表!I$6:I$47,開講日程一覧!P1382)&gt;0,TEXT(G1382,"m/d")&amp;"の補講","")</f>
        <v/>
      </c>
      <c r="K1382" s="6" t="s">
        <v>563</v>
      </c>
      <c r="L1382" s="7">
        <v>6.9444444444444441E-3</v>
      </c>
      <c r="M1382" s="7">
        <v>0.125</v>
      </c>
      <c r="P1382" s="33" t="str">
        <f t="shared" si="47"/>
        <v>事業構想研究（2年次）_大阪①（竹安ゼミ）_後期7</v>
      </c>
      <c r="Q1382" s="6" t="str">
        <f>IF(_xlfn.XLOOKUP(D1382,履修科目一覧!G$6:G$225,履修科目一覧!E$6:E$225)=0,"",_xlfn.XLOOKUP(D1382,履修科目一覧!G$6:G$225,履修科目一覧!E$6:E$225))</f>
        <v/>
      </c>
      <c r="R1382" cm="1">
        <f t="array" ref="R1382">_xlfn.SWITCH(B1382,"集中(導入)",1,"前期",2,"集中(夏期)",3,"後期",4,"集中(春期)",5,"通年",6)</f>
        <v>4</v>
      </c>
      <c r="S1382" t="s">
        <v>49</v>
      </c>
      <c r="U1382">
        <v>1</v>
      </c>
    </row>
    <row r="1383" spans="2:21" x14ac:dyDescent="0.85">
      <c r="B1383" s="22" t="s">
        <v>550</v>
      </c>
      <c r="C1383" s="6" t="s">
        <v>568</v>
      </c>
      <c r="D1383" s="6" t="s">
        <v>384</v>
      </c>
      <c r="E1383" s="6" t="s">
        <v>582</v>
      </c>
      <c r="F1383" s="6">
        <v>8</v>
      </c>
      <c r="G1383" s="52">
        <v>45689</v>
      </c>
      <c r="H1383" s="52">
        <f>IF(COUNTIF(休講・補講一覧表!I$6:I$47,開講日程一覧!P1383)&gt;0,_xlfn.XLOOKUP(開講日程一覧!P1383,休講・補講一覧表!I$6:I$47,休講・補講一覧表!G$6:G$47),G1383)</f>
        <v>45689</v>
      </c>
      <c r="I1383" s="3" t="str">
        <f t="shared" si="46"/>
        <v>土</v>
      </c>
      <c r="J1383" s="3" t="str">
        <f>IF(COUNTIF(休講・補講一覧表!I$6:I$47,開講日程一覧!P1383)&gt;0,TEXT(G1383,"m/d")&amp;"の補講","")</f>
        <v/>
      </c>
      <c r="K1383" s="6" t="s">
        <v>563</v>
      </c>
      <c r="L1383" s="7">
        <v>6.9444444444444441E-3</v>
      </c>
      <c r="M1383" s="7">
        <v>0.125</v>
      </c>
      <c r="P1383" s="33" t="str">
        <f t="shared" si="47"/>
        <v>事業構想研究（2年次）_大阪①（竹安ゼミ）_後期8</v>
      </c>
      <c r="Q1383" s="6" t="str">
        <f>IF(_xlfn.XLOOKUP(D1383,履修科目一覧!G$6:G$225,履修科目一覧!E$6:E$225)=0,"",_xlfn.XLOOKUP(D1383,履修科目一覧!G$6:G$225,履修科目一覧!E$6:E$225))</f>
        <v/>
      </c>
      <c r="R1383" cm="1">
        <f t="array" ref="R1383">_xlfn.SWITCH(B1383,"集中(導入)",1,"前期",2,"集中(夏期)",3,"後期",4,"集中(春期)",5,"通年",6)</f>
        <v>4</v>
      </c>
      <c r="S1383" t="s">
        <v>49</v>
      </c>
      <c r="U1383">
        <v>1</v>
      </c>
    </row>
    <row r="1384" spans="2:21" x14ac:dyDescent="0.85">
      <c r="B1384" s="22" t="s">
        <v>545</v>
      </c>
      <c r="C1384" s="6" t="s">
        <v>561</v>
      </c>
      <c r="D1384" s="6" t="s">
        <v>394</v>
      </c>
      <c r="E1384" s="6" t="s">
        <v>582</v>
      </c>
      <c r="F1384" s="6">
        <v>1</v>
      </c>
      <c r="G1384" s="52">
        <v>45409</v>
      </c>
      <c r="H1384" s="52">
        <f>IF(COUNTIF(休講・補講一覧表!I$6:I$47,開講日程一覧!P1384)&gt;0,_xlfn.XLOOKUP(開講日程一覧!P1384,休講・補講一覧表!I$6:I$47,休講・補講一覧表!G$6:G$47),G1384)</f>
        <v>45409</v>
      </c>
      <c r="I1384" s="3" t="str">
        <f t="shared" si="46"/>
        <v>土</v>
      </c>
      <c r="J1384" s="3" t="str">
        <f>IF(COUNTIF(休講・補講一覧表!I$6:I$47,開講日程一覧!P1384)&gt;0,TEXT(G1384,"m/d")&amp;"の補講","")</f>
        <v/>
      </c>
      <c r="K1384" s="6" t="s">
        <v>562</v>
      </c>
      <c r="L1384" s="7">
        <v>0</v>
      </c>
      <c r="M1384" s="7">
        <v>6.25E-2</v>
      </c>
      <c r="P1384" s="33" t="str">
        <f t="shared" si="47"/>
        <v>事業構想研究（2年次）_大阪②（橋本ゼミ）_前期1</v>
      </c>
      <c r="Q1384" s="6" t="str">
        <f>IF(_xlfn.XLOOKUP(D1384,履修科目一覧!G$6:G$225,履修科目一覧!E$6:E$225)=0,"",_xlfn.XLOOKUP(D1384,履修科目一覧!G$6:G$225,履修科目一覧!E$6:E$225))</f>
        <v/>
      </c>
      <c r="R1384" cm="1">
        <f t="array" ref="R1384">_xlfn.SWITCH(B1384,"集中(導入)",1,"前期",2,"集中(夏期)",3,"後期",4,"集中(春期)",5,"通年",6)</f>
        <v>2</v>
      </c>
      <c r="S1384" t="s">
        <v>49</v>
      </c>
      <c r="U1384">
        <v>1</v>
      </c>
    </row>
    <row r="1385" spans="2:21" x14ac:dyDescent="0.85">
      <c r="B1385" s="22" t="s">
        <v>545</v>
      </c>
      <c r="C1385" s="6" t="s">
        <v>561</v>
      </c>
      <c r="D1385" s="6" t="s">
        <v>394</v>
      </c>
      <c r="E1385" s="6" t="s">
        <v>582</v>
      </c>
      <c r="F1385" s="6">
        <v>2</v>
      </c>
      <c r="G1385" s="52">
        <v>45423</v>
      </c>
      <c r="H1385" s="52">
        <f>IF(COUNTIF(休講・補講一覧表!I$6:I$47,開講日程一覧!P1385)&gt;0,_xlfn.XLOOKUP(開講日程一覧!P1385,休講・補講一覧表!I$6:I$47,休講・補講一覧表!G$6:G$47),G1385)</f>
        <v>45423</v>
      </c>
      <c r="I1385" s="3" t="str">
        <f t="shared" si="46"/>
        <v>土</v>
      </c>
      <c r="J1385" s="3" t="str">
        <f>IF(COUNTIF(休講・補講一覧表!I$6:I$47,開講日程一覧!P1385)&gt;0,TEXT(G1385,"m/d")&amp;"の補講","")</f>
        <v/>
      </c>
      <c r="K1385" s="6" t="s">
        <v>563</v>
      </c>
      <c r="L1385" s="7">
        <v>6.9444444444444441E-3</v>
      </c>
      <c r="M1385" s="7">
        <v>0.125</v>
      </c>
      <c r="P1385" s="33" t="str">
        <f t="shared" si="47"/>
        <v>事業構想研究（2年次）_大阪②（橋本ゼミ）_前期2</v>
      </c>
      <c r="Q1385" s="6" t="str">
        <f>IF(_xlfn.XLOOKUP(D1385,履修科目一覧!G$6:G$225,履修科目一覧!E$6:E$225)=0,"",_xlfn.XLOOKUP(D1385,履修科目一覧!G$6:G$225,履修科目一覧!E$6:E$225))</f>
        <v/>
      </c>
      <c r="R1385" cm="1">
        <f t="array" ref="R1385">_xlfn.SWITCH(B1385,"集中(導入)",1,"前期",2,"集中(夏期)",3,"後期",4,"集中(春期)",5,"通年",6)</f>
        <v>2</v>
      </c>
      <c r="S1385" t="s">
        <v>49</v>
      </c>
      <c r="U1385">
        <v>1</v>
      </c>
    </row>
    <row r="1386" spans="2:21" x14ac:dyDescent="0.85">
      <c r="B1386" s="22" t="s">
        <v>545</v>
      </c>
      <c r="C1386" s="6" t="s">
        <v>561</v>
      </c>
      <c r="D1386" s="6" t="s">
        <v>394</v>
      </c>
      <c r="E1386" s="6" t="s">
        <v>582</v>
      </c>
      <c r="F1386" s="6">
        <v>3</v>
      </c>
      <c r="G1386" s="52">
        <v>45437</v>
      </c>
      <c r="H1386" s="52">
        <f>IF(COUNTIF(休講・補講一覧表!I$6:I$47,開講日程一覧!P1386)&gt;0,_xlfn.XLOOKUP(開講日程一覧!P1386,休講・補講一覧表!I$6:I$47,休講・補講一覧表!G$6:G$47),G1386)</f>
        <v>45437</v>
      </c>
      <c r="I1386" s="3" t="str">
        <f t="shared" si="46"/>
        <v>土</v>
      </c>
      <c r="J1386" s="3" t="str">
        <f>IF(COUNTIF(休講・補講一覧表!I$6:I$47,開講日程一覧!P1386)&gt;0,TEXT(G1386,"m/d")&amp;"の補講","")</f>
        <v/>
      </c>
      <c r="K1386" s="6" t="s">
        <v>563</v>
      </c>
      <c r="L1386" s="7">
        <v>6.9444444444444441E-3</v>
      </c>
      <c r="M1386" s="7">
        <v>0.125</v>
      </c>
      <c r="P1386" s="33" t="str">
        <f t="shared" si="47"/>
        <v>事業構想研究（2年次）_大阪②（橋本ゼミ）_前期3</v>
      </c>
      <c r="Q1386" s="6" t="str">
        <f>IF(_xlfn.XLOOKUP(D1386,履修科目一覧!G$6:G$225,履修科目一覧!E$6:E$225)=0,"",_xlfn.XLOOKUP(D1386,履修科目一覧!G$6:G$225,履修科目一覧!E$6:E$225))</f>
        <v/>
      </c>
      <c r="R1386" cm="1">
        <f t="array" ref="R1386">_xlfn.SWITCH(B1386,"集中(導入)",1,"前期",2,"集中(夏期)",3,"後期",4,"集中(春期)",5,"通年",6)</f>
        <v>2</v>
      </c>
      <c r="S1386" t="s">
        <v>49</v>
      </c>
      <c r="U1386">
        <v>1</v>
      </c>
    </row>
    <row r="1387" spans="2:21" x14ac:dyDescent="0.85">
      <c r="B1387" s="22" t="s">
        <v>545</v>
      </c>
      <c r="C1387" s="6" t="s">
        <v>561</v>
      </c>
      <c r="D1387" s="6" t="s">
        <v>394</v>
      </c>
      <c r="E1387" s="6" t="s">
        <v>582</v>
      </c>
      <c r="F1387" s="6">
        <v>4</v>
      </c>
      <c r="G1387" s="52">
        <v>45451</v>
      </c>
      <c r="H1387" s="52">
        <f>IF(COUNTIF(休講・補講一覧表!I$6:I$47,開講日程一覧!P1387)&gt;0,_xlfn.XLOOKUP(開講日程一覧!P1387,休講・補講一覧表!I$6:I$47,休講・補講一覧表!G$6:G$47),G1387)</f>
        <v>45451</v>
      </c>
      <c r="I1387" s="3" t="str">
        <f t="shared" si="46"/>
        <v>土</v>
      </c>
      <c r="J1387" s="3" t="str">
        <f>IF(COUNTIF(休講・補講一覧表!I$6:I$47,開講日程一覧!P1387)&gt;0,TEXT(G1387,"m/d")&amp;"の補講","")</f>
        <v/>
      </c>
      <c r="K1387" s="6" t="s">
        <v>563</v>
      </c>
      <c r="L1387" s="7">
        <v>6.9444444444444441E-3</v>
      </c>
      <c r="M1387" s="7">
        <v>0.125</v>
      </c>
      <c r="P1387" s="33" t="str">
        <f t="shared" si="47"/>
        <v>事業構想研究（2年次）_大阪②（橋本ゼミ）_前期4</v>
      </c>
      <c r="Q1387" s="6" t="str">
        <f>IF(_xlfn.XLOOKUP(D1387,履修科目一覧!G$6:G$225,履修科目一覧!E$6:E$225)=0,"",_xlfn.XLOOKUP(D1387,履修科目一覧!G$6:G$225,履修科目一覧!E$6:E$225))</f>
        <v/>
      </c>
      <c r="R1387" cm="1">
        <f t="array" ref="R1387">_xlfn.SWITCH(B1387,"集中(導入)",1,"前期",2,"集中(夏期)",3,"後期",4,"集中(春期)",5,"通年",6)</f>
        <v>2</v>
      </c>
      <c r="S1387" t="s">
        <v>49</v>
      </c>
      <c r="U1387">
        <v>1</v>
      </c>
    </row>
    <row r="1388" spans="2:21" x14ac:dyDescent="0.85">
      <c r="B1388" s="22" t="s">
        <v>545</v>
      </c>
      <c r="C1388" s="6" t="s">
        <v>561</v>
      </c>
      <c r="D1388" s="6" t="s">
        <v>394</v>
      </c>
      <c r="E1388" s="6" t="s">
        <v>582</v>
      </c>
      <c r="F1388" s="6">
        <v>5</v>
      </c>
      <c r="G1388" s="52">
        <v>45465</v>
      </c>
      <c r="H1388" s="52">
        <f>IF(COUNTIF(休講・補講一覧表!I$6:I$47,開講日程一覧!P1388)&gt;0,_xlfn.XLOOKUP(開講日程一覧!P1388,休講・補講一覧表!I$6:I$47,休講・補講一覧表!G$6:G$47),G1388)</f>
        <v>45465</v>
      </c>
      <c r="I1388" s="3" t="str">
        <f t="shared" si="46"/>
        <v>土</v>
      </c>
      <c r="J1388" s="3" t="str">
        <f>IF(COUNTIF(休講・補講一覧表!I$6:I$47,開講日程一覧!P1388)&gt;0,TEXT(G1388,"m/d")&amp;"の補講","")</f>
        <v/>
      </c>
      <c r="K1388" s="6" t="s">
        <v>563</v>
      </c>
      <c r="L1388" s="7">
        <v>6.9444444444444441E-3</v>
      </c>
      <c r="M1388" s="7">
        <v>0.125</v>
      </c>
      <c r="P1388" s="33" t="str">
        <f t="shared" si="47"/>
        <v>事業構想研究（2年次）_大阪②（橋本ゼミ）_前期5</v>
      </c>
      <c r="Q1388" s="6" t="str">
        <f>IF(_xlfn.XLOOKUP(D1388,履修科目一覧!G$6:G$225,履修科目一覧!E$6:E$225)=0,"",_xlfn.XLOOKUP(D1388,履修科目一覧!G$6:G$225,履修科目一覧!E$6:E$225))</f>
        <v/>
      </c>
      <c r="R1388" cm="1">
        <f t="array" ref="R1388">_xlfn.SWITCH(B1388,"集中(導入)",1,"前期",2,"集中(夏期)",3,"後期",4,"集中(春期)",5,"通年",6)</f>
        <v>2</v>
      </c>
      <c r="S1388" t="s">
        <v>49</v>
      </c>
      <c r="U1388">
        <v>1</v>
      </c>
    </row>
    <row r="1389" spans="2:21" x14ac:dyDescent="0.85">
      <c r="B1389" s="22" t="s">
        <v>545</v>
      </c>
      <c r="C1389" s="6" t="s">
        <v>561</v>
      </c>
      <c r="D1389" s="6" t="s">
        <v>394</v>
      </c>
      <c r="E1389" s="6" t="s">
        <v>582</v>
      </c>
      <c r="F1389" s="6">
        <v>6</v>
      </c>
      <c r="G1389" s="52">
        <v>45479</v>
      </c>
      <c r="H1389" s="52">
        <f>IF(COUNTIF(休講・補講一覧表!I$6:I$47,開講日程一覧!P1389)&gt;0,_xlfn.XLOOKUP(開講日程一覧!P1389,休講・補講一覧表!I$6:I$47,休講・補講一覧表!G$6:G$47),G1389)</f>
        <v>45479</v>
      </c>
      <c r="I1389" s="3" t="str">
        <f t="shared" si="46"/>
        <v>土</v>
      </c>
      <c r="J1389" s="3" t="str">
        <f>IF(COUNTIF(休講・補講一覧表!I$6:I$47,開講日程一覧!P1389)&gt;0,TEXT(G1389,"m/d")&amp;"の補講","")</f>
        <v/>
      </c>
      <c r="K1389" s="6" t="s">
        <v>563</v>
      </c>
      <c r="L1389" s="7">
        <v>6.9444444444444441E-3</v>
      </c>
      <c r="M1389" s="7">
        <v>0.125</v>
      </c>
      <c r="P1389" s="33" t="str">
        <f t="shared" si="47"/>
        <v>事業構想研究（2年次）_大阪②（橋本ゼミ）_前期6</v>
      </c>
      <c r="Q1389" s="6" t="str">
        <f>IF(_xlfn.XLOOKUP(D1389,履修科目一覧!G$6:G$225,履修科目一覧!E$6:E$225)=0,"",_xlfn.XLOOKUP(D1389,履修科目一覧!G$6:G$225,履修科目一覧!E$6:E$225))</f>
        <v/>
      </c>
      <c r="R1389" cm="1">
        <f t="array" ref="R1389">_xlfn.SWITCH(B1389,"集中(導入)",1,"前期",2,"集中(夏期)",3,"後期",4,"集中(春期)",5,"通年",6)</f>
        <v>2</v>
      </c>
      <c r="S1389" t="s">
        <v>49</v>
      </c>
      <c r="U1389">
        <v>1</v>
      </c>
    </row>
    <row r="1390" spans="2:21" x14ac:dyDescent="0.85">
      <c r="B1390" s="22" t="s">
        <v>545</v>
      </c>
      <c r="C1390" s="6" t="s">
        <v>561</v>
      </c>
      <c r="D1390" s="6" t="s">
        <v>394</v>
      </c>
      <c r="E1390" s="6" t="s">
        <v>582</v>
      </c>
      <c r="F1390" s="6">
        <v>7</v>
      </c>
      <c r="G1390" s="52">
        <v>45493</v>
      </c>
      <c r="H1390" s="52">
        <f>IF(COUNTIF(休講・補講一覧表!I$6:I$47,開講日程一覧!P1390)&gt;0,_xlfn.XLOOKUP(開講日程一覧!P1390,休講・補講一覧表!I$6:I$47,休講・補講一覧表!G$6:G$47),G1390)</f>
        <v>45493</v>
      </c>
      <c r="I1390" s="3" t="str">
        <f t="shared" si="46"/>
        <v>土</v>
      </c>
      <c r="J1390" s="3" t="str">
        <f>IF(COUNTIF(休講・補講一覧表!I$6:I$47,開講日程一覧!P1390)&gt;0,TEXT(G1390,"m/d")&amp;"の補講","")</f>
        <v/>
      </c>
      <c r="K1390" s="6" t="s">
        <v>563</v>
      </c>
      <c r="L1390" s="7">
        <v>6.9444444444444441E-3</v>
      </c>
      <c r="M1390" s="7">
        <v>0.125</v>
      </c>
      <c r="P1390" s="33" t="str">
        <f t="shared" si="47"/>
        <v>事業構想研究（2年次）_大阪②（橋本ゼミ）_前期7</v>
      </c>
      <c r="Q1390" s="6" t="str">
        <f>IF(_xlfn.XLOOKUP(D1390,履修科目一覧!G$6:G$225,履修科目一覧!E$6:E$225)=0,"",_xlfn.XLOOKUP(D1390,履修科目一覧!G$6:G$225,履修科目一覧!E$6:E$225))</f>
        <v/>
      </c>
      <c r="R1390" cm="1">
        <f t="array" ref="R1390">_xlfn.SWITCH(B1390,"集中(導入)",1,"前期",2,"集中(夏期)",3,"後期",4,"集中(春期)",5,"通年",6)</f>
        <v>2</v>
      </c>
      <c r="S1390" t="s">
        <v>49</v>
      </c>
      <c r="U1390">
        <v>1</v>
      </c>
    </row>
    <row r="1391" spans="2:21" x14ac:dyDescent="0.85">
      <c r="B1391" s="22" t="s">
        <v>545</v>
      </c>
      <c r="C1391" s="6" t="s">
        <v>561</v>
      </c>
      <c r="D1391" s="6" t="s">
        <v>394</v>
      </c>
      <c r="E1391" s="6" t="s">
        <v>582</v>
      </c>
      <c r="F1391" s="6">
        <v>8</v>
      </c>
      <c r="G1391" s="52">
        <v>45507</v>
      </c>
      <c r="H1391" s="52">
        <f>IF(COUNTIF(休講・補講一覧表!I$6:I$47,開講日程一覧!P1391)&gt;0,_xlfn.XLOOKUP(開講日程一覧!P1391,休講・補講一覧表!I$6:I$47,休講・補講一覧表!G$6:G$47),G1391)</f>
        <v>45507</v>
      </c>
      <c r="I1391" s="3" t="str">
        <f t="shared" si="46"/>
        <v>土</v>
      </c>
      <c r="J1391" s="3" t="str">
        <f>IF(COUNTIF(休講・補講一覧表!I$6:I$47,開講日程一覧!P1391)&gt;0,TEXT(G1391,"m/d")&amp;"の補講","")</f>
        <v/>
      </c>
      <c r="K1391" s="6" t="s">
        <v>563</v>
      </c>
      <c r="L1391" s="7">
        <v>6.9444444444444441E-3</v>
      </c>
      <c r="M1391" s="7">
        <v>0.125</v>
      </c>
      <c r="P1391" s="33" t="str">
        <f t="shared" si="47"/>
        <v>事業構想研究（2年次）_大阪②（橋本ゼミ）_前期8</v>
      </c>
      <c r="Q1391" s="6" t="str">
        <f>IF(_xlfn.XLOOKUP(D1391,履修科目一覧!G$6:G$225,履修科目一覧!E$6:E$225)=0,"",_xlfn.XLOOKUP(D1391,履修科目一覧!G$6:G$225,履修科目一覧!E$6:E$225))</f>
        <v/>
      </c>
      <c r="R1391" cm="1">
        <f t="array" ref="R1391">_xlfn.SWITCH(B1391,"集中(導入)",1,"前期",2,"集中(夏期)",3,"後期",4,"集中(春期)",5,"通年",6)</f>
        <v>2</v>
      </c>
      <c r="S1391" t="s">
        <v>49</v>
      </c>
      <c r="U1391">
        <v>1</v>
      </c>
    </row>
    <row r="1392" spans="2:21" x14ac:dyDescent="0.85">
      <c r="B1392" s="22" t="s">
        <v>550</v>
      </c>
      <c r="C1392" s="6" t="s">
        <v>561</v>
      </c>
      <c r="D1392" s="6" t="s">
        <v>404</v>
      </c>
      <c r="E1392" s="6" t="s">
        <v>582</v>
      </c>
      <c r="F1392" s="6">
        <v>1</v>
      </c>
      <c r="G1392" s="52">
        <v>45563</v>
      </c>
      <c r="H1392" s="52">
        <f>IF(COUNTIF(休講・補講一覧表!I$6:I$47,開講日程一覧!P1392)&gt;0,_xlfn.XLOOKUP(開講日程一覧!P1392,休講・補講一覧表!I$6:I$47,休講・補講一覧表!G$6:G$47),G1392)</f>
        <v>45563</v>
      </c>
      <c r="I1392" s="3" t="str">
        <f t="shared" si="46"/>
        <v>土</v>
      </c>
      <c r="J1392" s="3" t="str">
        <f>IF(COUNTIF(休講・補講一覧表!I$6:I$47,開講日程一覧!P1392)&gt;0,TEXT(G1392,"m/d")&amp;"の補講","")</f>
        <v/>
      </c>
      <c r="K1392" s="6" t="s">
        <v>562</v>
      </c>
      <c r="L1392" s="7">
        <v>0</v>
      </c>
      <c r="M1392" s="7">
        <v>6.25E-2</v>
      </c>
      <c r="P1392" s="33" t="str">
        <f t="shared" si="47"/>
        <v>事業構想研究（2年次）_大阪②（橋本ゼミ）_後期1</v>
      </c>
      <c r="Q1392" s="6" t="str">
        <f>IF(_xlfn.XLOOKUP(D1392,履修科目一覧!G$6:G$225,履修科目一覧!E$6:E$225)=0,"",_xlfn.XLOOKUP(D1392,履修科目一覧!G$6:G$225,履修科目一覧!E$6:E$225))</f>
        <v/>
      </c>
      <c r="R1392" cm="1">
        <f t="array" ref="R1392">_xlfn.SWITCH(B1392,"集中(導入)",1,"前期",2,"集中(夏期)",3,"後期",4,"集中(春期)",5,"通年",6)</f>
        <v>4</v>
      </c>
      <c r="S1392" t="s">
        <v>49</v>
      </c>
      <c r="U1392">
        <v>1</v>
      </c>
    </row>
    <row r="1393" spans="2:21" x14ac:dyDescent="0.85">
      <c r="B1393" s="22" t="s">
        <v>550</v>
      </c>
      <c r="C1393" s="6" t="s">
        <v>561</v>
      </c>
      <c r="D1393" s="6" t="s">
        <v>404</v>
      </c>
      <c r="E1393" s="6" t="s">
        <v>582</v>
      </c>
      <c r="F1393" s="6">
        <v>2</v>
      </c>
      <c r="G1393" s="52">
        <v>45577</v>
      </c>
      <c r="H1393" s="52">
        <f>IF(COUNTIF(休講・補講一覧表!I$6:I$47,開講日程一覧!P1393)&gt;0,_xlfn.XLOOKUP(開講日程一覧!P1393,休講・補講一覧表!I$6:I$47,休講・補講一覧表!G$6:G$47),G1393)</f>
        <v>45577</v>
      </c>
      <c r="I1393" s="3" t="str">
        <f t="shared" si="46"/>
        <v>土</v>
      </c>
      <c r="J1393" s="3" t="str">
        <f>IF(COUNTIF(休講・補講一覧表!I$6:I$47,開講日程一覧!P1393)&gt;0,TEXT(G1393,"m/d")&amp;"の補講","")</f>
        <v/>
      </c>
      <c r="K1393" s="6" t="s">
        <v>563</v>
      </c>
      <c r="L1393" s="7">
        <v>6.9444444444444441E-3</v>
      </c>
      <c r="M1393" s="7">
        <v>0.125</v>
      </c>
      <c r="P1393" s="33" t="str">
        <f t="shared" si="47"/>
        <v>事業構想研究（2年次）_大阪②（橋本ゼミ）_後期2</v>
      </c>
      <c r="Q1393" s="6" t="str">
        <f>IF(_xlfn.XLOOKUP(D1393,履修科目一覧!G$6:G$225,履修科目一覧!E$6:E$225)=0,"",_xlfn.XLOOKUP(D1393,履修科目一覧!G$6:G$225,履修科目一覧!E$6:E$225))</f>
        <v/>
      </c>
      <c r="R1393" cm="1">
        <f t="array" ref="R1393">_xlfn.SWITCH(B1393,"集中(導入)",1,"前期",2,"集中(夏期)",3,"後期",4,"集中(春期)",5,"通年",6)</f>
        <v>4</v>
      </c>
      <c r="S1393" t="s">
        <v>49</v>
      </c>
      <c r="U1393">
        <v>1</v>
      </c>
    </row>
    <row r="1394" spans="2:21" x14ac:dyDescent="0.85">
      <c r="B1394" s="22" t="s">
        <v>550</v>
      </c>
      <c r="C1394" s="6" t="s">
        <v>561</v>
      </c>
      <c r="D1394" s="6" t="s">
        <v>404</v>
      </c>
      <c r="E1394" s="6" t="s">
        <v>582</v>
      </c>
      <c r="F1394" s="6">
        <v>3</v>
      </c>
      <c r="G1394" s="52">
        <v>45591</v>
      </c>
      <c r="H1394" s="52">
        <f>IF(COUNTIF(休講・補講一覧表!I$6:I$47,開講日程一覧!P1394)&gt;0,_xlfn.XLOOKUP(開講日程一覧!P1394,休講・補講一覧表!I$6:I$47,休講・補講一覧表!G$6:G$47),G1394)</f>
        <v>45591</v>
      </c>
      <c r="I1394" s="3" t="str">
        <f t="shared" si="46"/>
        <v>土</v>
      </c>
      <c r="J1394" s="3" t="str">
        <f>IF(COUNTIF(休講・補講一覧表!I$6:I$47,開講日程一覧!P1394)&gt;0,TEXT(G1394,"m/d")&amp;"の補講","")</f>
        <v/>
      </c>
      <c r="K1394" s="6" t="s">
        <v>563</v>
      </c>
      <c r="L1394" s="7">
        <v>6.9444444444444441E-3</v>
      </c>
      <c r="M1394" s="7">
        <v>0.125</v>
      </c>
      <c r="P1394" s="33" t="str">
        <f t="shared" si="47"/>
        <v>事業構想研究（2年次）_大阪②（橋本ゼミ）_後期3</v>
      </c>
      <c r="Q1394" s="6" t="str">
        <f>IF(_xlfn.XLOOKUP(D1394,履修科目一覧!G$6:G$225,履修科目一覧!E$6:E$225)=0,"",_xlfn.XLOOKUP(D1394,履修科目一覧!G$6:G$225,履修科目一覧!E$6:E$225))</f>
        <v/>
      </c>
      <c r="R1394" cm="1">
        <f t="array" ref="R1394">_xlfn.SWITCH(B1394,"集中(導入)",1,"前期",2,"集中(夏期)",3,"後期",4,"集中(春期)",5,"通年",6)</f>
        <v>4</v>
      </c>
      <c r="S1394" t="s">
        <v>49</v>
      </c>
      <c r="U1394">
        <v>1</v>
      </c>
    </row>
    <row r="1395" spans="2:21" x14ac:dyDescent="0.85">
      <c r="B1395" s="22" t="s">
        <v>550</v>
      </c>
      <c r="C1395" s="6" t="s">
        <v>561</v>
      </c>
      <c r="D1395" s="6" t="s">
        <v>404</v>
      </c>
      <c r="E1395" s="6" t="s">
        <v>582</v>
      </c>
      <c r="F1395" s="6">
        <v>4</v>
      </c>
      <c r="G1395" s="52">
        <v>45605</v>
      </c>
      <c r="H1395" s="52">
        <f>IF(COUNTIF(休講・補講一覧表!I$6:I$47,開講日程一覧!P1395)&gt;0,_xlfn.XLOOKUP(開講日程一覧!P1395,休講・補講一覧表!I$6:I$47,休講・補講一覧表!G$6:G$47),G1395)</f>
        <v>45605</v>
      </c>
      <c r="I1395" s="3" t="str">
        <f t="shared" si="46"/>
        <v>土</v>
      </c>
      <c r="J1395" s="3" t="str">
        <f>IF(COUNTIF(休講・補講一覧表!I$6:I$47,開講日程一覧!P1395)&gt;0,TEXT(G1395,"m/d")&amp;"の補講","")</f>
        <v/>
      </c>
      <c r="K1395" s="6" t="s">
        <v>563</v>
      </c>
      <c r="L1395" s="7">
        <v>6.9444444444444441E-3</v>
      </c>
      <c r="M1395" s="7">
        <v>0.125</v>
      </c>
      <c r="P1395" s="33" t="str">
        <f t="shared" si="47"/>
        <v>事業構想研究（2年次）_大阪②（橋本ゼミ）_後期4</v>
      </c>
      <c r="Q1395" s="6" t="str">
        <f>IF(_xlfn.XLOOKUP(D1395,履修科目一覧!G$6:G$225,履修科目一覧!E$6:E$225)=0,"",_xlfn.XLOOKUP(D1395,履修科目一覧!G$6:G$225,履修科目一覧!E$6:E$225))</f>
        <v/>
      </c>
      <c r="R1395" cm="1">
        <f t="array" ref="R1395">_xlfn.SWITCH(B1395,"集中(導入)",1,"前期",2,"集中(夏期)",3,"後期",4,"集中(春期)",5,"通年",6)</f>
        <v>4</v>
      </c>
      <c r="S1395" t="s">
        <v>49</v>
      </c>
      <c r="U1395">
        <v>1</v>
      </c>
    </row>
    <row r="1396" spans="2:21" x14ac:dyDescent="0.85">
      <c r="B1396" s="22" t="s">
        <v>550</v>
      </c>
      <c r="C1396" s="6" t="s">
        <v>561</v>
      </c>
      <c r="D1396" s="6" t="s">
        <v>404</v>
      </c>
      <c r="E1396" s="6" t="s">
        <v>582</v>
      </c>
      <c r="F1396" s="6">
        <v>5</v>
      </c>
      <c r="G1396" s="52">
        <v>45633</v>
      </c>
      <c r="H1396" s="52">
        <f>IF(COUNTIF(休講・補講一覧表!I$6:I$47,開講日程一覧!P1396)&gt;0,_xlfn.XLOOKUP(開講日程一覧!P1396,休講・補講一覧表!I$6:I$47,休講・補講一覧表!G$6:G$47),G1396)</f>
        <v>45633</v>
      </c>
      <c r="I1396" s="3" t="str">
        <f t="shared" si="46"/>
        <v>土</v>
      </c>
      <c r="J1396" s="3" t="str">
        <f>IF(COUNTIF(休講・補講一覧表!I$6:I$47,開講日程一覧!P1396)&gt;0,TEXT(G1396,"m/d")&amp;"の補講","")</f>
        <v/>
      </c>
      <c r="K1396" s="6" t="s">
        <v>563</v>
      </c>
      <c r="L1396" s="7">
        <v>6.9444444444444441E-3</v>
      </c>
      <c r="M1396" s="7">
        <v>0.125</v>
      </c>
      <c r="P1396" s="33" t="str">
        <f t="shared" si="47"/>
        <v>事業構想研究（2年次）_大阪②（橋本ゼミ）_後期5</v>
      </c>
      <c r="Q1396" s="6" t="str">
        <f>IF(_xlfn.XLOOKUP(D1396,履修科目一覧!G$6:G$225,履修科目一覧!E$6:E$225)=0,"",_xlfn.XLOOKUP(D1396,履修科目一覧!G$6:G$225,履修科目一覧!E$6:E$225))</f>
        <v/>
      </c>
      <c r="R1396" cm="1">
        <f t="array" ref="R1396">_xlfn.SWITCH(B1396,"集中(導入)",1,"前期",2,"集中(夏期)",3,"後期",4,"集中(春期)",5,"通年",6)</f>
        <v>4</v>
      </c>
      <c r="S1396" t="s">
        <v>49</v>
      </c>
      <c r="U1396">
        <v>1</v>
      </c>
    </row>
    <row r="1397" spans="2:21" x14ac:dyDescent="0.85">
      <c r="B1397" s="22" t="s">
        <v>550</v>
      </c>
      <c r="C1397" s="6" t="s">
        <v>561</v>
      </c>
      <c r="D1397" s="6" t="s">
        <v>404</v>
      </c>
      <c r="E1397" s="6" t="s">
        <v>582</v>
      </c>
      <c r="F1397" s="6">
        <v>6</v>
      </c>
      <c r="G1397" s="52">
        <v>45647</v>
      </c>
      <c r="H1397" s="52">
        <f>IF(COUNTIF(休講・補講一覧表!I$6:I$47,開講日程一覧!P1397)&gt;0,_xlfn.XLOOKUP(開講日程一覧!P1397,休講・補講一覧表!I$6:I$47,休講・補講一覧表!G$6:G$47),G1397)</f>
        <v>45647</v>
      </c>
      <c r="I1397" s="3" t="str">
        <f t="shared" si="46"/>
        <v>土</v>
      </c>
      <c r="J1397" s="3" t="str">
        <f>IF(COUNTIF(休講・補講一覧表!I$6:I$47,開講日程一覧!P1397)&gt;0,TEXT(G1397,"m/d")&amp;"の補講","")</f>
        <v/>
      </c>
      <c r="K1397" s="6" t="s">
        <v>563</v>
      </c>
      <c r="L1397" s="7">
        <v>6.9444444444444441E-3</v>
      </c>
      <c r="M1397" s="7">
        <v>0.125</v>
      </c>
      <c r="P1397" s="33" t="str">
        <f t="shared" si="47"/>
        <v>事業構想研究（2年次）_大阪②（橋本ゼミ）_後期6</v>
      </c>
      <c r="Q1397" s="6" t="str">
        <f>IF(_xlfn.XLOOKUP(D1397,履修科目一覧!G$6:G$225,履修科目一覧!E$6:E$225)=0,"",_xlfn.XLOOKUP(D1397,履修科目一覧!G$6:G$225,履修科目一覧!E$6:E$225))</f>
        <v/>
      </c>
      <c r="R1397" cm="1">
        <f t="array" ref="R1397">_xlfn.SWITCH(B1397,"集中(導入)",1,"前期",2,"集中(夏期)",3,"後期",4,"集中(春期)",5,"通年",6)</f>
        <v>4</v>
      </c>
      <c r="S1397" t="s">
        <v>49</v>
      </c>
      <c r="U1397">
        <v>1</v>
      </c>
    </row>
    <row r="1398" spans="2:21" x14ac:dyDescent="0.85">
      <c r="B1398" s="22" t="s">
        <v>550</v>
      </c>
      <c r="C1398" s="6" t="s">
        <v>561</v>
      </c>
      <c r="D1398" s="6" t="s">
        <v>404</v>
      </c>
      <c r="E1398" s="6" t="s">
        <v>582</v>
      </c>
      <c r="F1398" s="6">
        <v>7</v>
      </c>
      <c r="G1398" s="52">
        <v>45668</v>
      </c>
      <c r="H1398" s="52">
        <f>IF(COUNTIF(休講・補講一覧表!I$6:I$47,開講日程一覧!P1398)&gt;0,_xlfn.XLOOKUP(開講日程一覧!P1398,休講・補講一覧表!I$6:I$47,休講・補講一覧表!G$6:G$47),G1398)</f>
        <v>45668</v>
      </c>
      <c r="I1398" s="3" t="str">
        <f t="shared" si="46"/>
        <v>土</v>
      </c>
      <c r="J1398" s="3" t="str">
        <f>IF(COUNTIF(休講・補講一覧表!I$6:I$47,開講日程一覧!P1398)&gt;0,TEXT(G1398,"m/d")&amp;"の補講","")</f>
        <v/>
      </c>
      <c r="K1398" s="6" t="s">
        <v>563</v>
      </c>
      <c r="L1398" s="7">
        <v>6.9444444444444441E-3</v>
      </c>
      <c r="M1398" s="7">
        <v>0.125</v>
      </c>
      <c r="P1398" s="33" t="str">
        <f t="shared" si="47"/>
        <v>事業構想研究（2年次）_大阪②（橋本ゼミ）_後期7</v>
      </c>
      <c r="Q1398" s="6" t="str">
        <f>IF(_xlfn.XLOOKUP(D1398,履修科目一覧!G$6:G$225,履修科目一覧!E$6:E$225)=0,"",_xlfn.XLOOKUP(D1398,履修科目一覧!G$6:G$225,履修科目一覧!E$6:E$225))</f>
        <v/>
      </c>
      <c r="R1398" cm="1">
        <f t="array" ref="R1398">_xlfn.SWITCH(B1398,"集中(導入)",1,"前期",2,"集中(夏期)",3,"後期",4,"集中(春期)",5,"通年",6)</f>
        <v>4</v>
      </c>
      <c r="S1398" t="s">
        <v>49</v>
      </c>
      <c r="U1398">
        <v>1</v>
      </c>
    </row>
    <row r="1399" spans="2:21" x14ac:dyDescent="0.85">
      <c r="B1399" s="22" t="s">
        <v>550</v>
      </c>
      <c r="C1399" s="6" t="s">
        <v>561</v>
      </c>
      <c r="D1399" s="6" t="s">
        <v>404</v>
      </c>
      <c r="E1399" s="6" t="s">
        <v>582</v>
      </c>
      <c r="F1399" s="6">
        <v>8</v>
      </c>
      <c r="G1399" s="52">
        <v>45682</v>
      </c>
      <c r="H1399" s="52">
        <f>IF(COUNTIF(休講・補講一覧表!I$6:I$47,開講日程一覧!P1399)&gt;0,_xlfn.XLOOKUP(開講日程一覧!P1399,休講・補講一覧表!I$6:I$47,休講・補講一覧表!G$6:G$47),G1399)</f>
        <v>45682</v>
      </c>
      <c r="I1399" s="3" t="str">
        <f t="shared" si="46"/>
        <v>土</v>
      </c>
      <c r="J1399" s="3" t="str">
        <f>IF(COUNTIF(休講・補講一覧表!I$6:I$47,開講日程一覧!P1399)&gt;0,TEXT(G1399,"m/d")&amp;"の補講","")</f>
        <v/>
      </c>
      <c r="K1399" s="6" t="s">
        <v>563</v>
      </c>
      <c r="L1399" s="7">
        <v>6.9444444444444441E-3</v>
      </c>
      <c r="M1399" s="7">
        <v>0.125</v>
      </c>
      <c r="P1399" s="33" t="str">
        <f t="shared" si="47"/>
        <v>事業構想研究（2年次）_大阪②（橋本ゼミ）_後期8</v>
      </c>
      <c r="Q1399" s="6" t="str">
        <f>IF(_xlfn.XLOOKUP(D1399,履修科目一覧!G$6:G$225,履修科目一覧!E$6:E$225)=0,"",_xlfn.XLOOKUP(D1399,履修科目一覧!G$6:G$225,履修科目一覧!E$6:E$225))</f>
        <v/>
      </c>
      <c r="R1399" cm="1">
        <f t="array" ref="R1399">_xlfn.SWITCH(B1399,"集中(導入)",1,"前期",2,"集中(夏期)",3,"後期",4,"集中(春期)",5,"通年",6)</f>
        <v>4</v>
      </c>
      <c r="S1399" t="s">
        <v>49</v>
      </c>
      <c r="U1399">
        <v>1</v>
      </c>
    </row>
    <row r="1400" spans="2:21" x14ac:dyDescent="0.85">
      <c r="B1400" s="22" t="s">
        <v>545</v>
      </c>
      <c r="C1400" s="6" t="s">
        <v>560</v>
      </c>
      <c r="D1400" s="6" t="s">
        <v>412</v>
      </c>
      <c r="E1400" s="6" t="s">
        <v>582</v>
      </c>
      <c r="F1400" s="6">
        <v>1</v>
      </c>
      <c r="G1400" s="52">
        <v>45404</v>
      </c>
      <c r="H1400" s="52">
        <f>IF(COUNTIF(休講・補講一覧表!I$6:I$47,開講日程一覧!P1400)&gt;0,_xlfn.XLOOKUP(開講日程一覧!P1400,休講・補講一覧表!I$6:I$47,休講・補講一覧表!G$6:G$47),G1400)</f>
        <v>45404</v>
      </c>
      <c r="I1400" s="3" t="str">
        <f t="shared" si="46"/>
        <v>月</v>
      </c>
      <c r="J1400" s="3" t="str">
        <f>IF(COUNTIF(休講・補講一覧表!I$6:I$47,開講日程一覧!P1400)&gt;0,TEXT(G1400,"m/d")&amp;"の補講","")</f>
        <v/>
      </c>
      <c r="K1400" s="6" t="s">
        <v>556</v>
      </c>
      <c r="L1400" s="7">
        <v>0</v>
      </c>
      <c r="M1400" s="7">
        <v>6.25E-2</v>
      </c>
      <c r="P1400" s="33" t="str">
        <f t="shared" si="47"/>
        <v>事業構想研究（2年次）_大阪③（藤井ゼミ）_前期1</v>
      </c>
      <c r="Q1400" s="6" t="str">
        <f>IF(_xlfn.XLOOKUP(D1400,履修科目一覧!G$6:G$225,履修科目一覧!E$6:E$225)=0,"",_xlfn.XLOOKUP(D1400,履修科目一覧!G$6:G$225,履修科目一覧!E$6:E$225))</f>
        <v/>
      </c>
      <c r="R1400" cm="1">
        <f t="array" ref="R1400">_xlfn.SWITCH(B1400,"集中(導入)",1,"前期",2,"集中(夏期)",3,"後期",4,"集中(春期)",5,"通年",6)</f>
        <v>2</v>
      </c>
      <c r="S1400" t="s">
        <v>49</v>
      </c>
      <c r="U1400">
        <v>1</v>
      </c>
    </row>
    <row r="1401" spans="2:21" x14ac:dyDescent="0.85">
      <c r="B1401" s="22" t="s">
        <v>545</v>
      </c>
      <c r="C1401" s="6" t="s">
        <v>560</v>
      </c>
      <c r="D1401" s="6" t="s">
        <v>412</v>
      </c>
      <c r="E1401" s="6" t="s">
        <v>582</v>
      </c>
      <c r="F1401" s="6">
        <v>2</v>
      </c>
      <c r="G1401" s="52">
        <v>45425</v>
      </c>
      <c r="H1401" s="52">
        <f>IF(COUNTIF(休講・補講一覧表!I$6:I$47,開講日程一覧!P1401)&gt;0,_xlfn.XLOOKUP(開講日程一覧!P1401,休講・補講一覧表!I$6:I$47,休講・補講一覧表!G$6:G$47),G1401)</f>
        <v>45425</v>
      </c>
      <c r="I1401" s="3" t="str">
        <f t="shared" si="46"/>
        <v>月</v>
      </c>
      <c r="J1401" s="3" t="str">
        <f>IF(COUNTIF(休講・補講一覧表!I$6:I$47,開講日程一覧!P1401)&gt;0,TEXT(G1401,"m/d")&amp;"の補講","")</f>
        <v/>
      </c>
      <c r="K1401" s="6" t="s">
        <v>542</v>
      </c>
      <c r="L1401" s="7">
        <v>6.9444444444444441E-3</v>
      </c>
      <c r="M1401" s="7">
        <v>0.125</v>
      </c>
      <c r="P1401" s="33" t="str">
        <f t="shared" si="47"/>
        <v>事業構想研究（2年次）_大阪③（藤井ゼミ）_前期2</v>
      </c>
      <c r="Q1401" s="6" t="str">
        <f>IF(_xlfn.XLOOKUP(D1401,履修科目一覧!G$6:G$225,履修科目一覧!E$6:E$225)=0,"",_xlfn.XLOOKUP(D1401,履修科目一覧!G$6:G$225,履修科目一覧!E$6:E$225))</f>
        <v/>
      </c>
      <c r="R1401" cm="1">
        <f t="array" ref="R1401">_xlfn.SWITCH(B1401,"集中(導入)",1,"前期",2,"集中(夏期)",3,"後期",4,"集中(春期)",5,"通年",6)</f>
        <v>2</v>
      </c>
      <c r="S1401" t="s">
        <v>49</v>
      </c>
      <c r="U1401">
        <v>1</v>
      </c>
    </row>
    <row r="1402" spans="2:21" x14ac:dyDescent="0.85">
      <c r="B1402" s="22" t="s">
        <v>545</v>
      </c>
      <c r="C1402" s="6" t="s">
        <v>560</v>
      </c>
      <c r="D1402" s="6" t="s">
        <v>412</v>
      </c>
      <c r="E1402" s="6" t="s">
        <v>582</v>
      </c>
      <c r="F1402" s="6">
        <v>3</v>
      </c>
      <c r="G1402" s="52">
        <v>45439</v>
      </c>
      <c r="H1402" s="52">
        <f>IF(COUNTIF(休講・補講一覧表!I$6:I$47,開講日程一覧!P1402)&gt;0,_xlfn.XLOOKUP(開講日程一覧!P1402,休講・補講一覧表!I$6:I$47,休講・補講一覧表!G$6:G$47),G1402)</f>
        <v>45439</v>
      </c>
      <c r="I1402" s="3" t="str">
        <f t="shared" si="46"/>
        <v>月</v>
      </c>
      <c r="J1402" s="3" t="str">
        <f>IF(COUNTIF(休講・補講一覧表!I$6:I$47,開講日程一覧!P1402)&gt;0,TEXT(G1402,"m/d")&amp;"の補講","")</f>
        <v/>
      </c>
      <c r="K1402" s="6" t="s">
        <v>542</v>
      </c>
      <c r="L1402" s="7">
        <v>6.9444444444444441E-3</v>
      </c>
      <c r="M1402" s="7">
        <v>0.125</v>
      </c>
      <c r="P1402" s="33" t="str">
        <f t="shared" si="47"/>
        <v>事業構想研究（2年次）_大阪③（藤井ゼミ）_前期3</v>
      </c>
      <c r="Q1402" s="6" t="str">
        <f>IF(_xlfn.XLOOKUP(D1402,履修科目一覧!G$6:G$225,履修科目一覧!E$6:E$225)=0,"",_xlfn.XLOOKUP(D1402,履修科目一覧!G$6:G$225,履修科目一覧!E$6:E$225))</f>
        <v/>
      </c>
      <c r="R1402" cm="1">
        <f t="array" ref="R1402">_xlfn.SWITCH(B1402,"集中(導入)",1,"前期",2,"集中(夏期)",3,"後期",4,"集中(春期)",5,"通年",6)</f>
        <v>2</v>
      </c>
      <c r="S1402" t="s">
        <v>49</v>
      </c>
      <c r="U1402">
        <v>1</v>
      </c>
    </row>
    <row r="1403" spans="2:21" x14ac:dyDescent="0.85">
      <c r="B1403" s="22" t="s">
        <v>545</v>
      </c>
      <c r="C1403" s="6" t="s">
        <v>560</v>
      </c>
      <c r="D1403" s="6" t="s">
        <v>412</v>
      </c>
      <c r="E1403" s="6" t="s">
        <v>582</v>
      </c>
      <c r="F1403" s="6">
        <v>4</v>
      </c>
      <c r="G1403" s="52">
        <v>45453</v>
      </c>
      <c r="H1403" s="52">
        <f>IF(COUNTIF(休講・補講一覧表!I$6:I$47,開講日程一覧!P1403)&gt;0,_xlfn.XLOOKUP(開講日程一覧!P1403,休講・補講一覧表!I$6:I$47,休講・補講一覧表!G$6:G$47),G1403)</f>
        <v>45453</v>
      </c>
      <c r="I1403" s="3" t="str">
        <f t="shared" si="46"/>
        <v>月</v>
      </c>
      <c r="J1403" s="3" t="str">
        <f>IF(COUNTIF(休講・補講一覧表!I$6:I$47,開講日程一覧!P1403)&gt;0,TEXT(G1403,"m/d")&amp;"の補講","")</f>
        <v/>
      </c>
      <c r="K1403" s="6" t="s">
        <v>542</v>
      </c>
      <c r="L1403" s="7">
        <v>6.9444444444444441E-3</v>
      </c>
      <c r="M1403" s="7">
        <v>0.125</v>
      </c>
      <c r="P1403" s="33" t="str">
        <f t="shared" si="47"/>
        <v>事業構想研究（2年次）_大阪③（藤井ゼミ）_前期4</v>
      </c>
      <c r="Q1403" s="6" t="str">
        <f>IF(_xlfn.XLOOKUP(D1403,履修科目一覧!G$6:G$225,履修科目一覧!E$6:E$225)=0,"",_xlfn.XLOOKUP(D1403,履修科目一覧!G$6:G$225,履修科目一覧!E$6:E$225))</f>
        <v/>
      </c>
      <c r="R1403" cm="1">
        <f t="array" ref="R1403">_xlfn.SWITCH(B1403,"集中(導入)",1,"前期",2,"集中(夏期)",3,"後期",4,"集中(春期)",5,"通年",6)</f>
        <v>2</v>
      </c>
      <c r="S1403" t="s">
        <v>49</v>
      </c>
      <c r="U1403">
        <v>1</v>
      </c>
    </row>
    <row r="1404" spans="2:21" x14ac:dyDescent="0.85">
      <c r="B1404" s="22" t="s">
        <v>545</v>
      </c>
      <c r="C1404" s="6" t="s">
        <v>560</v>
      </c>
      <c r="D1404" s="6" t="s">
        <v>412</v>
      </c>
      <c r="E1404" s="6" t="s">
        <v>582</v>
      </c>
      <c r="F1404" s="6">
        <v>5</v>
      </c>
      <c r="G1404" s="52">
        <v>45467</v>
      </c>
      <c r="H1404" s="52">
        <f>IF(COUNTIF(休講・補講一覧表!I$6:I$47,開講日程一覧!P1404)&gt;0,_xlfn.XLOOKUP(開講日程一覧!P1404,休講・補講一覧表!I$6:I$47,休講・補講一覧表!G$6:G$47),G1404)</f>
        <v>45467</v>
      </c>
      <c r="I1404" s="3" t="str">
        <f t="shared" si="46"/>
        <v>月</v>
      </c>
      <c r="J1404" s="3" t="str">
        <f>IF(COUNTIF(休講・補講一覧表!I$6:I$47,開講日程一覧!P1404)&gt;0,TEXT(G1404,"m/d")&amp;"の補講","")</f>
        <v/>
      </c>
      <c r="K1404" s="6" t="s">
        <v>542</v>
      </c>
      <c r="L1404" s="7">
        <v>6.9444444444444441E-3</v>
      </c>
      <c r="M1404" s="7">
        <v>0.125</v>
      </c>
      <c r="P1404" s="33" t="str">
        <f t="shared" si="47"/>
        <v>事業構想研究（2年次）_大阪③（藤井ゼミ）_前期5</v>
      </c>
      <c r="Q1404" s="6" t="str">
        <f>IF(_xlfn.XLOOKUP(D1404,履修科目一覧!G$6:G$225,履修科目一覧!E$6:E$225)=0,"",_xlfn.XLOOKUP(D1404,履修科目一覧!G$6:G$225,履修科目一覧!E$6:E$225))</f>
        <v/>
      </c>
      <c r="R1404" cm="1">
        <f t="array" ref="R1404">_xlfn.SWITCH(B1404,"集中(導入)",1,"前期",2,"集中(夏期)",3,"後期",4,"集中(春期)",5,"通年",6)</f>
        <v>2</v>
      </c>
      <c r="S1404" t="s">
        <v>49</v>
      </c>
      <c r="U1404">
        <v>1</v>
      </c>
    </row>
    <row r="1405" spans="2:21" x14ac:dyDescent="0.85">
      <c r="B1405" s="22" t="s">
        <v>545</v>
      </c>
      <c r="C1405" s="6" t="s">
        <v>560</v>
      </c>
      <c r="D1405" s="6" t="s">
        <v>412</v>
      </c>
      <c r="E1405" s="6" t="s">
        <v>582</v>
      </c>
      <c r="F1405" s="6">
        <v>6</v>
      </c>
      <c r="G1405" s="52">
        <v>45481</v>
      </c>
      <c r="H1405" s="52">
        <f>IF(COUNTIF(休講・補講一覧表!I$6:I$47,開講日程一覧!P1405)&gt;0,_xlfn.XLOOKUP(開講日程一覧!P1405,休講・補講一覧表!I$6:I$47,休講・補講一覧表!G$6:G$47),G1405)</f>
        <v>45481</v>
      </c>
      <c r="I1405" s="3" t="str">
        <f t="shared" si="46"/>
        <v>月</v>
      </c>
      <c r="J1405" s="3" t="str">
        <f>IF(COUNTIF(休講・補講一覧表!I$6:I$47,開講日程一覧!P1405)&gt;0,TEXT(G1405,"m/d")&amp;"の補講","")</f>
        <v/>
      </c>
      <c r="K1405" s="6" t="s">
        <v>542</v>
      </c>
      <c r="L1405" s="7">
        <v>6.9444444444444441E-3</v>
      </c>
      <c r="M1405" s="7">
        <v>0.125</v>
      </c>
      <c r="P1405" s="33" t="str">
        <f t="shared" si="47"/>
        <v>事業構想研究（2年次）_大阪③（藤井ゼミ）_前期6</v>
      </c>
      <c r="Q1405" s="6" t="str">
        <f>IF(_xlfn.XLOOKUP(D1405,履修科目一覧!G$6:G$225,履修科目一覧!E$6:E$225)=0,"",_xlfn.XLOOKUP(D1405,履修科目一覧!G$6:G$225,履修科目一覧!E$6:E$225))</f>
        <v/>
      </c>
      <c r="R1405" cm="1">
        <f t="array" ref="R1405">_xlfn.SWITCH(B1405,"集中(導入)",1,"前期",2,"集中(夏期)",3,"後期",4,"集中(春期)",5,"通年",6)</f>
        <v>2</v>
      </c>
      <c r="S1405" t="s">
        <v>49</v>
      </c>
      <c r="U1405">
        <v>1</v>
      </c>
    </row>
    <row r="1406" spans="2:21" x14ac:dyDescent="0.85">
      <c r="B1406" s="22" t="s">
        <v>545</v>
      </c>
      <c r="C1406" s="6" t="s">
        <v>560</v>
      </c>
      <c r="D1406" s="6" t="s">
        <v>412</v>
      </c>
      <c r="E1406" s="6" t="s">
        <v>582</v>
      </c>
      <c r="F1406" s="6">
        <v>7</v>
      </c>
      <c r="G1406" s="52">
        <v>45495</v>
      </c>
      <c r="H1406" s="52">
        <f>IF(COUNTIF(休講・補講一覧表!I$6:I$47,開講日程一覧!P1406)&gt;0,_xlfn.XLOOKUP(開講日程一覧!P1406,休講・補講一覧表!I$6:I$47,休講・補講一覧表!G$6:G$47),G1406)</f>
        <v>45495</v>
      </c>
      <c r="I1406" s="3" t="str">
        <f t="shared" si="46"/>
        <v>月</v>
      </c>
      <c r="J1406" s="3" t="str">
        <f>IF(COUNTIF(休講・補講一覧表!I$6:I$47,開講日程一覧!P1406)&gt;0,TEXT(G1406,"m/d")&amp;"の補講","")</f>
        <v/>
      </c>
      <c r="K1406" s="6" t="s">
        <v>542</v>
      </c>
      <c r="L1406" s="7">
        <v>6.9444444444444441E-3</v>
      </c>
      <c r="M1406" s="7">
        <v>0.125</v>
      </c>
      <c r="P1406" s="33" t="str">
        <f t="shared" si="47"/>
        <v>事業構想研究（2年次）_大阪③（藤井ゼミ）_前期7</v>
      </c>
      <c r="Q1406" s="6" t="str">
        <f>IF(_xlfn.XLOOKUP(D1406,履修科目一覧!G$6:G$225,履修科目一覧!E$6:E$225)=0,"",_xlfn.XLOOKUP(D1406,履修科目一覧!G$6:G$225,履修科目一覧!E$6:E$225))</f>
        <v/>
      </c>
      <c r="R1406" cm="1">
        <f t="array" ref="R1406">_xlfn.SWITCH(B1406,"集中(導入)",1,"前期",2,"集中(夏期)",3,"後期",4,"集中(春期)",5,"通年",6)</f>
        <v>2</v>
      </c>
      <c r="S1406" t="s">
        <v>49</v>
      </c>
      <c r="U1406">
        <v>1</v>
      </c>
    </row>
    <row r="1407" spans="2:21" x14ac:dyDescent="0.85">
      <c r="B1407" s="22" t="s">
        <v>545</v>
      </c>
      <c r="C1407" s="6" t="s">
        <v>560</v>
      </c>
      <c r="D1407" s="6" t="s">
        <v>412</v>
      </c>
      <c r="E1407" s="6" t="s">
        <v>582</v>
      </c>
      <c r="F1407" s="6">
        <v>8</v>
      </c>
      <c r="G1407" s="52">
        <v>45509</v>
      </c>
      <c r="H1407" s="52">
        <f>IF(COUNTIF(休講・補講一覧表!I$6:I$47,開講日程一覧!P1407)&gt;0,_xlfn.XLOOKUP(開講日程一覧!P1407,休講・補講一覧表!I$6:I$47,休講・補講一覧表!G$6:G$47),G1407)</f>
        <v>45509</v>
      </c>
      <c r="I1407" s="3" t="str">
        <f t="shared" si="46"/>
        <v>月</v>
      </c>
      <c r="J1407" s="3" t="str">
        <f>IF(COUNTIF(休講・補講一覧表!I$6:I$47,開講日程一覧!P1407)&gt;0,TEXT(G1407,"m/d")&amp;"の補講","")</f>
        <v/>
      </c>
      <c r="K1407" s="6" t="s">
        <v>542</v>
      </c>
      <c r="L1407" s="7">
        <v>6.9444444444444441E-3</v>
      </c>
      <c r="M1407" s="7">
        <v>0.125</v>
      </c>
      <c r="P1407" s="33" t="str">
        <f t="shared" si="47"/>
        <v>事業構想研究（2年次）_大阪③（藤井ゼミ）_前期8</v>
      </c>
      <c r="Q1407" s="6" t="str">
        <f>IF(_xlfn.XLOOKUP(D1407,履修科目一覧!G$6:G$225,履修科目一覧!E$6:E$225)=0,"",_xlfn.XLOOKUP(D1407,履修科目一覧!G$6:G$225,履修科目一覧!E$6:E$225))</f>
        <v/>
      </c>
      <c r="R1407" cm="1">
        <f t="array" ref="R1407">_xlfn.SWITCH(B1407,"集中(導入)",1,"前期",2,"集中(夏期)",3,"後期",4,"集中(春期)",5,"通年",6)</f>
        <v>2</v>
      </c>
      <c r="S1407" t="s">
        <v>49</v>
      </c>
      <c r="U1407">
        <v>1</v>
      </c>
    </row>
    <row r="1408" spans="2:21" x14ac:dyDescent="0.85">
      <c r="B1408" s="22" t="s">
        <v>550</v>
      </c>
      <c r="C1408" s="6" t="s">
        <v>560</v>
      </c>
      <c r="D1408" s="6" t="s">
        <v>420</v>
      </c>
      <c r="E1408" s="6" t="s">
        <v>582</v>
      </c>
      <c r="F1408" s="6">
        <v>1</v>
      </c>
      <c r="G1408" s="52">
        <v>45565</v>
      </c>
      <c r="H1408" s="52">
        <f>IF(COUNTIF(休講・補講一覧表!I$6:I$47,開講日程一覧!P1408)&gt;0,_xlfn.XLOOKUP(開講日程一覧!P1408,休講・補講一覧表!I$6:I$47,休講・補講一覧表!G$6:G$47),G1408)</f>
        <v>45565</v>
      </c>
      <c r="I1408" s="3" t="str">
        <f t="shared" si="46"/>
        <v>月</v>
      </c>
      <c r="J1408" s="3" t="str">
        <f>IF(COUNTIF(休講・補講一覧表!I$6:I$47,開講日程一覧!P1408)&gt;0,TEXT(G1408,"m/d")&amp;"の補講","")</f>
        <v/>
      </c>
      <c r="K1408" s="6" t="s">
        <v>556</v>
      </c>
      <c r="L1408" s="7">
        <v>0</v>
      </c>
      <c r="M1408" s="7">
        <v>6.25E-2</v>
      </c>
      <c r="P1408" s="33" t="str">
        <f t="shared" si="47"/>
        <v>事業構想研究（2年次）_大阪③（藤井ゼミ）_後期1</v>
      </c>
      <c r="Q1408" s="6" t="str">
        <f>IF(_xlfn.XLOOKUP(D1408,履修科目一覧!G$6:G$225,履修科目一覧!E$6:E$225)=0,"",_xlfn.XLOOKUP(D1408,履修科目一覧!G$6:G$225,履修科目一覧!E$6:E$225))</f>
        <v/>
      </c>
      <c r="R1408" cm="1">
        <f t="array" ref="R1408">_xlfn.SWITCH(B1408,"集中(導入)",1,"前期",2,"集中(夏期)",3,"後期",4,"集中(春期)",5,"通年",6)</f>
        <v>4</v>
      </c>
      <c r="S1408" t="s">
        <v>49</v>
      </c>
      <c r="U1408">
        <v>1</v>
      </c>
    </row>
    <row r="1409" spans="2:21" x14ac:dyDescent="0.85">
      <c r="B1409" s="22" t="s">
        <v>550</v>
      </c>
      <c r="C1409" s="6" t="s">
        <v>560</v>
      </c>
      <c r="D1409" s="6" t="s">
        <v>420</v>
      </c>
      <c r="E1409" s="6" t="s">
        <v>582</v>
      </c>
      <c r="F1409" s="6">
        <v>2</v>
      </c>
      <c r="G1409" s="52">
        <v>45593</v>
      </c>
      <c r="H1409" s="52">
        <f>IF(COUNTIF(休講・補講一覧表!I$6:I$47,開講日程一覧!P1409)&gt;0,_xlfn.XLOOKUP(開講日程一覧!P1409,休講・補講一覧表!I$6:I$47,休講・補講一覧表!G$6:G$47),G1409)</f>
        <v>45593</v>
      </c>
      <c r="I1409" s="3" t="str">
        <f t="shared" si="46"/>
        <v>月</v>
      </c>
      <c r="J1409" s="3" t="str">
        <f>IF(COUNTIF(休講・補講一覧表!I$6:I$47,開講日程一覧!P1409)&gt;0,TEXT(G1409,"m/d")&amp;"の補講","")</f>
        <v/>
      </c>
      <c r="K1409" s="6" t="s">
        <v>542</v>
      </c>
      <c r="L1409" s="7">
        <v>6.9444444444444441E-3</v>
      </c>
      <c r="M1409" s="7">
        <v>0.125</v>
      </c>
      <c r="P1409" s="33" t="str">
        <f t="shared" si="47"/>
        <v>事業構想研究（2年次）_大阪③（藤井ゼミ）_後期2</v>
      </c>
      <c r="Q1409" s="6" t="str">
        <f>IF(_xlfn.XLOOKUP(D1409,履修科目一覧!G$6:G$225,履修科目一覧!E$6:E$225)=0,"",_xlfn.XLOOKUP(D1409,履修科目一覧!G$6:G$225,履修科目一覧!E$6:E$225))</f>
        <v/>
      </c>
      <c r="R1409" cm="1">
        <f t="array" ref="R1409">_xlfn.SWITCH(B1409,"集中(導入)",1,"前期",2,"集中(夏期)",3,"後期",4,"集中(春期)",5,"通年",6)</f>
        <v>4</v>
      </c>
      <c r="S1409" t="s">
        <v>49</v>
      </c>
      <c r="U1409">
        <v>1</v>
      </c>
    </row>
    <row r="1410" spans="2:21" x14ac:dyDescent="0.85">
      <c r="B1410" s="22" t="s">
        <v>550</v>
      </c>
      <c r="C1410" s="6" t="s">
        <v>560</v>
      </c>
      <c r="D1410" s="6" t="s">
        <v>420</v>
      </c>
      <c r="E1410" s="6" t="s">
        <v>582</v>
      </c>
      <c r="F1410" s="6">
        <v>3</v>
      </c>
      <c r="G1410" s="52">
        <v>45607</v>
      </c>
      <c r="H1410" s="52">
        <f>IF(COUNTIF(休講・補講一覧表!I$6:I$47,開講日程一覧!P1410)&gt;0,_xlfn.XLOOKUP(開講日程一覧!P1410,休講・補講一覧表!I$6:I$47,休講・補講一覧表!G$6:G$47),G1410)</f>
        <v>45607</v>
      </c>
      <c r="I1410" s="3" t="str">
        <f t="shared" si="46"/>
        <v>月</v>
      </c>
      <c r="J1410" s="3" t="str">
        <f>IF(COUNTIF(休講・補講一覧表!I$6:I$47,開講日程一覧!P1410)&gt;0,TEXT(G1410,"m/d")&amp;"の補講","")</f>
        <v/>
      </c>
      <c r="K1410" s="6" t="s">
        <v>542</v>
      </c>
      <c r="L1410" s="7">
        <v>6.9444444444444441E-3</v>
      </c>
      <c r="M1410" s="7">
        <v>0.125</v>
      </c>
      <c r="P1410" s="33" t="str">
        <f t="shared" si="47"/>
        <v>事業構想研究（2年次）_大阪③（藤井ゼミ）_後期3</v>
      </c>
      <c r="Q1410" s="6" t="str">
        <f>IF(_xlfn.XLOOKUP(D1410,履修科目一覧!G$6:G$225,履修科目一覧!E$6:E$225)=0,"",_xlfn.XLOOKUP(D1410,履修科目一覧!G$6:G$225,履修科目一覧!E$6:E$225))</f>
        <v/>
      </c>
      <c r="R1410" cm="1">
        <f t="array" ref="R1410">_xlfn.SWITCH(B1410,"集中(導入)",1,"前期",2,"集中(夏期)",3,"後期",4,"集中(春期)",5,"通年",6)</f>
        <v>4</v>
      </c>
      <c r="S1410" t="s">
        <v>49</v>
      </c>
      <c r="U1410">
        <v>1</v>
      </c>
    </row>
    <row r="1411" spans="2:21" x14ac:dyDescent="0.85">
      <c r="B1411" s="22" t="s">
        <v>550</v>
      </c>
      <c r="C1411" s="6" t="s">
        <v>560</v>
      </c>
      <c r="D1411" s="6" t="s">
        <v>420</v>
      </c>
      <c r="E1411" s="6" t="s">
        <v>582</v>
      </c>
      <c r="F1411" s="6">
        <v>4</v>
      </c>
      <c r="G1411" s="52">
        <v>45621</v>
      </c>
      <c r="H1411" s="52">
        <f>IF(COUNTIF(休講・補講一覧表!I$6:I$47,開講日程一覧!P1411)&gt;0,_xlfn.XLOOKUP(開講日程一覧!P1411,休講・補講一覧表!I$6:I$47,休講・補講一覧表!G$6:G$47),G1411)</f>
        <v>45621</v>
      </c>
      <c r="I1411" s="3" t="str">
        <f t="shared" si="46"/>
        <v>月</v>
      </c>
      <c r="J1411" s="3" t="str">
        <f>IF(COUNTIF(休講・補講一覧表!I$6:I$47,開講日程一覧!P1411)&gt;0,TEXT(G1411,"m/d")&amp;"の補講","")</f>
        <v/>
      </c>
      <c r="K1411" s="6" t="s">
        <v>542</v>
      </c>
      <c r="L1411" s="7">
        <v>6.9444444444444441E-3</v>
      </c>
      <c r="M1411" s="7">
        <v>0.125</v>
      </c>
      <c r="P1411" s="33" t="str">
        <f t="shared" si="47"/>
        <v>事業構想研究（2年次）_大阪③（藤井ゼミ）_後期4</v>
      </c>
      <c r="Q1411" s="6" t="str">
        <f>IF(_xlfn.XLOOKUP(D1411,履修科目一覧!G$6:G$225,履修科目一覧!E$6:E$225)=0,"",_xlfn.XLOOKUP(D1411,履修科目一覧!G$6:G$225,履修科目一覧!E$6:E$225))</f>
        <v/>
      </c>
      <c r="R1411" cm="1">
        <f t="array" ref="R1411">_xlfn.SWITCH(B1411,"集中(導入)",1,"前期",2,"集中(夏期)",3,"後期",4,"集中(春期)",5,"通年",6)</f>
        <v>4</v>
      </c>
      <c r="S1411" t="s">
        <v>49</v>
      </c>
      <c r="U1411">
        <v>1</v>
      </c>
    </row>
    <row r="1412" spans="2:21" x14ac:dyDescent="0.85">
      <c r="B1412" s="22" t="s">
        <v>550</v>
      </c>
      <c r="C1412" s="6" t="s">
        <v>560</v>
      </c>
      <c r="D1412" s="6" t="s">
        <v>420</v>
      </c>
      <c r="E1412" s="6" t="s">
        <v>582</v>
      </c>
      <c r="F1412" s="6">
        <v>5</v>
      </c>
      <c r="G1412" s="52">
        <v>45635</v>
      </c>
      <c r="H1412" s="52">
        <f>IF(COUNTIF(休講・補講一覧表!I$6:I$47,開講日程一覧!P1412)&gt;0,_xlfn.XLOOKUP(開講日程一覧!P1412,休講・補講一覧表!I$6:I$47,休講・補講一覧表!G$6:G$47),G1412)</f>
        <v>45635</v>
      </c>
      <c r="I1412" s="3" t="str">
        <f t="shared" si="46"/>
        <v>月</v>
      </c>
      <c r="J1412" s="3" t="str">
        <f>IF(COUNTIF(休講・補講一覧表!I$6:I$47,開講日程一覧!P1412)&gt;0,TEXT(G1412,"m/d")&amp;"の補講","")</f>
        <v/>
      </c>
      <c r="K1412" s="6" t="s">
        <v>542</v>
      </c>
      <c r="L1412" s="7">
        <v>6.9444444444444441E-3</v>
      </c>
      <c r="M1412" s="7">
        <v>0.125</v>
      </c>
      <c r="P1412" s="33" t="str">
        <f t="shared" si="47"/>
        <v>事業構想研究（2年次）_大阪③（藤井ゼミ）_後期5</v>
      </c>
      <c r="Q1412" s="6" t="str">
        <f>IF(_xlfn.XLOOKUP(D1412,履修科目一覧!G$6:G$225,履修科目一覧!E$6:E$225)=0,"",_xlfn.XLOOKUP(D1412,履修科目一覧!G$6:G$225,履修科目一覧!E$6:E$225))</f>
        <v/>
      </c>
      <c r="R1412" cm="1">
        <f t="array" ref="R1412">_xlfn.SWITCH(B1412,"集中(導入)",1,"前期",2,"集中(夏期)",3,"後期",4,"集中(春期)",5,"通年",6)</f>
        <v>4</v>
      </c>
      <c r="S1412" t="s">
        <v>49</v>
      </c>
      <c r="U1412">
        <v>1</v>
      </c>
    </row>
    <row r="1413" spans="2:21" x14ac:dyDescent="0.85">
      <c r="B1413" s="22" t="s">
        <v>550</v>
      </c>
      <c r="C1413" s="6" t="s">
        <v>560</v>
      </c>
      <c r="D1413" s="6" t="s">
        <v>420</v>
      </c>
      <c r="E1413" s="6" t="s">
        <v>582</v>
      </c>
      <c r="F1413" s="6">
        <v>6</v>
      </c>
      <c r="G1413" s="52">
        <v>45649</v>
      </c>
      <c r="H1413" s="52">
        <f>IF(COUNTIF(休講・補講一覧表!I$6:I$47,開講日程一覧!P1413)&gt;0,_xlfn.XLOOKUP(開講日程一覧!P1413,休講・補講一覧表!I$6:I$47,休講・補講一覧表!G$6:G$47),G1413)</f>
        <v>45649</v>
      </c>
      <c r="I1413" s="3" t="str">
        <f t="shared" si="46"/>
        <v>月</v>
      </c>
      <c r="J1413" s="3" t="str">
        <f>IF(COUNTIF(休講・補講一覧表!I$6:I$47,開講日程一覧!P1413)&gt;0,TEXT(G1413,"m/d")&amp;"の補講","")</f>
        <v/>
      </c>
      <c r="K1413" s="6" t="s">
        <v>542</v>
      </c>
      <c r="L1413" s="7">
        <v>6.9444444444444441E-3</v>
      </c>
      <c r="M1413" s="7">
        <v>0.125</v>
      </c>
      <c r="P1413" s="33" t="str">
        <f t="shared" si="47"/>
        <v>事業構想研究（2年次）_大阪③（藤井ゼミ）_後期6</v>
      </c>
      <c r="Q1413" s="6" t="str">
        <f>IF(_xlfn.XLOOKUP(D1413,履修科目一覧!G$6:G$225,履修科目一覧!E$6:E$225)=0,"",_xlfn.XLOOKUP(D1413,履修科目一覧!G$6:G$225,履修科目一覧!E$6:E$225))</f>
        <v/>
      </c>
      <c r="R1413" cm="1">
        <f t="array" ref="R1413">_xlfn.SWITCH(B1413,"集中(導入)",1,"前期",2,"集中(夏期)",3,"後期",4,"集中(春期)",5,"通年",6)</f>
        <v>4</v>
      </c>
      <c r="S1413" t="s">
        <v>49</v>
      </c>
      <c r="U1413">
        <v>1</v>
      </c>
    </row>
    <row r="1414" spans="2:21" x14ac:dyDescent="0.85">
      <c r="B1414" s="22" t="s">
        <v>550</v>
      </c>
      <c r="C1414" s="6" t="s">
        <v>560</v>
      </c>
      <c r="D1414" s="6" t="s">
        <v>420</v>
      </c>
      <c r="E1414" s="6" t="s">
        <v>582</v>
      </c>
      <c r="F1414" s="6">
        <v>7</v>
      </c>
      <c r="G1414" s="52">
        <v>45684</v>
      </c>
      <c r="H1414" s="52">
        <f>IF(COUNTIF(休講・補講一覧表!I$6:I$47,開講日程一覧!P1414)&gt;0,_xlfn.XLOOKUP(開講日程一覧!P1414,休講・補講一覧表!I$6:I$47,休講・補講一覧表!G$6:G$47),G1414)</f>
        <v>45684</v>
      </c>
      <c r="I1414" s="3" t="str">
        <f t="shared" si="46"/>
        <v>月</v>
      </c>
      <c r="J1414" s="3" t="str">
        <f>IF(COUNTIF(休講・補講一覧表!I$6:I$47,開講日程一覧!P1414)&gt;0,TEXT(G1414,"m/d")&amp;"の補講","")</f>
        <v/>
      </c>
      <c r="K1414" s="6" t="s">
        <v>542</v>
      </c>
      <c r="L1414" s="7">
        <v>6.9444444444444441E-3</v>
      </c>
      <c r="M1414" s="7">
        <v>0.125</v>
      </c>
      <c r="P1414" s="33" t="str">
        <f t="shared" si="47"/>
        <v>事業構想研究（2年次）_大阪③（藤井ゼミ）_後期7</v>
      </c>
      <c r="Q1414" s="6" t="str">
        <f>IF(_xlfn.XLOOKUP(D1414,履修科目一覧!G$6:G$225,履修科目一覧!E$6:E$225)=0,"",_xlfn.XLOOKUP(D1414,履修科目一覧!G$6:G$225,履修科目一覧!E$6:E$225))</f>
        <v/>
      </c>
      <c r="R1414" cm="1">
        <f t="array" ref="R1414">_xlfn.SWITCH(B1414,"集中(導入)",1,"前期",2,"集中(夏期)",3,"後期",4,"集中(春期)",5,"通年",6)</f>
        <v>4</v>
      </c>
      <c r="S1414" t="s">
        <v>49</v>
      </c>
      <c r="U1414">
        <v>1</v>
      </c>
    </row>
    <row r="1415" spans="2:21" x14ac:dyDescent="0.85">
      <c r="B1415" s="22" t="s">
        <v>550</v>
      </c>
      <c r="C1415" s="6" t="s">
        <v>560</v>
      </c>
      <c r="D1415" s="6" t="s">
        <v>420</v>
      </c>
      <c r="E1415" s="6" t="s">
        <v>582</v>
      </c>
      <c r="F1415" s="6">
        <v>8</v>
      </c>
      <c r="G1415" s="52">
        <v>45691</v>
      </c>
      <c r="H1415" s="52">
        <f>IF(COUNTIF(休講・補講一覧表!I$6:I$47,開講日程一覧!P1415)&gt;0,_xlfn.XLOOKUP(開講日程一覧!P1415,休講・補講一覧表!I$6:I$47,休講・補講一覧表!G$6:G$47),G1415)</f>
        <v>45691</v>
      </c>
      <c r="I1415" s="3" t="str">
        <f t="shared" si="46"/>
        <v>月</v>
      </c>
      <c r="J1415" s="3" t="str">
        <f>IF(COUNTIF(休講・補講一覧表!I$6:I$47,開講日程一覧!P1415)&gt;0,TEXT(G1415,"m/d")&amp;"の補講","")</f>
        <v/>
      </c>
      <c r="K1415" s="6" t="s">
        <v>542</v>
      </c>
      <c r="L1415" s="7">
        <v>6.9444444444444441E-3</v>
      </c>
      <c r="M1415" s="7">
        <v>0.125</v>
      </c>
      <c r="P1415" s="33" t="str">
        <f t="shared" si="47"/>
        <v>事業構想研究（2年次）_大阪③（藤井ゼミ）_後期8</v>
      </c>
      <c r="Q1415" s="6" t="str">
        <f>IF(_xlfn.XLOOKUP(D1415,履修科目一覧!G$6:G$225,履修科目一覧!E$6:E$225)=0,"",_xlfn.XLOOKUP(D1415,履修科目一覧!G$6:G$225,履修科目一覧!E$6:E$225))</f>
        <v/>
      </c>
      <c r="R1415" cm="1">
        <f t="array" ref="R1415">_xlfn.SWITCH(B1415,"集中(導入)",1,"前期",2,"集中(夏期)",3,"後期",4,"集中(春期)",5,"通年",6)</f>
        <v>4</v>
      </c>
      <c r="S1415" t="s">
        <v>49</v>
      </c>
      <c r="U1415">
        <v>1</v>
      </c>
    </row>
    <row r="1416" spans="2:21" x14ac:dyDescent="0.85">
      <c r="B1416" s="22" t="s">
        <v>545</v>
      </c>
      <c r="C1416" s="6" t="s">
        <v>573</v>
      </c>
      <c r="D1416" s="6" t="s">
        <v>428</v>
      </c>
      <c r="E1416" s="6" t="s">
        <v>582</v>
      </c>
      <c r="F1416" s="6">
        <v>1</v>
      </c>
      <c r="G1416" s="52">
        <v>45407</v>
      </c>
      <c r="H1416" s="52">
        <f>IF(COUNTIF(休講・補講一覧表!I$6:I$47,開講日程一覧!P1416)&gt;0,_xlfn.XLOOKUP(開講日程一覧!P1416,休講・補講一覧表!I$6:I$47,休講・補講一覧表!G$6:G$47),G1416)</f>
        <v>45392</v>
      </c>
      <c r="I1416" s="3" t="str">
        <f t="shared" si="46"/>
        <v>水</v>
      </c>
      <c r="J1416" s="3" t="str">
        <f>IF(COUNTIF(休講・補講一覧表!I$6:I$47,開講日程一覧!P1416)&gt;0,TEXT(G1416,"m/d")&amp;"の補講","")</f>
        <v>4/25の補講</v>
      </c>
      <c r="K1416" s="6" t="s">
        <v>552</v>
      </c>
      <c r="L1416" s="7">
        <v>0</v>
      </c>
      <c r="M1416" s="7">
        <v>6.25E-2</v>
      </c>
      <c r="P1416" s="33" t="str">
        <f t="shared" si="47"/>
        <v>事業構想研究（2年次）_大阪④（早川ゼミ）_前期1</v>
      </c>
      <c r="Q1416" s="6" t="str">
        <f>IF(_xlfn.XLOOKUP(D1416,履修科目一覧!G$6:G$225,履修科目一覧!E$6:E$225)=0,"",_xlfn.XLOOKUP(D1416,履修科目一覧!G$6:G$225,履修科目一覧!E$6:E$225))</f>
        <v/>
      </c>
      <c r="R1416" cm="1">
        <f t="array" ref="R1416">_xlfn.SWITCH(B1416,"集中(導入)",1,"前期",2,"集中(夏期)",3,"後期",4,"集中(春期)",5,"通年",6)</f>
        <v>2</v>
      </c>
      <c r="S1416" t="s">
        <v>49</v>
      </c>
      <c r="U1416">
        <v>1</v>
      </c>
    </row>
    <row r="1417" spans="2:21" x14ac:dyDescent="0.85">
      <c r="B1417" s="22" t="s">
        <v>545</v>
      </c>
      <c r="C1417" s="6" t="s">
        <v>573</v>
      </c>
      <c r="D1417" s="6" t="s">
        <v>428</v>
      </c>
      <c r="E1417" s="6" t="s">
        <v>582</v>
      </c>
      <c r="F1417" s="6">
        <v>2</v>
      </c>
      <c r="G1417" s="52">
        <v>45421</v>
      </c>
      <c r="H1417" s="52">
        <f>IF(COUNTIF(休講・補講一覧表!I$6:I$47,開講日程一覧!P1417)&gt;0,_xlfn.XLOOKUP(開講日程一覧!P1417,休講・補講一覧表!I$6:I$47,休講・補講一覧表!G$6:G$47),G1417)</f>
        <v>45421</v>
      </c>
      <c r="I1417" s="3" t="str">
        <f t="shared" si="46"/>
        <v>木</v>
      </c>
      <c r="J1417" s="3" t="str">
        <f>IF(COUNTIF(休講・補講一覧表!I$6:I$47,開講日程一覧!P1417)&gt;0,TEXT(G1417,"m/d")&amp;"の補講","")</f>
        <v/>
      </c>
      <c r="K1417" s="6" t="s">
        <v>542</v>
      </c>
      <c r="L1417" s="7">
        <v>6.9444444444444441E-3</v>
      </c>
      <c r="M1417" s="7">
        <v>0.125</v>
      </c>
      <c r="P1417" s="33" t="str">
        <f t="shared" si="47"/>
        <v>事業構想研究（2年次）_大阪④（早川ゼミ）_前期2</v>
      </c>
      <c r="Q1417" s="6" t="str">
        <f>IF(_xlfn.XLOOKUP(D1417,履修科目一覧!G$6:G$225,履修科目一覧!E$6:E$225)=0,"",_xlfn.XLOOKUP(D1417,履修科目一覧!G$6:G$225,履修科目一覧!E$6:E$225))</f>
        <v/>
      </c>
      <c r="R1417" cm="1">
        <f t="array" ref="R1417">_xlfn.SWITCH(B1417,"集中(導入)",1,"前期",2,"集中(夏期)",3,"後期",4,"集中(春期)",5,"通年",6)</f>
        <v>2</v>
      </c>
      <c r="S1417" t="s">
        <v>49</v>
      </c>
      <c r="U1417">
        <v>1</v>
      </c>
    </row>
    <row r="1418" spans="2:21" x14ac:dyDescent="0.85">
      <c r="B1418" s="22" t="s">
        <v>545</v>
      </c>
      <c r="C1418" s="6" t="s">
        <v>573</v>
      </c>
      <c r="D1418" s="6" t="s">
        <v>428</v>
      </c>
      <c r="E1418" s="6" t="s">
        <v>582</v>
      </c>
      <c r="F1418" s="6">
        <v>3</v>
      </c>
      <c r="G1418" s="52">
        <v>45435</v>
      </c>
      <c r="H1418" s="52">
        <f>IF(COUNTIF(休講・補講一覧表!I$6:I$47,開講日程一覧!P1418)&gt;0,_xlfn.XLOOKUP(開講日程一覧!P1418,休講・補講一覧表!I$6:I$47,休講・補講一覧表!G$6:G$47),G1418)</f>
        <v>45435</v>
      </c>
      <c r="I1418" s="3" t="str">
        <f t="shared" si="46"/>
        <v>木</v>
      </c>
      <c r="J1418" s="3" t="str">
        <f>IF(COUNTIF(休講・補講一覧表!I$6:I$47,開講日程一覧!P1418)&gt;0,TEXT(G1418,"m/d")&amp;"の補講","")</f>
        <v/>
      </c>
      <c r="K1418" s="6" t="s">
        <v>542</v>
      </c>
      <c r="L1418" s="7">
        <v>6.9444444444444441E-3</v>
      </c>
      <c r="M1418" s="7">
        <v>0.125</v>
      </c>
      <c r="P1418" s="33" t="str">
        <f t="shared" si="47"/>
        <v>事業構想研究（2年次）_大阪④（早川ゼミ）_前期3</v>
      </c>
      <c r="Q1418" s="6" t="str">
        <f>IF(_xlfn.XLOOKUP(D1418,履修科目一覧!G$6:G$225,履修科目一覧!E$6:E$225)=0,"",_xlfn.XLOOKUP(D1418,履修科目一覧!G$6:G$225,履修科目一覧!E$6:E$225))</f>
        <v/>
      </c>
      <c r="R1418" cm="1">
        <f t="array" ref="R1418">_xlfn.SWITCH(B1418,"集中(導入)",1,"前期",2,"集中(夏期)",3,"後期",4,"集中(春期)",5,"通年",6)</f>
        <v>2</v>
      </c>
      <c r="S1418" t="s">
        <v>49</v>
      </c>
      <c r="U1418">
        <v>1</v>
      </c>
    </row>
    <row r="1419" spans="2:21" x14ac:dyDescent="0.85">
      <c r="B1419" s="22" t="s">
        <v>545</v>
      </c>
      <c r="C1419" s="6" t="s">
        <v>573</v>
      </c>
      <c r="D1419" s="6" t="s">
        <v>428</v>
      </c>
      <c r="E1419" s="6" t="s">
        <v>582</v>
      </c>
      <c r="F1419" s="6">
        <v>4</v>
      </c>
      <c r="G1419" s="52">
        <v>45449</v>
      </c>
      <c r="H1419" s="52">
        <f>IF(COUNTIF(休講・補講一覧表!I$6:I$47,開講日程一覧!P1419)&gt;0,_xlfn.XLOOKUP(開講日程一覧!P1419,休講・補講一覧表!I$6:I$47,休講・補講一覧表!G$6:G$47),G1419)</f>
        <v>45449</v>
      </c>
      <c r="I1419" s="3" t="str">
        <f t="shared" si="46"/>
        <v>木</v>
      </c>
      <c r="J1419" s="3" t="str">
        <f>IF(COUNTIF(休講・補講一覧表!I$6:I$47,開講日程一覧!P1419)&gt;0,TEXT(G1419,"m/d")&amp;"の補講","")</f>
        <v/>
      </c>
      <c r="K1419" s="6" t="s">
        <v>542</v>
      </c>
      <c r="L1419" s="7">
        <v>6.9444444444444441E-3</v>
      </c>
      <c r="M1419" s="7">
        <v>0.125</v>
      </c>
      <c r="P1419" s="33" t="str">
        <f t="shared" si="47"/>
        <v>事業構想研究（2年次）_大阪④（早川ゼミ）_前期4</v>
      </c>
      <c r="Q1419" s="6" t="str">
        <f>IF(_xlfn.XLOOKUP(D1419,履修科目一覧!G$6:G$225,履修科目一覧!E$6:E$225)=0,"",_xlfn.XLOOKUP(D1419,履修科目一覧!G$6:G$225,履修科目一覧!E$6:E$225))</f>
        <v/>
      </c>
      <c r="R1419" cm="1">
        <f t="array" ref="R1419">_xlfn.SWITCH(B1419,"集中(導入)",1,"前期",2,"集中(夏期)",3,"後期",4,"集中(春期)",5,"通年",6)</f>
        <v>2</v>
      </c>
      <c r="S1419" t="s">
        <v>49</v>
      </c>
      <c r="U1419">
        <v>1</v>
      </c>
    </row>
    <row r="1420" spans="2:21" x14ac:dyDescent="0.85">
      <c r="B1420" s="22" t="s">
        <v>545</v>
      </c>
      <c r="C1420" s="6" t="s">
        <v>573</v>
      </c>
      <c r="D1420" s="6" t="s">
        <v>428</v>
      </c>
      <c r="E1420" s="6" t="s">
        <v>582</v>
      </c>
      <c r="F1420" s="6">
        <v>5</v>
      </c>
      <c r="G1420" s="52">
        <v>45463</v>
      </c>
      <c r="H1420" s="52">
        <f>IF(COUNTIF(休講・補講一覧表!I$6:I$47,開講日程一覧!P1420)&gt;0,_xlfn.XLOOKUP(開講日程一覧!P1420,休講・補講一覧表!I$6:I$47,休講・補講一覧表!G$6:G$47),G1420)</f>
        <v>45463</v>
      </c>
      <c r="I1420" s="3" t="str">
        <f t="shared" si="46"/>
        <v>木</v>
      </c>
      <c r="J1420" s="3" t="str">
        <f>IF(COUNTIF(休講・補講一覧表!I$6:I$47,開講日程一覧!P1420)&gt;0,TEXT(G1420,"m/d")&amp;"の補講","")</f>
        <v/>
      </c>
      <c r="K1420" s="6" t="s">
        <v>542</v>
      </c>
      <c r="L1420" s="7">
        <v>6.9444444444444441E-3</v>
      </c>
      <c r="M1420" s="7">
        <v>0.125</v>
      </c>
      <c r="P1420" s="33" t="str">
        <f t="shared" si="47"/>
        <v>事業構想研究（2年次）_大阪④（早川ゼミ）_前期5</v>
      </c>
      <c r="Q1420" s="6" t="str">
        <f>IF(_xlfn.XLOOKUP(D1420,履修科目一覧!G$6:G$225,履修科目一覧!E$6:E$225)=0,"",_xlfn.XLOOKUP(D1420,履修科目一覧!G$6:G$225,履修科目一覧!E$6:E$225))</f>
        <v/>
      </c>
      <c r="R1420" cm="1">
        <f t="array" ref="R1420">_xlfn.SWITCH(B1420,"集中(導入)",1,"前期",2,"集中(夏期)",3,"後期",4,"集中(春期)",5,"通年",6)</f>
        <v>2</v>
      </c>
      <c r="S1420" t="s">
        <v>49</v>
      </c>
      <c r="U1420">
        <v>1</v>
      </c>
    </row>
    <row r="1421" spans="2:21" x14ac:dyDescent="0.85">
      <c r="B1421" s="22" t="s">
        <v>545</v>
      </c>
      <c r="C1421" s="6" t="s">
        <v>573</v>
      </c>
      <c r="D1421" s="6" t="s">
        <v>428</v>
      </c>
      <c r="E1421" s="6" t="s">
        <v>582</v>
      </c>
      <c r="F1421" s="6">
        <v>6</v>
      </c>
      <c r="G1421" s="52">
        <v>45477</v>
      </c>
      <c r="H1421" s="52">
        <f>IF(COUNTIF(休講・補講一覧表!I$6:I$47,開講日程一覧!P1421)&gt;0,_xlfn.XLOOKUP(開講日程一覧!P1421,休講・補講一覧表!I$6:I$47,休講・補講一覧表!G$6:G$47),G1421)</f>
        <v>45477</v>
      </c>
      <c r="I1421" s="3" t="str">
        <f t="shared" si="46"/>
        <v>木</v>
      </c>
      <c r="J1421" s="3" t="str">
        <f>IF(COUNTIF(休講・補講一覧表!I$6:I$47,開講日程一覧!P1421)&gt;0,TEXT(G1421,"m/d")&amp;"の補講","")</f>
        <v/>
      </c>
      <c r="K1421" s="6" t="s">
        <v>542</v>
      </c>
      <c r="L1421" s="7">
        <v>6.9444444444444441E-3</v>
      </c>
      <c r="M1421" s="7">
        <v>0.125</v>
      </c>
      <c r="P1421" s="33" t="str">
        <f t="shared" si="47"/>
        <v>事業構想研究（2年次）_大阪④（早川ゼミ）_前期6</v>
      </c>
      <c r="Q1421" s="6" t="str">
        <f>IF(_xlfn.XLOOKUP(D1421,履修科目一覧!G$6:G$225,履修科目一覧!E$6:E$225)=0,"",_xlfn.XLOOKUP(D1421,履修科目一覧!G$6:G$225,履修科目一覧!E$6:E$225))</f>
        <v/>
      </c>
      <c r="R1421" cm="1">
        <f t="array" ref="R1421">_xlfn.SWITCH(B1421,"集中(導入)",1,"前期",2,"集中(夏期)",3,"後期",4,"集中(春期)",5,"通年",6)</f>
        <v>2</v>
      </c>
      <c r="S1421" t="s">
        <v>49</v>
      </c>
      <c r="U1421">
        <v>1</v>
      </c>
    </row>
    <row r="1422" spans="2:21" x14ac:dyDescent="0.85">
      <c r="B1422" s="22" t="s">
        <v>545</v>
      </c>
      <c r="C1422" s="6" t="s">
        <v>573</v>
      </c>
      <c r="D1422" s="6" t="s">
        <v>428</v>
      </c>
      <c r="E1422" s="6" t="s">
        <v>582</v>
      </c>
      <c r="F1422" s="6">
        <v>7</v>
      </c>
      <c r="G1422" s="52">
        <v>45491</v>
      </c>
      <c r="H1422" s="52">
        <f>IF(COUNTIF(休講・補講一覧表!I$6:I$47,開講日程一覧!P1422)&gt;0,_xlfn.XLOOKUP(開講日程一覧!P1422,休講・補講一覧表!I$6:I$47,休講・補講一覧表!G$6:G$47),G1422)</f>
        <v>45491</v>
      </c>
      <c r="I1422" s="3" t="str">
        <f t="shared" si="46"/>
        <v>木</v>
      </c>
      <c r="J1422" s="3" t="str">
        <f>IF(COUNTIF(休講・補講一覧表!I$6:I$47,開講日程一覧!P1422)&gt;0,TEXT(G1422,"m/d")&amp;"の補講","")</f>
        <v/>
      </c>
      <c r="K1422" s="6" t="s">
        <v>542</v>
      </c>
      <c r="L1422" s="7">
        <v>6.9444444444444441E-3</v>
      </c>
      <c r="M1422" s="7">
        <v>0.125</v>
      </c>
      <c r="P1422" s="33" t="str">
        <f t="shared" si="47"/>
        <v>事業構想研究（2年次）_大阪④（早川ゼミ）_前期7</v>
      </c>
      <c r="Q1422" s="6" t="str">
        <f>IF(_xlfn.XLOOKUP(D1422,履修科目一覧!G$6:G$225,履修科目一覧!E$6:E$225)=0,"",_xlfn.XLOOKUP(D1422,履修科目一覧!G$6:G$225,履修科目一覧!E$6:E$225))</f>
        <v/>
      </c>
      <c r="R1422" cm="1">
        <f t="array" ref="R1422">_xlfn.SWITCH(B1422,"集中(導入)",1,"前期",2,"集中(夏期)",3,"後期",4,"集中(春期)",5,"通年",6)</f>
        <v>2</v>
      </c>
      <c r="S1422" t="s">
        <v>49</v>
      </c>
      <c r="U1422">
        <v>1</v>
      </c>
    </row>
    <row r="1423" spans="2:21" x14ac:dyDescent="0.85">
      <c r="B1423" s="22" t="s">
        <v>545</v>
      </c>
      <c r="C1423" s="6" t="s">
        <v>573</v>
      </c>
      <c r="D1423" s="6" t="s">
        <v>428</v>
      </c>
      <c r="E1423" s="6" t="s">
        <v>582</v>
      </c>
      <c r="F1423" s="6">
        <v>8</v>
      </c>
      <c r="G1423" s="52">
        <v>45505</v>
      </c>
      <c r="H1423" s="52">
        <f>IF(COUNTIF(休講・補講一覧表!I$6:I$47,開講日程一覧!P1423)&gt;0,_xlfn.XLOOKUP(開講日程一覧!P1423,休講・補講一覧表!I$6:I$47,休講・補講一覧表!G$6:G$47),G1423)</f>
        <v>45505</v>
      </c>
      <c r="I1423" s="3" t="str">
        <f t="shared" si="46"/>
        <v>木</v>
      </c>
      <c r="J1423" s="3" t="str">
        <f>IF(COUNTIF(休講・補講一覧表!I$6:I$47,開講日程一覧!P1423)&gt;0,TEXT(G1423,"m/d")&amp;"の補講","")</f>
        <v/>
      </c>
      <c r="K1423" s="6" t="s">
        <v>542</v>
      </c>
      <c r="L1423" s="7">
        <v>6.9444444444444441E-3</v>
      </c>
      <c r="M1423" s="7">
        <v>0.125</v>
      </c>
      <c r="P1423" s="33" t="str">
        <f t="shared" si="47"/>
        <v>事業構想研究（2年次）_大阪④（早川ゼミ）_前期8</v>
      </c>
      <c r="Q1423" s="6" t="str">
        <f>IF(_xlfn.XLOOKUP(D1423,履修科目一覧!G$6:G$225,履修科目一覧!E$6:E$225)=0,"",_xlfn.XLOOKUP(D1423,履修科目一覧!G$6:G$225,履修科目一覧!E$6:E$225))</f>
        <v/>
      </c>
      <c r="R1423" cm="1">
        <f t="array" ref="R1423">_xlfn.SWITCH(B1423,"集中(導入)",1,"前期",2,"集中(夏期)",3,"後期",4,"集中(春期)",5,"通年",6)</f>
        <v>2</v>
      </c>
      <c r="S1423" t="s">
        <v>49</v>
      </c>
      <c r="U1423">
        <v>1</v>
      </c>
    </row>
    <row r="1424" spans="2:21" x14ac:dyDescent="0.85">
      <c r="B1424" s="22" t="s">
        <v>550</v>
      </c>
      <c r="C1424" s="6" t="s">
        <v>573</v>
      </c>
      <c r="D1424" s="6" t="s">
        <v>436</v>
      </c>
      <c r="E1424" s="6" t="s">
        <v>582</v>
      </c>
      <c r="F1424" s="6">
        <v>1</v>
      </c>
      <c r="G1424" s="52">
        <v>45568</v>
      </c>
      <c r="H1424" s="52">
        <f>IF(COUNTIF(休講・補講一覧表!I$6:I$47,開講日程一覧!P1424)&gt;0,_xlfn.XLOOKUP(開講日程一覧!P1424,休講・補講一覧表!I$6:I$47,休講・補講一覧表!G$6:G$47),G1424)</f>
        <v>45568</v>
      </c>
      <c r="I1424" s="3" t="str">
        <f t="shared" si="46"/>
        <v>木</v>
      </c>
      <c r="J1424" s="3" t="str">
        <f>IF(COUNTIF(休講・補講一覧表!I$6:I$47,開講日程一覧!P1424)&gt;0,TEXT(G1424,"m/d")&amp;"の補講","")</f>
        <v/>
      </c>
      <c r="K1424" s="6" t="s">
        <v>552</v>
      </c>
      <c r="L1424" s="7">
        <v>0</v>
      </c>
      <c r="M1424" s="7">
        <v>6.25E-2</v>
      </c>
      <c r="P1424" s="33" t="str">
        <f t="shared" si="47"/>
        <v>事業構想研究（2年次）_大阪④（早川ゼミ）_後期1</v>
      </c>
      <c r="Q1424" s="6" t="str">
        <f>IF(_xlfn.XLOOKUP(D1424,履修科目一覧!G$6:G$225,履修科目一覧!E$6:E$225)=0,"",_xlfn.XLOOKUP(D1424,履修科目一覧!G$6:G$225,履修科目一覧!E$6:E$225))</f>
        <v/>
      </c>
      <c r="R1424" cm="1">
        <f t="array" ref="R1424">_xlfn.SWITCH(B1424,"集中(導入)",1,"前期",2,"集中(夏期)",3,"後期",4,"集中(春期)",5,"通年",6)</f>
        <v>4</v>
      </c>
      <c r="S1424" t="s">
        <v>49</v>
      </c>
      <c r="U1424">
        <v>1</v>
      </c>
    </row>
    <row r="1425" spans="2:21" x14ac:dyDescent="0.85">
      <c r="B1425" s="22" t="s">
        <v>550</v>
      </c>
      <c r="C1425" s="6" t="s">
        <v>573</v>
      </c>
      <c r="D1425" s="6" t="s">
        <v>436</v>
      </c>
      <c r="E1425" s="6" t="s">
        <v>582</v>
      </c>
      <c r="F1425" s="6">
        <v>2</v>
      </c>
      <c r="G1425" s="52">
        <v>45575</v>
      </c>
      <c r="H1425" s="52">
        <f>IF(COUNTIF(休講・補講一覧表!I$6:I$47,開講日程一覧!P1425)&gt;0,_xlfn.XLOOKUP(開講日程一覧!P1425,休講・補講一覧表!I$6:I$47,休講・補講一覧表!G$6:G$47),G1425)</f>
        <v>45575</v>
      </c>
      <c r="I1425" s="3" t="str">
        <f t="shared" si="46"/>
        <v>木</v>
      </c>
      <c r="J1425" s="3" t="str">
        <f>IF(COUNTIF(休講・補講一覧表!I$6:I$47,開講日程一覧!P1425)&gt;0,TEXT(G1425,"m/d")&amp;"の補講","")</f>
        <v/>
      </c>
      <c r="K1425" s="6" t="s">
        <v>542</v>
      </c>
      <c r="L1425" s="7">
        <v>6.9444444444444441E-3</v>
      </c>
      <c r="M1425" s="7">
        <v>0.125</v>
      </c>
      <c r="P1425" s="33" t="str">
        <f t="shared" si="47"/>
        <v>事業構想研究（2年次）_大阪④（早川ゼミ）_後期2</v>
      </c>
      <c r="Q1425" s="6" t="str">
        <f>IF(_xlfn.XLOOKUP(D1425,履修科目一覧!G$6:G$225,履修科目一覧!E$6:E$225)=0,"",_xlfn.XLOOKUP(D1425,履修科目一覧!G$6:G$225,履修科目一覧!E$6:E$225))</f>
        <v/>
      </c>
      <c r="R1425" cm="1">
        <f t="array" ref="R1425">_xlfn.SWITCH(B1425,"集中(導入)",1,"前期",2,"集中(夏期)",3,"後期",4,"集中(春期)",5,"通年",6)</f>
        <v>4</v>
      </c>
      <c r="S1425" t="s">
        <v>49</v>
      </c>
      <c r="U1425">
        <v>1</v>
      </c>
    </row>
    <row r="1426" spans="2:21" x14ac:dyDescent="0.85">
      <c r="B1426" s="22" t="s">
        <v>550</v>
      </c>
      <c r="C1426" s="6" t="s">
        <v>573</v>
      </c>
      <c r="D1426" s="6" t="s">
        <v>436</v>
      </c>
      <c r="E1426" s="6" t="s">
        <v>582</v>
      </c>
      <c r="F1426" s="6">
        <v>3</v>
      </c>
      <c r="G1426" s="52">
        <v>45589</v>
      </c>
      <c r="H1426" s="52">
        <f>IF(COUNTIF(休講・補講一覧表!I$6:I$47,開講日程一覧!P1426)&gt;0,_xlfn.XLOOKUP(開講日程一覧!P1426,休講・補講一覧表!I$6:I$47,休講・補講一覧表!G$6:G$47),G1426)</f>
        <v>45589</v>
      </c>
      <c r="I1426" s="3" t="str">
        <f t="shared" si="46"/>
        <v>木</v>
      </c>
      <c r="J1426" s="3" t="str">
        <f>IF(COUNTIF(休講・補講一覧表!I$6:I$47,開講日程一覧!P1426)&gt;0,TEXT(G1426,"m/d")&amp;"の補講","")</f>
        <v/>
      </c>
      <c r="K1426" s="6" t="s">
        <v>542</v>
      </c>
      <c r="L1426" s="7">
        <v>6.9444444444444441E-3</v>
      </c>
      <c r="M1426" s="7">
        <v>0.125</v>
      </c>
      <c r="P1426" s="33" t="str">
        <f t="shared" si="47"/>
        <v>事業構想研究（2年次）_大阪④（早川ゼミ）_後期3</v>
      </c>
      <c r="Q1426" s="6" t="str">
        <f>IF(_xlfn.XLOOKUP(D1426,履修科目一覧!G$6:G$225,履修科目一覧!E$6:E$225)=0,"",_xlfn.XLOOKUP(D1426,履修科目一覧!G$6:G$225,履修科目一覧!E$6:E$225))</f>
        <v/>
      </c>
      <c r="R1426" cm="1">
        <f t="array" ref="R1426">_xlfn.SWITCH(B1426,"集中(導入)",1,"前期",2,"集中(夏期)",3,"後期",4,"集中(春期)",5,"通年",6)</f>
        <v>4</v>
      </c>
      <c r="S1426" t="s">
        <v>49</v>
      </c>
      <c r="U1426">
        <v>1</v>
      </c>
    </row>
    <row r="1427" spans="2:21" x14ac:dyDescent="0.85">
      <c r="B1427" s="22" t="s">
        <v>550</v>
      </c>
      <c r="C1427" s="6" t="s">
        <v>573</v>
      </c>
      <c r="D1427" s="6" t="s">
        <v>436</v>
      </c>
      <c r="E1427" s="6" t="s">
        <v>582</v>
      </c>
      <c r="F1427" s="6">
        <v>4</v>
      </c>
      <c r="G1427" s="52">
        <v>45603</v>
      </c>
      <c r="H1427" s="52">
        <f>IF(COUNTIF(休講・補講一覧表!I$6:I$47,開講日程一覧!P1427)&gt;0,_xlfn.XLOOKUP(開講日程一覧!P1427,休講・補講一覧表!I$6:I$47,休講・補講一覧表!G$6:G$47),G1427)</f>
        <v>45603</v>
      </c>
      <c r="I1427" s="3" t="str">
        <f t="shared" si="46"/>
        <v>木</v>
      </c>
      <c r="J1427" s="3" t="str">
        <f>IF(COUNTIF(休講・補講一覧表!I$6:I$47,開講日程一覧!P1427)&gt;0,TEXT(G1427,"m/d")&amp;"の補講","")</f>
        <v/>
      </c>
      <c r="K1427" s="6" t="s">
        <v>542</v>
      </c>
      <c r="L1427" s="7">
        <v>6.9444444444444441E-3</v>
      </c>
      <c r="M1427" s="7">
        <v>0.125</v>
      </c>
      <c r="P1427" s="33" t="str">
        <f t="shared" si="47"/>
        <v>事業構想研究（2年次）_大阪④（早川ゼミ）_後期4</v>
      </c>
      <c r="Q1427" s="6" t="str">
        <f>IF(_xlfn.XLOOKUP(D1427,履修科目一覧!G$6:G$225,履修科目一覧!E$6:E$225)=0,"",_xlfn.XLOOKUP(D1427,履修科目一覧!G$6:G$225,履修科目一覧!E$6:E$225))</f>
        <v/>
      </c>
      <c r="R1427" cm="1">
        <f t="array" ref="R1427">_xlfn.SWITCH(B1427,"集中(導入)",1,"前期",2,"集中(夏期)",3,"後期",4,"集中(春期)",5,"通年",6)</f>
        <v>4</v>
      </c>
      <c r="S1427" t="s">
        <v>49</v>
      </c>
      <c r="U1427">
        <v>1</v>
      </c>
    </row>
    <row r="1428" spans="2:21" x14ac:dyDescent="0.85">
      <c r="B1428" s="22" t="s">
        <v>550</v>
      </c>
      <c r="C1428" s="6" t="s">
        <v>573</v>
      </c>
      <c r="D1428" s="6" t="s">
        <v>436</v>
      </c>
      <c r="E1428" s="6" t="s">
        <v>582</v>
      </c>
      <c r="F1428" s="6">
        <v>5</v>
      </c>
      <c r="G1428" s="52">
        <v>45617</v>
      </c>
      <c r="H1428" s="52">
        <f>IF(COUNTIF(休講・補講一覧表!I$6:I$47,開講日程一覧!P1428)&gt;0,_xlfn.XLOOKUP(開講日程一覧!P1428,休講・補講一覧表!I$6:I$47,休講・補講一覧表!G$6:G$47),G1428)</f>
        <v>45617</v>
      </c>
      <c r="I1428" s="3" t="str">
        <f t="shared" si="46"/>
        <v>木</v>
      </c>
      <c r="J1428" s="3" t="str">
        <f>IF(COUNTIF(休講・補講一覧表!I$6:I$47,開講日程一覧!P1428)&gt;0,TEXT(G1428,"m/d")&amp;"の補講","")</f>
        <v/>
      </c>
      <c r="K1428" s="6" t="s">
        <v>542</v>
      </c>
      <c r="L1428" s="7">
        <v>6.9444444444444441E-3</v>
      </c>
      <c r="M1428" s="7">
        <v>0.125</v>
      </c>
      <c r="P1428" s="33" t="str">
        <f t="shared" si="47"/>
        <v>事業構想研究（2年次）_大阪④（早川ゼミ）_後期5</v>
      </c>
      <c r="Q1428" s="6" t="str">
        <f>IF(_xlfn.XLOOKUP(D1428,履修科目一覧!G$6:G$225,履修科目一覧!E$6:E$225)=0,"",_xlfn.XLOOKUP(D1428,履修科目一覧!G$6:G$225,履修科目一覧!E$6:E$225))</f>
        <v/>
      </c>
      <c r="R1428" cm="1">
        <f t="array" ref="R1428">_xlfn.SWITCH(B1428,"集中(導入)",1,"前期",2,"集中(夏期)",3,"後期",4,"集中(春期)",5,"通年",6)</f>
        <v>4</v>
      </c>
      <c r="S1428" t="s">
        <v>49</v>
      </c>
      <c r="U1428">
        <v>1</v>
      </c>
    </row>
    <row r="1429" spans="2:21" x14ac:dyDescent="0.85">
      <c r="B1429" s="22" t="s">
        <v>550</v>
      </c>
      <c r="C1429" s="6" t="s">
        <v>573</v>
      </c>
      <c r="D1429" s="6" t="s">
        <v>436</v>
      </c>
      <c r="E1429" s="6" t="s">
        <v>582</v>
      </c>
      <c r="F1429" s="6">
        <v>6</v>
      </c>
      <c r="G1429" s="52">
        <v>45631</v>
      </c>
      <c r="H1429" s="52">
        <f>IF(COUNTIF(休講・補講一覧表!I$6:I$47,開講日程一覧!P1429)&gt;0,_xlfn.XLOOKUP(開講日程一覧!P1429,休講・補講一覧表!I$6:I$47,休講・補講一覧表!G$6:G$47),G1429)</f>
        <v>45631</v>
      </c>
      <c r="I1429" s="3" t="str">
        <f t="shared" ref="I1429:I1492" si="48">TEXT(H1429,"aaa")</f>
        <v>木</v>
      </c>
      <c r="J1429" s="3" t="str">
        <f>IF(COUNTIF(休講・補講一覧表!I$6:I$47,開講日程一覧!P1429)&gt;0,TEXT(G1429,"m/d")&amp;"の補講","")</f>
        <v/>
      </c>
      <c r="K1429" s="6" t="s">
        <v>542</v>
      </c>
      <c r="L1429" s="7">
        <v>6.9444444444444441E-3</v>
      </c>
      <c r="M1429" s="7">
        <v>0.125</v>
      </c>
      <c r="P1429" s="33" t="str">
        <f t="shared" ref="P1429:P1492" si="49">D1429&amp;F1429</f>
        <v>事業構想研究（2年次）_大阪④（早川ゼミ）_後期6</v>
      </c>
      <c r="Q1429" s="6" t="str">
        <f>IF(_xlfn.XLOOKUP(D1429,履修科目一覧!G$6:G$225,履修科目一覧!E$6:E$225)=0,"",_xlfn.XLOOKUP(D1429,履修科目一覧!G$6:G$225,履修科目一覧!E$6:E$225))</f>
        <v/>
      </c>
      <c r="R1429" cm="1">
        <f t="array" ref="R1429">_xlfn.SWITCH(B1429,"集中(導入)",1,"前期",2,"集中(夏期)",3,"後期",4,"集中(春期)",5,"通年",6)</f>
        <v>4</v>
      </c>
      <c r="S1429" t="s">
        <v>49</v>
      </c>
      <c r="U1429">
        <v>1</v>
      </c>
    </row>
    <row r="1430" spans="2:21" x14ac:dyDescent="0.85">
      <c r="B1430" s="22" t="s">
        <v>550</v>
      </c>
      <c r="C1430" s="6" t="s">
        <v>573</v>
      </c>
      <c r="D1430" s="6" t="s">
        <v>436</v>
      </c>
      <c r="E1430" s="6" t="s">
        <v>582</v>
      </c>
      <c r="F1430" s="6">
        <v>7</v>
      </c>
      <c r="G1430" s="52">
        <v>45645</v>
      </c>
      <c r="H1430" s="52">
        <f>IF(COUNTIF(休講・補講一覧表!I$6:I$47,開講日程一覧!P1430)&gt;0,_xlfn.XLOOKUP(開講日程一覧!P1430,休講・補講一覧表!I$6:I$47,休講・補講一覧表!G$6:G$47),G1430)</f>
        <v>45645</v>
      </c>
      <c r="I1430" s="3" t="str">
        <f t="shared" si="48"/>
        <v>木</v>
      </c>
      <c r="J1430" s="3" t="str">
        <f>IF(COUNTIF(休講・補講一覧表!I$6:I$47,開講日程一覧!P1430)&gt;0,TEXT(G1430,"m/d")&amp;"の補講","")</f>
        <v/>
      </c>
      <c r="K1430" s="6" t="s">
        <v>542</v>
      </c>
      <c r="L1430" s="7">
        <v>6.9444444444444441E-3</v>
      </c>
      <c r="M1430" s="7">
        <v>0.125</v>
      </c>
      <c r="P1430" s="33" t="str">
        <f t="shared" si="49"/>
        <v>事業構想研究（2年次）_大阪④（早川ゼミ）_後期7</v>
      </c>
      <c r="Q1430" s="6" t="str">
        <f>IF(_xlfn.XLOOKUP(D1430,履修科目一覧!G$6:G$225,履修科目一覧!E$6:E$225)=0,"",_xlfn.XLOOKUP(D1430,履修科目一覧!G$6:G$225,履修科目一覧!E$6:E$225))</f>
        <v/>
      </c>
      <c r="R1430" cm="1">
        <f t="array" ref="R1430">_xlfn.SWITCH(B1430,"集中(導入)",1,"前期",2,"集中(夏期)",3,"後期",4,"集中(春期)",5,"通年",6)</f>
        <v>4</v>
      </c>
      <c r="S1430" t="s">
        <v>49</v>
      </c>
      <c r="U1430">
        <v>1</v>
      </c>
    </row>
    <row r="1431" spans="2:21" x14ac:dyDescent="0.85">
      <c r="B1431" s="22" t="s">
        <v>550</v>
      </c>
      <c r="C1431" s="6" t="s">
        <v>573</v>
      </c>
      <c r="D1431" s="6" t="s">
        <v>436</v>
      </c>
      <c r="E1431" s="6" t="s">
        <v>582</v>
      </c>
      <c r="F1431" s="6">
        <v>8</v>
      </c>
      <c r="G1431" s="52">
        <v>45666</v>
      </c>
      <c r="H1431" s="52">
        <f>IF(COUNTIF(休講・補講一覧表!I$6:I$47,開講日程一覧!P1431)&gt;0,_xlfn.XLOOKUP(開講日程一覧!P1431,休講・補講一覧表!I$6:I$47,休講・補講一覧表!G$6:G$47),G1431)</f>
        <v>45666</v>
      </c>
      <c r="I1431" s="3" t="str">
        <f t="shared" si="48"/>
        <v>木</v>
      </c>
      <c r="J1431" s="3" t="str">
        <f>IF(COUNTIF(休講・補講一覧表!I$6:I$47,開講日程一覧!P1431)&gt;0,TEXT(G1431,"m/d")&amp;"の補講","")</f>
        <v/>
      </c>
      <c r="K1431" s="6" t="s">
        <v>542</v>
      </c>
      <c r="L1431" s="7">
        <v>6.9444444444444441E-3</v>
      </c>
      <c r="M1431" s="7">
        <v>0.125</v>
      </c>
      <c r="P1431" s="33" t="str">
        <f t="shared" si="49"/>
        <v>事業構想研究（2年次）_大阪④（早川ゼミ）_後期8</v>
      </c>
      <c r="Q1431" s="6" t="str">
        <f>IF(_xlfn.XLOOKUP(D1431,履修科目一覧!G$6:G$225,履修科目一覧!E$6:E$225)=0,"",_xlfn.XLOOKUP(D1431,履修科目一覧!G$6:G$225,履修科目一覧!E$6:E$225))</f>
        <v/>
      </c>
      <c r="R1431" cm="1">
        <f t="array" ref="R1431">_xlfn.SWITCH(B1431,"集中(導入)",1,"前期",2,"集中(夏期)",3,"後期",4,"集中(春期)",5,"通年",6)</f>
        <v>4</v>
      </c>
      <c r="S1431" t="s">
        <v>49</v>
      </c>
      <c r="U1431">
        <v>1</v>
      </c>
    </row>
    <row r="1432" spans="2:21" x14ac:dyDescent="0.85">
      <c r="B1432" s="22" t="s">
        <v>545</v>
      </c>
      <c r="C1432" s="6" t="s">
        <v>557</v>
      </c>
      <c r="D1432" s="6" t="s">
        <v>446</v>
      </c>
      <c r="E1432" s="6" t="s">
        <v>582</v>
      </c>
      <c r="F1432" s="6">
        <v>1</v>
      </c>
      <c r="G1432" s="52">
        <v>45407</v>
      </c>
      <c r="H1432" s="52">
        <f>IF(COUNTIF(休講・補講一覧表!I$6:I$47,開講日程一覧!P1432)&gt;0,_xlfn.XLOOKUP(開講日程一覧!P1432,休講・補講一覧表!I$6:I$47,休講・補講一覧表!G$6:G$47),G1432)</f>
        <v>45407</v>
      </c>
      <c r="I1432" s="3" t="str">
        <f t="shared" si="48"/>
        <v>木</v>
      </c>
      <c r="J1432" s="3" t="str">
        <f>IF(COUNTIF(休講・補講一覧表!I$6:I$47,開講日程一覧!P1432)&gt;0,TEXT(G1432,"m/d")&amp;"の補講","")</f>
        <v/>
      </c>
      <c r="K1432" s="6" t="s">
        <v>556</v>
      </c>
      <c r="L1432" s="7">
        <v>0</v>
      </c>
      <c r="M1432" s="7">
        <v>6.25E-2</v>
      </c>
      <c r="P1432" s="33" t="str">
        <f t="shared" si="49"/>
        <v>事業構想研究（2年次）_大阪⑤（二村ゼミ）_前期1</v>
      </c>
      <c r="Q1432" s="6" t="str">
        <f>IF(_xlfn.XLOOKUP(D1432,履修科目一覧!G$6:G$225,履修科目一覧!E$6:E$225)=0,"",_xlfn.XLOOKUP(D1432,履修科目一覧!G$6:G$225,履修科目一覧!E$6:E$225))</f>
        <v/>
      </c>
      <c r="R1432" cm="1">
        <f t="array" ref="R1432">_xlfn.SWITCH(B1432,"集中(導入)",1,"前期",2,"集中(夏期)",3,"後期",4,"集中(春期)",5,"通年",6)</f>
        <v>2</v>
      </c>
      <c r="S1432" t="s">
        <v>49</v>
      </c>
      <c r="U1432">
        <v>1</v>
      </c>
    </row>
    <row r="1433" spans="2:21" x14ac:dyDescent="0.85">
      <c r="B1433" s="22" t="s">
        <v>545</v>
      </c>
      <c r="C1433" s="6" t="s">
        <v>557</v>
      </c>
      <c r="D1433" s="6" t="s">
        <v>446</v>
      </c>
      <c r="E1433" s="6" t="s">
        <v>582</v>
      </c>
      <c r="F1433" s="6">
        <v>2</v>
      </c>
      <c r="G1433" s="52">
        <v>45428</v>
      </c>
      <c r="H1433" s="52">
        <f>IF(COUNTIF(休講・補講一覧表!I$6:I$47,開講日程一覧!P1433)&gt;0,_xlfn.XLOOKUP(開講日程一覧!P1433,休講・補講一覧表!I$6:I$47,休講・補講一覧表!G$6:G$47),G1433)</f>
        <v>45428</v>
      </c>
      <c r="I1433" s="3" t="str">
        <f t="shared" si="48"/>
        <v>木</v>
      </c>
      <c r="J1433" s="3" t="str">
        <f>IF(COUNTIF(休講・補講一覧表!I$6:I$47,開講日程一覧!P1433)&gt;0,TEXT(G1433,"m/d")&amp;"の補講","")</f>
        <v/>
      </c>
      <c r="K1433" s="6" t="s">
        <v>542</v>
      </c>
      <c r="L1433" s="7">
        <v>6.9444444444444441E-3</v>
      </c>
      <c r="M1433" s="7">
        <v>0.125</v>
      </c>
      <c r="P1433" s="33" t="str">
        <f t="shared" si="49"/>
        <v>事業構想研究（2年次）_大阪⑤（二村ゼミ）_前期2</v>
      </c>
      <c r="Q1433" s="6" t="str">
        <f>IF(_xlfn.XLOOKUP(D1433,履修科目一覧!G$6:G$225,履修科目一覧!E$6:E$225)=0,"",_xlfn.XLOOKUP(D1433,履修科目一覧!G$6:G$225,履修科目一覧!E$6:E$225))</f>
        <v/>
      </c>
      <c r="R1433" cm="1">
        <f t="array" ref="R1433">_xlfn.SWITCH(B1433,"集中(導入)",1,"前期",2,"集中(夏期)",3,"後期",4,"集中(春期)",5,"通年",6)</f>
        <v>2</v>
      </c>
      <c r="S1433" t="s">
        <v>49</v>
      </c>
      <c r="U1433">
        <v>1</v>
      </c>
    </row>
    <row r="1434" spans="2:21" x14ac:dyDescent="0.85">
      <c r="B1434" s="22" t="s">
        <v>545</v>
      </c>
      <c r="C1434" s="6" t="s">
        <v>557</v>
      </c>
      <c r="D1434" s="6" t="s">
        <v>446</v>
      </c>
      <c r="E1434" s="6" t="s">
        <v>582</v>
      </c>
      <c r="F1434" s="6">
        <v>3</v>
      </c>
      <c r="G1434" s="52">
        <v>45442</v>
      </c>
      <c r="H1434" s="52">
        <f>IF(COUNTIF(休講・補講一覧表!I$6:I$47,開講日程一覧!P1434)&gt;0,_xlfn.XLOOKUP(開講日程一覧!P1434,休講・補講一覧表!I$6:I$47,休講・補講一覧表!G$6:G$47),G1434)</f>
        <v>45442</v>
      </c>
      <c r="I1434" s="3" t="str">
        <f t="shared" si="48"/>
        <v>木</v>
      </c>
      <c r="J1434" s="3" t="str">
        <f>IF(COUNTIF(休講・補講一覧表!I$6:I$47,開講日程一覧!P1434)&gt;0,TEXT(G1434,"m/d")&amp;"の補講","")</f>
        <v/>
      </c>
      <c r="K1434" s="6" t="s">
        <v>542</v>
      </c>
      <c r="L1434" s="7">
        <v>6.9444444444444441E-3</v>
      </c>
      <c r="M1434" s="7">
        <v>0.125</v>
      </c>
      <c r="P1434" s="33" t="str">
        <f t="shared" si="49"/>
        <v>事業構想研究（2年次）_大阪⑤（二村ゼミ）_前期3</v>
      </c>
      <c r="Q1434" s="6" t="str">
        <f>IF(_xlfn.XLOOKUP(D1434,履修科目一覧!G$6:G$225,履修科目一覧!E$6:E$225)=0,"",_xlfn.XLOOKUP(D1434,履修科目一覧!G$6:G$225,履修科目一覧!E$6:E$225))</f>
        <v/>
      </c>
      <c r="R1434" cm="1">
        <f t="array" ref="R1434">_xlfn.SWITCH(B1434,"集中(導入)",1,"前期",2,"集中(夏期)",3,"後期",4,"集中(春期)",5,"通年",6)</f>
        <v>2</v>
      </c>
      <c r="S1434" t="s">
        <v>49</v>
      </c>
      <c r="U1434">
        <v>1</v>
      </c>
    </row>
    <row r="1435" spans="2:21" x14ac:dyDescent="0.85">
      <c r="B1435" s="22" t="s">
        <v>545</v>
      </c>
      <c r="C1435" s="6" t="s">
        <v>557</v>
      </c>
      <c r="D1435" s="6" t="s">
        <v>446</v>
      </c>
      <c r="E1435" s="6" t="s">
        <v>582</v>
      </c>
      <c r="F1435" s="6">
        <v>4</v>
      </c>
      <c r="G1435" s="52">
        <v>45456</v>
      </c>
      <c r="H1435" s="52">
        <f>IF(COUNTIF(休講・補講一覧表!I$6:I$47,開講日程一覧!P1435)&gt;0,_xlfn.XLOOKUP(開講日程一覧!P1435,休講・補講一覧表!I$6:I$47,休講・補講一覧表!G$6:G$47),G1435)</f>
        <v>45456</v>
      </c>
      <c r="I1435" s="3" t="str">
        <f t="shared" si="48"/>
        <v>木</v>
      </c>
      <c r="J1435" s="3" t="str">
        <f>IF(COUNTIF(休講・補講一覧表!I$6:I$47,開講日程一覧!P1435)&gt;0,TEXT(G1435,"m/d")&amp;"の補講","")</f>
        <v/>
      </c>
      <c r="K1435" s="6" t="s">
        <v>542</v>
      </c>
      <c r="L1435" s="7">
        <v>6.9444444444444441E-3</v>
      </c>
      <c r="M1435" s="7">
        <v>0.125</v>
      </c>
      <c r="P1435" s="33" t="str">
        <f t="shared" si="49"/>
        <v>事業構想研究（2年次）_大阪⑤（二村ゼミ）_前期4</v>
      </c>
      <c r="Q1435" s="6" t="str">
        <f>IF(_xlfn.XLOOKUP(D1435,履修科目一覧!G$6:G$225,履修科目一覧!E$6:E$225)=0,"",_xlfn.XLOOKUP(D1435,履修科目一覧!G$6:G$225,履修科目一覧!E$6:E$225))</f>
        <v/>
      </c>
      <c r="R1435" cm="1">
        <f t="array" ref="R1435">_xlfn.SWITCH(B1435,"集中(導入)",1,"前期",2,"集中(夏期)",3,"後期",4,"集中(春期)",5,"通年",6)</f>
        <v>2</v>
      </c>
      <c r="S1435" t="s">
        <v>49</v>
      </c>
      <c r="U1435">
        <v>1</v>
      </c>
    </row>
    <row r="1436" spans="2:21" x14ac:dyDescent="0.85">
      <c r="B1436" s="22" t="s">
        <v>545</v>
      </c>
      <c r="C1436" s="6" t="s">
        <v>557</v>
      </c>
      <c r="D1436" s="6" t="s">
        <v>446</v>
      </c>
      <c r="E1436" s="6" t="s">
        <v>582</v>
      </c>
      <c r="F1436" s="6">
        <v>5</v>
      </c>
      <c r="G1436" s="52">
        <v>45470</v>
      </c>
      <c r="H1436" s="52">
        <f>IF(COUNTIF(休講・補講一覧表!I$6:I$47,開講日程一覧!P1436)&gt;0,_xlfn.XLOOKUP(開講日程一覧!P1436,休講・補講一覧表!I$6:I$47,休講・補講一覧表!G$6:G$47),G1436)</f>
        <v>45470</v>
      </c>
      <c r="I1436" s="3" t="str">
        <f t="shared" si="48"/>
        <v>木</v>
      </c>
      <c r="J1436" s="3" t="str">
        <f>IF(COUNTIF(休講・補講一覧表!I$6:I$47,開講日程一覧!P1436)&gt;0,TEXT(G1436,"m/d")&amp;"の補講","")</f>
        <v/>
      </c>
      <c r="K1436" s="6" t="s">
        <v>542</v>
      </c>
      <c r="L1436" s="7">
        <v>6.9444444444444441E-3</v>
      </c>
      <c r="M1436" s="7">
        <v>0.125</v>
      </c>
      <c r="P1436" s="33" t="str">
        <f t="shared" si="49"/>
        <v>事業構想研究（2年次）_大阪⑤（二村ゼミ）_前期5</v>
      </c>
      <c r="Q1436" s="6" t="str">
        <f>IF(_xlfn.XLOOKUP(D1436,履修科目一覧!G$6:G$225,履修科目一覧!E$6:E$225)=0,"",_xlfn.XLOOKUP(D1436,履修科目一覧!G$6:G$225,履修科目一覧!E$6:E$225))</f>
        <v/>
      </c>
      <c r="R1436" cm="1">
        <f t="array" ref="R1436">_xlfn.SWITCH(B1436,"集中(導入)",1,"前期",2,"集中(夏期)",3,"後期",4,"集中(春期)",5,"通年",6)</f>
        <v>2</v>
      </c>
      <c r="S1436" t="s">
        <v>49</v>
      </c>
      <c r="U1436">
        <v>1</v>
      </c>
    </row>
    <row r="1437" spans="2:21" x14ac:dyDescent="0.85">
      <c r="B1437" s="22" t="s">
        <v>545</v>
      </c>
      <c r="C1437" s="6" t="s">
        <v>557</v>
      </c>
      <c r="D1437" s="6" t="s">
        <v>446</v>
      </c>
      <c r="E1437" s="6" t="s">
        <v>582</v>
      </c>
      <c r="F1437" s="6">
        <v>6</v>
      </c>
      <c r="G1437" s="52">
        <v>45484</v>
      </c>
      <c r="H1437" s="52">
        <f>IF(COUNTIF(休講・補講一覧表!I$6:I$47,開講日程一覧!P1437)&gt;0,_xlfn.XLOOKUP(開講日程一覧!P1437,休講・補講一覧表!I$6:I$47,休講・補講一覧表!G$6:G$47),G1437)</f>
        <v>45484</v>
      </c>
      <c r="I1437" s="3" t="str">
        <f t="shared" si="48"/>
        <v>木</v>
      </c>
      <c r="J1437" s="3" t="str">
        <f>IF(COUNTIF(休講・補講一覧表!I$6:I$47,開講日程一覧!P1437)&gt;0,TEXT(G1437,"m/d")&amp;"の補講","")</f>
        <v/>
      </c>
      <c r="K1437" s="6" t="s">
        <v>542</v>
      </c>
      <c r="L1437" s="7">
        <v>6.9444444444444441E-3</v>
      </c>
      <c r="M1437" s="7">
        <v>0.125</v>
      </c>
      <c r="P1437" s="33" t="str">
        <f t="shared" si="49"/>
        <v>事業構想研究（2年次）_大阪⑤（二村ゼミ）_前期6</v>
      </c>
      <c r="Q1437" s="6" t="str">
        <f>IF(_xlfn.XLOOKUP(D1437,履修科目一覧!G$6:G$225,履修科目一覧!E$6:E$225)=0,"",_xlfn.XLOOKUP(D1437,履修科目一覧!G$6:G$225,履修科目一覧!E$6:E$225))</f>
        <v/>
      </c>
      <c r="R1437" cm="1">
        <f t="array" ref="R1437">_xlfn.SWITCH(B1437,"集中(導入)",1,"前期",2,"集中(夏期)",3,"後期",4,"集中(春期)",5,"通年",6)</f>
        <v>2</v>
      </c>
      <c r="S1437" t="s">
        <v>49</v>
      </c>
      <c r="U1437">
        <v>1</v>
      </c>
    </row>
    <row r="1438" spans="2:21" x14ac:dyDescent="0.85">
      <c r="B1438" s="22" t="s">
        <v>545</v>
      </c>
      <c r="C1438" s="6" t="s">
        <v>557</v>
      </c>
      <c r="D1438" s="6" t="s">
        <v>446</v>
      </c>
      <c r="E1438" s="6" t="s">
        <v>582</v>
      </c>
      <c r="F1438" s="6">
        <v>7</v>
      </c>
      <c r="G1438" s="52">
        <v>45498</v>
      </c>
      <c r="H1438" s="52">
        <f>IF(COUNTIF(休講・補講一覧表!I$6:I$47,開講日程一覧!P1438)&gt;0,_xlfn.XLOOKUP(開講日程一覧!P1438,休講・補講一覧表!I$6:I$47,休講・補講一覧表!G$6:G$47),G1438)</f>
        <v>45498</v>
      </c>
      <c r="I1438" s="3" t="str">
        <f t="shared" si="48"/>
        <v>木</v>
      </c>
      <c r="J1438" s="3" t="str">
        <f>IF(COUNTIF(休講・補講一覧表!I$6:I$47,開講日程一覧!P1438)&gt;0,TEXT(G1438,"m/d")&amp;"の補講","")</f>
        <v/>
      </c>
      <c r="K1438" s="6" t="s">
        <v>542</v>
      </c>
      <c r="L1438" s="7">
        <v>6.9444444444444441E-3</v>
      </c>
      <c r="M1438" s="7">
        <v>0.125</v>
      </c>
      <c r="P1438" s="33" t="str">
        <f t="shared" si="49"/>
        <v>事業構想研究（2年次）_大阪⑤（二村ゼミ）_前期7</v>
      </c>
      <c r="Q1438" s="6" t="str">
        <f>IF(_xlfn.XLOOKUP(D1438,履修科目一覧!G$6:G$225,履修科目一覧!E$6:E$225)=0,"",_xlfn.XLOOKUP(D1438,履修科目一覧!G$6:G$225,履修科目一覧!E$6:E$225))</f>
        <v/>
      </c>
      <c r="R1438" cm="1">
        <f t="array" ref="R1438">_xlfn.SWITCH(B1438,"集中(導入)",1,"前期",2,"集中(夏期)",3,"後期",4,"集中(春期)",5,"通年",6)</f>
        <v>2</v>
      </c>
      <c r="S1438" t="s">
        <v>49</v>
      </c>
      <c r="U1438">
        <v>1</v>
      </c>
    </row>
    <row r="1439" spans="2:21" x14ac:dyDescent="0.85">
      <c r="B1439" s="22" t="s">
        <v>545</v>
      </c>
      <c r="C1439" s="6" t="s">
        <v>557</v>
      </c>
      <c r="D1439" s="6" t="s">
        <v>446</v>
      </c>
      <c r="E1439" s="6" t="s">
        <v>582</v>
      </c>
      <c r="F1439" s="6">
        <v>8</v>
      </c>
      <c r="G1439" s="52">
        <v>45512</v>
      </c>
      <c r="H1439" s="52">
        <f>IF(COUNTIF(休講・補講一覧表!I$6:I$47,開講日程一覧!P1439)&gt;0,_xlfn.XLOOKUP(開講日程一覧!P1439,休講・補講一覧表!I$6:I$47,休講・補講一覧表!G$6:G$47),G1439)</f>
        <v>45512</v>
      </c>
      <c r="I1439" s="3" t="str">
        <f t="shared" si="48"/>
        <v>木</v>
      </c>
      <c r="J1439" s="3" t="str">
        <f>IF(COUNTIF(休講・補講一覧表!I$6:I$47,開講日程一覧!P1439)&gt;0,TEXT(G1439,"m/d")&amp;"の補講","")</f>
        <v/>
      </c>
      <c r="K1439" s="6" t="s">
        <v>542</v>
      </c>
      <c r="L1439" s="7">
        <v>6.9444444444444441E-3</v>
      </c>
      <c r="M1439" s="7">
        <v>0.125</v>
      </c>
      <c r="P1439" s="33" t="str">
        <f t="shared" si="49"/>
        <v>事業構想研究（2年次）_大阪⑤（二村ゼミ）_前期8</v>
      </c>
      <c r="Q1439" s="6" t="str">
        <f>IF(_xlfn.XLOOKUP(D1439,履修科目一覧!G$6:G$225,履修科目一覧!E$6:E$225)=0,"",_xlfn.XLOOKUP(D1439,履修科目一覧!G$6:G$225,履修科目一覧!E$6:E$225))</f>
        <v/>
      </c>
      <c r="R1439" cm="1">
        <f t="array" ref="R1439">_xlfn.SWITCH(B1439,"集中(導入)",1,"前期",2,"集中(夏期)",3,"後期",4,"集中(春期)",5,"通年",6)</f>
        <v>2</v>
      </c>
      <c r="S1439" t="s">
        <v>49</v>
      </c>
      <c r="U1439">
        <v>1</v>
      </c>
    </row>
    <row r="1440" spans="2:21" x14ac:dyDescent="0.85">
      <c r="B1440" s="22" t="s">
        <v>550</v>
      </c>
      <c r="C1440" s="6" t="s">
        <v>557</v>
      </c>
      <c r="D1440" s="6" t="s">
        <v>456</v>
      </c>
      <c r="E1440" s="6" t="s">
        <v>582</v>
      </c>
      <c r="F1440" s="6">
        <v>1</v>
      </c>
      <c r="G1440" s="52">
        <v>45568</v>
      </c>
      <c r="H1440" s="52">
        <f>IF(COUNTIF(休講・補講一覧表!I$6:I$47,開講日程一覧!P1440)&gt;0,_xlfn.XLOOKUP(開講日程一覧!P1440,休講・補講一覧表!I$6:I$47,休講・補講一覧表!G$6:G$47),G1440)</f>
        <v>45568</v>
      </c>
      <c r="I1440" s="3" t="str">
        <f t="shared" si="48"/>
        <v>木</v>
      </c>
      <c r="J1440" s="3" t="str">
        <f>IF(COUNTIF(休講・補講一覧表!I$6:I$47,開講日程一覧!P1440)&gt;0,TEXT(G1440,"m/d")&amp;"の補講","")</f>
        <v/>
      </c>
      <c r="K1440" s="6" t="s">
        <v>556</v>
      </c>
      <c r="L1440" s="7">
        <v>0</v>
      </c>
      <c r="M1440" s="7">
        <v>6.25E-2</v>
      </c>
      <c r="P1440" s="33" t="str">
        <f t="shared" si="49"/>
        <v>事業構想研究（2年次）_大阪⑤（二村ゼミ）_後期1</v>
      </c>
      <c r="Q1440" s="6" t="str">
        <f>IF(_xlfn.XLOOKUP(D1440,履修科目一覧!G$6:G$225,履修科目一覧!E$6:E$225)=0,"",_xlfn.XLOOKUP(D1440,履修科目一覧!G$6:G$225,履修科目一覧!E$6:E$225))</f>
        <v/>
      </c>
      <c r="R1440" cm="1">
        <f t="array" ref="R1440">_xlfn.SWITCH(B1440,"集中(導入)",1,"前期",2,"集中(夏期)",3,"後期",4,"集中(春期)",5,"通年",6)</f>
        <v>4</v>
      </c>
      <c r="S1440" t="s">
        <v>49</v>
      </c>
      <c r="U1440">
        <v>1</v>
      </c>
    </row>
    <row r="1441" spans="2:21" x14ac:dyDescent="0.85">
      <c r="B1441" s="22" t="s">
        <v>550</v>
      </c>
      <c r="C1441" s="6" t="s">
        <v>557</v>
      </c>
      <c r="D1441" s="6" t="s">
        <v>456</v>
      </c>
      <c r="E1441" s="6" t="s">
        <v>582</v>
      </c>
      <c r="F1441" s="6">
        <v>2</v>
      </c>
      <c r="G1441" s="52">
        <v>45582</v>
      </c>
      <c r="H1441" s="52">
        <f>IF(COUNTIF(休講・補講一覧表!I$6:I$47,開講日程一覧!P1441)&gt;0,_xlfn.XLOOKUP(開講日程一覧!P1441,休講・補講一覧表!I$6:I$47,休講・補講一覧表!G$6:G$47),G1441)</f>
        <v>45582</v>
      </c>
      <c r="I1441" s="3" t="str">
        <f t="shared" si="48"/>
        <v>木</v>
      </c>
      <c r="J1441" s="3" t="str">
        <f>IF(COUNTIF(休講・補講一覧表!I$6:I$47,開講日程一覧!P1441)&gt;0,TEXT(G1441,"m/d")&amp;"の補講","")</f>
        <v/>
      </c>
      <c r="K1441" s="6" t="s">
        <v>542</v>
      </c>
      <c r="L1441" s="7">
        <v>6.9444444444444441E-3</v>
      </c>
      <c r="M1441" s="7">
        <v>0.125</v>
      </c>
      <c r="P1441" s="33" t="str">
        <f t="shared" si="49"/>
        <v>事業構想研究（2年次）_大阪⑤（二村ゼミ）_後期2</v>
      </c>
      <c r="Q1441" s="6" t="str">
        <f>IF(_xlfn.XLOOKUP(D1441,履修科目一覧!G$6:G$225,履修科目一覧!E$6:E$225)=0,"",_xlfn.XLOOKUP(D1441,履修科目一覧!G$6:G$225,履修科目一覧!E$6:E$225))</f>
        <v/>
      </c>
      <c r="R1441" cm="1">
        <f t="array" ref="R1441">_xlfn.SWITCH(B1441,"集中(導入)",1,"前期",2,"集中(夏期)",3,"後期",4,"集中(春期)",5,"通年",6)</f>
        <v>4</v>
      </c>
      <c r="S1441" t="s">
        <v>49</v>
      </c>
      <c r="U1441">
        <v>1</v>
      </c>
    </row>
    <row r="1442" spans="2:21" x14ac:dyDescent="0.85">
      <c r="B1442" s="22" t="s">
        <v>550</v>
      </c>
      <c r="C1442" s="6" t="s">
        <v>557</v>
      </c>
      <c r="D1442" s="6" t="s">
        <v>456</v>
      </c>
      <c r="E1442" s="6" t="s">
        <v>582</v>
      </c>
      <c r="F1442" s="6">
        <v>3</v>
      </c>
      <c r="G1442" s="52">
        <v>45596</v>
      </c>
      <c r="H1442" s="52">
        <f>IF(COUNTIF(休講・補講一覧表!I$6:I$47,開講日程一覧!P1442)&gt;0,_xlfn.XLOOKUP(開講日程一覧!P1442,休講・補講一覧表!I$6:I$47,休講・補講一覧表!G$6:G$47),G1442)</f>
        <v>45596</v>
      </c>
      <c r="I1442" s="3" t="str">
        <f t="shared" si="48"/>
        <v>木</v>
      </c>
      <c r="J1442" s="3" t="str">
        <f>IF(COUNTIF(休講・補講一覧表!I$6:I$47,開講日程一覧!P1442)&gt;0,TEXT(G1442,"m/d")&amp;"の補講","")</f>
        <v/>
      </c>
      <c r="K1442" s="6" t="s">
        <v>542</v>
      </c>
      <c r="L1442" s="7">
        <v>6.9444444444444441E-3</v>
      </c>
      <c r="M1442" s="7">
        <v>0.125</v>
      </c>
      <c r="P1442" s="33" t="str">
        <f t="shared" si="49"/>
        <v>事業構想研究（2年次）_大阪⑤（二村ゼミ）_後期3</v>
      </c>
      <c r="Q1442" s="6" t="str">
        <f>IF(_xlfn.XLOOKUP(D1442,履修科目一覧!G$6:G$225,履修科目一覧!E$6:E$225)=0,"",_xlfn.XLOOKUP(D1442,履修科目一覧!G$6:G$225,履修科目一覧!E$6:E$225))</f>
        <v/>
      </c>
      <c r="R1442" cm="1">
        <f t="array" ref="R1442">_xlfn.SWITCH(B1442,"集中(導入)",1,"前期",2,"集中(夏期)",3,"後期",4,"集中(春期)",5,"通年",6)</f>
        <v>4</v>
      </c>
      <c r="S1442" t="s">
        <v>49</v>
      </c>
      <c r="U1442">
        <v>1</v>
      </c>
    </row>
    <row r="1443" spans="2:21" x14ac:dyDescent="0.85">
      <c r="B1443" s="22" t="s">
        <v>550</v>
      </c>
      <c r="C1443" s="6" t="s">
        <v>557</v>
      </c>
      <c r="D1443" s="6" t="s">
        <v>456</v>
      </c>
      <c r="E1443" s="6" t="s">
        <v>582</v>
      </c>
      <c r="F1443" s="6">
        <v>4</v>
      </c>
      <c r="G1443" s="52">
        <v>45610</v>
      </c>
      <c r="H1443" s="52">
        <f>IF(COUNTIF(休講・補講一覧表!I$6:I$47,開講日程一覧!P1443)&gt;0,_xlfn.XLOOKUP(開講日程一覧!P1443,休講・補講一覧表!I$6:I$47,休講・補講一覧表!G$6:G$47),G1443)</f>
        <v>45610</v>
      </c>
      <c r="I1443" s="3" t="str">
        <f t="shared" si="48"/>
        <v>木</v>
      </c>
      <c r="J1443" s="3" t="str">
        <f>IF(COUNTIF(休講・補講一覧表!I$6:I$47,開講日程一覧!P1443)&gt;0,TEXT(G1443,"m/d")&amp;"の補講","")</f>
        <v/>
      </c>
      <c r="K1443" s="6" t="s">
        <v>542</v>
      </c>
      <c r="L1443" s="7">
        <v>6.9444444444444441E-3</v>
      </c>
      <c r="M1443" s="7">
        <v>0.125</v>
      </c>
      <c r="P1443" s="33" t="str">
        <f t="shared" si="49"/>
        <v>事業構想研究（2年次）_大阪⑤（二村ゼミ）_後期4</v>
      </c>
      <c r="Q1443" s="6" t="str">
        <f>IF(_xlfn.XLOOKUP(D1443,履修科目一覧!G$6:G$225,履修科目一覧!E$6:E$225)=0,"",_xlfn.XLOOKUP(D1443,履修科目一覧!G$6:G$225,履修科目一覧!E$6:E$225))</f>
        <v/>
      </c>
      <c r="R1443" cm="1">
        <f t="array" ref="R1443">_xlfn.SWITCH(B1443,"集中(導入)",1,"前期",2,"集中(夏期)",3,"後期",4,"集中(春期)",5,"通年",6)</f>
        <v>4</v>
      </c>
      <c r="S1443" t="s">
        <v>49</v>
      </c>
      <c r="U1443">
        <v>1</v>
      </c>
    </row>
    <row r="1444" spans="2:21" x14ac:dyDescent="0.85">
      <c r="B1444" s="22" t="s">
        <v>550</v>
      </c>
      <c r="C1444" s="6" t="s">
        <v>557</v>
      </c>
      <c r="D1444" s="6" t="s">
        <v>456</v>
      </c>
      <c r="E1444" s="6" t="s">
        <v>582</v>
      </c>
      <c r="F1444" s="6">
        <v>5</v>
      </c>
      <c r="G1444" s="52">
        <v>45624</v>
      </c>
      <c r="H1444" s="52">
        <f>IF(COUNTIF(休講・補講一覧表!I$6:I$47,開講日程一覧!P1444)&gt;0,_xlfn.XLOOKUP(開講日程一覧!P1444,休講・補講一覧表!I$6:I$47,休講・補講一覧表!G$6:G$47),G1444)</f>
        <v>45624</v>
      </c>
      <c r="I1444" s="3" t="str">
        <f t="shared" si="48"/>
        <v>木</v>
      </c>
      <c r="J1444" s="3" t="str">
        <f>IF(COUNTIF(休講・補講一覧表!I$6:I$47,開講日程一覧!P1444)&gt;0,TEXT(G1444,"m/d")&amp;"の補講","")</f>
        <v/>
      </c>
      <c r="K1444" s="6" t="s">
        <v>542</v>
      </c>
      <c r="L1444" s="7">
        <v>6.9444444444444441E-3</v>
      </c>
      <c r="M1444" s="7">
        <v>0.125</v>
      </c>
      <c r="P1444" s="33" t="str">
        <f t="shared" si="49"/>
        <v>事業構想研究（2年次）_大阪⑤（二村ゼミ）_後期5</v>
      </c>
      <c r="Q1444" s="6" t="str">
        <f>IF(_xlfn.XLOOKUP(D1444,履修科目一覧!G$6:G$225,履修科目一覧!E$6:E$225)=0,"",_xlfn.XLOOKUP(D1444,履修科目一覧!G$6:G$225,履修科目一覧!E$6:E$225))</f>
        <v/>
      </c>
      <c r="R1444" cm="1">
        <f t="array" ref="R1444">_xlfn.SWITCH(B1444,"集中(導入)",1,"前期",2,"集中(夏期)",3,"後期",4,"集中(春期)",5,"通年",6)</f>
        <v>4</v>
      </c>
      <c r="S1444" t="s">
        <v>49</v>
      </c>
      <c r="U1444">
        <v>1</v>
      </c>
    </row>
    <row r="1445" spans="2:21" x14ac:dyDescent="0.85">
      <c r="B1445" s="22" t="s">
        <v>550</v>
      </c>
      <c r="C1445" s="6" t="s">
        <v>557</v>
      </c>
      <c r="D1445" s="6" t="s">
        <v>456</v>
      </c>
      <c r="E1445" s="6" t="s">
        <v>582</v>
      </c>
      <c r="F1445" s="6">
        <v>6</v>
      </c>
      <c r="G1445" s="52">
        <v>45638</v>
      </c>
      <c r="H1445" s="52">
        <f>IF(COUNTIF(休講・補講一覧表!I$6:I$47,開講日程一覧!P1445)&gt;0,_xlfn.XLOOKUP(開講日程一覧!P1445,休講・補講一覧表!I$6:I$47,休講・補講一覧表!G$6:G$47),G1445)</f>
        <v>45638</v>
      </c>
      <c r="I1445" s="3" t="str">
        <f t="shared" si="48"/>
        <v>木</v>
      </c>
      <c r="J1445" s="3" t="str">
        <f>IF(COUNTIF(休講・補講一覧表!I$6:I$47,開講日程一覧!P1445)&gt;0,TEXT(G1445,"m/d")&amp;"の補講","")</f>
        <v/>
      </c>
      <c r="K1445" s="6" t="s">
        <v>542</v>
      </c>
      <c r="L1445" s="7">
        <v>6.9444444444444441E-3</v>
      </c>
      <c r="M1445" s="7">
        <v>0.125</v>
      </c>
      <c r="P1445" s="33" t="str">
        <f t="shared" si="49"/>
        <v>事業構想研究（2年次）_大阪⑤（二村ゼミ）_後期6</v>
      </c>
      <c r="Q1445" s="6" t="str">
        <f>IF(_xlfn.XLOOKUP(D1445,履修科目一覧!G$6:G$225,履修科目一覧!E$6:E$225)=0,"",_xlfn.XLOOKUP(D1445,履修科目一覧!G$6:G$225,履修科目一覧!E$6:E$225))</f>
        <v/>
      </c>
      <c r="R1445" cm="1">
        <f t="array" ref="R1445">_xlfn.SWITCH(B1445,"集中(導入)",1,"前期",2,"集中(夏期)",3,"後期",4,"集中(春期)",5,"通年",6)</f>
        <v>4</v>
      </c>
      <c r="S1445" t="s">
        <v>49</v>
      </c>
      <c r="U1445">
        <v>1</v>
      </c>
    </row>
    <row r="1446" spans="2:21" x14ac:dyDescent="0.85">
      <c r="B1446" s="22" t="s">
        <v>550</v>
      </c>
      <c r="C1446" s="6" t="s">
        <v>557</v>
      </c>
      <c r="D1446" s="6" t="s">
        <v>456</v>
      </c>
      <c r="E1446" s="6" t="s">
        <v>582</v>
      </c>
      <c r="F1446" s="6">
        <v>7</v>
      </c>
      <c r="G1446" s="52">
        <v>45652</v>
      </c>
      <c r="H1446" s="52">
        <f>IF(COUNTIF(休講・補講一覧表!I$6:I$47,開講日程一覧!P1446)&gt;0,_xlfn.XLOOKUP(開講日程一覧!P1446,休講・補講一覧表!I$6:I$47,休講・補講一覧表!G$6:G$47),G1446)</f>
        <v>45652</v>
      </c>
      <c r="I1446" s="3" t="str">
        <f t="shared" si="48"/>
        <v>木</v>
      </c>
      <c r="J1446" s="3" t="str">
        <f>IF(COUNTIF(休講・補講一覧表!I$6:I$47,開講日程一覧!P1446)&gt;0,TEXT(G1446,"m/d")&amp;"の補講","")</f>
        <v/>
      </c>
      <c r="K1446" s="6" t="s">
        <v>542</v>
      </c>
      <c r="L1446" s="7">
        <v>6.9444444444444441E-3</v>
      </c>
      <c r="M1446" s="7">
        <v>0.125</v>
      </c>
      <c r="P1446" s="33" t="str">
        <f t="shared" si="49"/>
        <v>事業構想研究（2年次）_大阪⑤（二村ゼミ）_後期7</v>
      </c>
      <c r="Q1446" s="6" t="str">
        <f>IF(_xlfn.XLOOKUP(D1446,履修科目一覧!G$6:G$225,履修科目一覧!E$6:E$225)=0,"",_xlfn.XLOOKUP(D1446,履修科目一覧!G$6:G$225,履修科目一覧!E$6:E$225))</f>
        <v/>
      </c>
      <c r="R1446" cm="1">
        <f t="array" ref="R1446">_xlfn.SWITCH(B1446,"集中(導入)",1,"前期",2,"集中(夏期)",3,"後期",4,"集中(春期)",5,"通年",6)</f>
        <v>4</v>
      </c>
      <c r="S1446" t="s">
        <v>49</v>
      </c>
      <c r="U1446">
        <v>1</v>
      </c>
    </row>
    <row r="1447" spans="2:21" x14ac:dyDescent="0.85">
      <c r="B1447" s="22" t="s">
        <v>550</v>
      </c>
      <c r="C1447" s="6" t="s">
        <v>557</v>
      </c>
      <c r="D1447" s="6" t="s">
        <v>456</v>
      </c>
      <c r="E1447" s="6" t="s">
        <v>582</v>
      </c>
      <c r="F1447" s="6">
        <v>8</v>
      </c>
      <c r="G1447" s="52">
        <v>45673</v>
      </c>
      <c r="H1447" s="52">
        <f>IF(COUNTIF(休講・補講一覧表!I$6:I$47,開講日程一覧!P1447)&gt;0,_xlfn.XLOOKUP(開講日程一覧!P1447,休講・補講一覧表!I$6:I$47,休講・補講一覧表!G$6:G$47),G1447)</f>
        <v>45673</v>
      </c>
      <c r="I1447" s="3" t="str">
        <f t="shared" si="48"/>
        <v>木</v>
      </c>
      <c r="J1447" s="3" t="str">
        <f>IF(COUNTIF(休講・補講一覧表!I$6:I$47,開講日程一覧!P1447)&gt;0,TEXT(G1447,"m/d")&amp;"の補講","")</f>
        <v/>
      </c>
      <c r="K1447" s="6" t="s">
        <v>542</v>
      </c>
      <c r="L1447" s="7">
        <v>6.9444444444444441E-3</v>
      </c>
      <c r="M1447" s="7">
        <v>0.125</v>
      </c>
      <c r="P1447" s="33" t="str">
        <f t="shared" si="49"/>
        <v>事業構想研究（2年次）_大阪⑤（二村ゼミ）_後期8</v>
      </c>
      <c r="Q1447" s="6" t="str">
        <f>IF(_xlfn.XLOOKUP(D1447,履修科目一覧!G$6:G$225,履修科目一覧!E$6:E$225)=0,"",_xlfn.XLOOKUP(D1447,履修科目一覧!G$6:G$225,履修科目一覧!E$6:E$225))</f>
        <v/>
      </c>
      <c r="R1447" cm="1">
        <f t="array" ref="R1447">_xlfn.SWITCH(B1447,"集中(導入)",1,"前期",2,"集中(夏期)",3,"後期",4,"集中(春期)",5,"通年",6)</f>
        <v>4</v>
      </c>
      <c r="S1447" t="s">
        <v>49</v>
      </c>
      <c r="U1447">
        <v>1</v>
      </c>
    </row>
    <row r="1448" spans="2:21" x14ac:dyDescent="0.85">
      <c r="B1448" s="22" t="s">
        <v>545</v>
      </c>
      <c r="C1448" s="6" t="s">
        <v>566</v>
      </c>
      <c r="D1448" s="6" t="s">
        <v>466</v>
      </c>
      <c r="E1448" s="6" t="s">
        <v>582</v>
      </c>
      <c r="F1448" s="6">
        <v>1</v>
      </c>
      <c r="G1448" s="52">
        <v>45405</v>
      </c>
      <c r="H1448" s="52">
        <f>IF(COUNTIF(休講・補講一覧表!I$6:I$47,開講日程一覧!P1448)&gt;0,_xlfn.XLOOKUP(開講日程一覧!P1448,休講・補講一覧表!I$6:I$47,休講・補講一覧表!G$6:G$47),G1448)</f>
        <v>45405</v>
      </c>
      <c r="I1448" s="3" t="str">
        <f t="shared" si="48"/>
        <v>火</v>
      </c>
      <c r="J1448" s="3" t="str">
        <f>IF(COUNTIF(休講・補講一覧表!I$6:I$47,開講日程一覧!P1448)&gt;0,TEXT(G1448,"m/d")&amp;"の補講","")</f>
        <v/>
      </c>
      <c r="K1448" s="6" t="s">
        <v>556</v>
      </c>
      <c r="L1448" s="7">
        <v>0</v>
      </c>
      <c r="M1448" s="7">
        <v>6.25E-2</v>
      </c>
      <c r="P1448" s="33" t="str">
        <f t="shared" si="49"/>
        <v>事業構想研究（2年次）_大阪⑥（小宮ゼミ）_前期1</v>
      </c>
      <c r="Q1448" s="6" t="str">
        <f>IF(_xlfn.XLOOKUP(D1448,履修科目一覧!G$6:G$225,履修科目一覧!E$6:E$225)=0,"",_xlfn.XLOOKUP(D1448,履修科目一覧!G$6:G$225,履修科目一覧!E$6:E$225))</f>
        <v/>
      </c>
      <c r="R1448" cm="1">
        <f t="array" ref="R1448">_xlfn.SWITCH(B1448,"集中(導入)",1,"前期",2,"集中(夏期)",3,"後期",4,"集中(春期)",5,"通年",6)</f>
        <v>2</v>
      </c>
      <c r="S1448" t="s">
        <v>49</v>
      </c>
      <c r="U1448">
        <v>1</v>
      </c>
    </row>
    <row r="1449" spans="2:21" x14ac:dyDescent="0.85">
      <c r="B1449" s="22" t="s">
        <v>545</v>
      </c>
      <c r="C1449" s="6" t="s">
        <v>566</v>
      </c>
      <c r="D1449" s="6" t="s">
        <v>466</v>
      </c>
      <c r="E1449" s="6" t="s">
        <v>582</v>
      </c>
      <c r="F1449" s="6">
        <v>2</v>
      </c>
      <c r="G1449" s="52">
        <v>45426</v>
      </c>
      <c r="H1449" s="52">
        <f>IF(COUNTIF(休講・補講一覧表!I$6:I$47,開講日程一覧!P1449)&gt;0,_xlfn.XLOOKUP(開講日程一覧!P1449,休講・補講一覧表!I$6:I$47,休講・補講一覧表!G$6:G$47),G1449)</f>
        <v>45426</v>
      </c>
      <c r="I1449" s="3" t="str">
        <f t="shared" si="48"/>
        <v>火</v>
      </c>
      <c r="J1449" s="3" t="str">
        <f>IF(COUNTIF(休講・補講一覧表!I$6:I$47,開講日程一覧!P1449)&gt;0,TEXT(G1449,"m/d")&amp;"の補講","")</f>
        <v/>
      </c>
      <c r="K1449" s="6" t="s">
        <v>542</v>
      </c>
      <c r="L1449" s="7">
        <v>6.9444444444444441E-3</v>
      </c>
      <c r="M1449" s="7">
        <v>0.125</v>
      </c>
      <c r="P1449" s="33" t="str">
        <f t="shared" si="49"/>
        <v>事業構想研究（2年次）_大阪⑥（小宮ゼミ）_前期2</v>
      </c>
      <c r="Q1449" s="6" t="str">
        <f>IF(_xlfn.XLOOKUP(D1449,履修科目一覧!G$6:G$225,履修科目一覧!E$6:E$225)=0,"",_xlfn.XLOOKUP(D1449,履修科目一覧!G$6:G$225,履修科目一覧!E$6:E$225))</f>
        <v/>
      </c>
      <c r="R1449" cm="1">
        <f t="array" ref="R1449">_xlfn.SWITCH(B1449,"集中(導入)",1,"前期",2,"集中(夏期)",3,"後期",4,"集中(春期)",5,"通年",6)</f>
        <v>2</v>
      </c>
      <c r="S1449" t="s">
        <v>49</v>
      </c>
      <c r="U1449">
        <v>1</v>
      </c>
    </row>
    <row r="1450" spans="2:21" x14ac:dyDescent="0.85">
      <c r="B1450" s="22" t="s">
        <v>545</v>
      </c>
      <c r="C1450" s="6" t="s">
        <v>566</v>
      </c>
      <c r="D1450" s="6" t="s">
        <v>466</v>
      </c>
      <c r="E1450" s="6" t="s">
        <v>582</v>
      </c>
      <c r="F1450" s="6">
        <v>3</v>
      </c>
      <c r="G1450" s="52">
        <v>45440</v>
      </c>
      <c r="H1450" s="52">
        <f>IF(COUNTIF(休講・補講一覧表!I$6:I$47,開講日程一覧!P1450)&gt;0,_xlfn.XLOOKUP(開講日程一覧!P1450,休講・補講一覧表!I$6:I$47,休講・補講一覧表!G$6:G$47),G1450)</f>
        <v>45440</v>
      </c>
      <c r="I1450" s="3" t="str">
        <f t="shared" si="48"/>
        <v>火</v>
      </c>
      <c r="J1450" s="3" t="str">
        <f>IF(COUNTIF(休講・補講一覧表!I$6:I$47,開講日程一覧!P1450)&gt;0,TEXT(G1450,"m/d")&amp;"の補講","")</f>
        <v/>
      </c>
      <c r="K1450" s="6" t="s">
        <v>542</v>
      </c>
      <c r="L1450" s="7">
        <v>6.9444444444444441E-3</v>
      </c>
      <c r="M1450" s="7">
        <v>0.125</v>
      </c>
      <c r="P1450" s="33" t="str">
        <f t="shared" si="49"/>
        <v>事業構想研究（2年次）_大阪⑥（小宮ゼミ）_前期3</v>
      </c>
      <c r="Q1450" s="6" t="str">
        <f>IF(_xlfn.XLOOKUP(D1450,履修科目一覧!G$6:G$225,履修科目一覧!E$6:E$225)=0,"",_xlfn.XLOOKUP(D1450,履修科目一覧!G$6:G$225,履修科目一覧!E$6:E$225))</f>
        <v/>
      </c>
      <c r="R1450" cm="1">
        <f t="array" ref="R1450">_xlfn.SWITCH(B1450,"集中(導入)",1,"前期",2,"集中(夏期)",3,"後期",4,"集中(春期)",5,"通年",6)</f>
        <v>2</v>
      </c>
      <c r="S1450" t="s">
        <v>49</v>
      </c>
      <c r="U1450">
        <v>1</v>
      </c>
    </row>
    <row r="1451" spans="2:21" x14ac:dyDescent="0.85">
      <c r="B1451" s="22" t="s">
        <v>545</v>
      </c>
      <c r="C1451" s="6" t="s">
        <v>566</v>
      </c>
      <c r="D1451" s="6" t="s">
        <v>466</v>
      </c>
      <c r="E1451" s="6" t="s">
        <v>582</v>
      </c>
      <c r="F1451" s="6">
        <v>4</v>
      </c>
      <c r="G1451" s="52">
        <v>45454</v>
      </c>
      <c r="H1451" s="52">
        <f>IF(COUNTIF(休講・補講一覧表!I$6:I$47,開講日程一覧!P1451)&gt;0,_xlfn.XLOOKUP(開講日程一覧!P1451,休講・補講一覧表!I$6:I$47,休講・補講一覧表!G$6:G$47),G1451)</f>
        <v>45454</v>
      </c>
      <c r="I1451" s="3" t="str">
        <f t="shared" si="48"/>
        <v>火</v>
      </c>
      <c r="J1451" s="3" t="str">
        <f>IF(COUNTIF(休講・補講一覧表!I$6:I$47,開講日程一覧!P1451)&gt;0,TEXT(G1451,"m/d")&amp;"の補講","")</f>
        <v/>
      </c>
      <c r="K1451" s="6" t="s">
        <v>542</v>
      </c>
      <c r="L1451" s="7">
        <v>6.9444444444444441E-3</v>
      </c>
      <c r="M1451" s="7">
        <v>0.125</v>
      </c>
      <c r="P1451" s="33" t="str">
        <f t="shared" si="49"/>
        <v>事業構想研究（2年次）_大阪⑥（小宮ゼミ）_前期4</v>
      </c>
      <c r="Q1451" s="6" t="str">
        <f>IF(_xlfn.XLOOKUP(D1451,履修科目一覧!G$6:G$225,履修科目一覧!E$6:E$225)=0,"",_xlfn.XLOOKUP(D1451,履修科目一覧!G$6:G$225,履修科目一覧!E$6:E$225))</f>
        <v/>
      </c>
      <c r="R1451" cm="1">
        <f t="array" ref="R1451">_xlfn.SWITCH(B1451,"集中(導入)",1,"前期",2,"集中(夏期)",3,"後期",4,"集中(春期)",5,"通年",6)</f>
        <v>2</v>
      </c>
      <c r="S1451" t="s">
        <v>49</v>
      </c>
      <c r="U1451">
        <v>1</v>
      </c>
    </row>
    <row r="1452" spans="2:21" x14ac:dyDescent="0.85">
      <c r="B1452" s="22" t="s">
        <v>545</v>
      </c>
      <c r="C1452" s="6" t="s">
        <v>566</v>
      </c>
      <c r="D1452" s="6" t="s">
        <v>466</v>
      </c>
      <c r="E1452" s="6" t="s">
        <v>582</v>
      </c>
      <c r="F1452" s="6">
        <v>5</v>
      </c>
      <c r="G1452" s="52">
        <v>45468</v>
      </c>
      <c r="H1452" s="52">
        <f>IF(COUNTIF(休講・補講一覧表!I$6:I$47,開講日程一覧!P1452)&gt;0,_xlfn.XLOOKUP(開講日程一覧!P1452,休講・補講一覧表!I$6:I$47,休講・補講一覧表!G$6:G$47),G1452)</f>
        <v>45468</v>
      </c>
      <c r="I1452" s="3" t="str">
        <f t="shared" si="48"/>
        <v>火</v>
      </c>
      <c r="J1452" s="3" t="str">
        <f>IF(COUNTIF(休講・補講一覧表!I$6:I$47,開講日程一覧!P1452)&gt;0,TEXT(G1452,"m/d")&amp;"の補講","")</f>
        <v/>
      </c>
      <c r="K1452" s="6" t="s">
        <v>542</v>
      </c>
      <c r="L1452" s="7">
        <v>6.9444444444444441E-3</v>
      </c>
      <c r="M1452" s="7">
        <v>0.125</v>
      </c>
      <c r="P1452" s="33" t="str">
        <f t="shared" si="49"/>
        <v>事業構想研究（2年次）_大阪⑥（小宮ゼミ）_前期5</v>
      </c>
      <c r="Q1452" s="6" t="str">
        <f>IF(_xlfn.XLOOKUP(D1452,履修科目一覧!G$6:G$225,履修科目一覧!E$6:E$225)=0,"",_xlfn.XLOOKUP(D1452,履修科目一覧!G$6:G$225,履修科目一覧!E$6:E$225))</f>
        <v/>
      </c>
      <c r="R1452" cm="1">
        <f t="array" ref="R1452">_xlfn.SWITCH(B1452,"集中(導入)",1,"前期",2,"集中(夏期)",3,"後期",4,"集中(春期)",5,"通年",6)</f>
        <v>2</v>
      </c>
      <c r="S1452" t="s">
        <v>49</v>
      </c>
      <c r="U1452">
        <v>1</v>
      </c>
    </row>
    <row r="1453" spans="2:21" x14ac:dyDescent="0.85">
      <c r="B1453" s="22" t="s">
        <v>545</v>
      </c>
      <c r="C1453" s="6" t="s">
        <v>566</v>
      </c>
      <c r="D1453" s="6" t="s">
        <v>466</v>
      </c>
      <c r="E1453" s="6" t="s">
        <v>582</v>
      </c>
      <c r="F1453" s="6">
        <v>6</v>
      </c>
      <c r="G1453" s="52">
        <v>45482</v>
      </c>
      <c r="H1453" s="52">
        <f>IF(COUNTIF(休講・補講一覧表!I$6:I$47,開講日程一覧!P1453)&gt;0,_xlfn.XLOOKUP(開講日程一覧!P1453,休講・補講一覧表!I$6:I$47,休講・補講一覧表!G$6:G$47),G1453)</f>
        <v>45482</v>
      </c>
      <c r="I1453" s="3" t="str">
        <f t="shared" si="48"/>
        <v>火</v>
      </c>
      <c r="J1453" s="3" t="str">
        <f>IF(COUNTIF(休講・補講一覧表!I$6:I$47,開講日程一覧!P1453)&gt;0,TEXT(G1453,"m/d")&amp;"の補講","")</f>
        <v/>
      </c>
      <c r="K1453" s="6" t="s">
        <v>542</v>
      </c>
      <c r="L1453" s="7">
        <v>6.9444444444444441E-3</v>
      </c>
      <c r="M1453" s="7">
        <v>0.125</v>
      </c>
      <c r="P1453" s="33" t="str">
        <f t="shared" si="49"/>
        <v>事業構想研究（2年次）_大阪⑥（小宮ゼミ）_前期6</v>
      </c>
      <c r="Q1453" s="6" t="str">
        <f>IF(_xlfn.XLOOKUP(D1453,履修科目一覧!G$6:G$225,履修科目一覧!E$6:E$225)=0,"",_xlfn.XLOOKUP(D1453,履修科目一覧!G$6:G$225,履修科目一覧!E$6:E$225))</f>
        <v/>
      </c>
      <c r="R1453" cm="1">
        <f t="array" ref="R1453">_xlfn.SWITCH(B1453,"集中(導入)",1,"前期",2,"集中(夏期)",3,"後期",4,"集中(春期)",5,"通年",6)</f>
        <v>2</v>
      </c>
      <c r="S1453" t="s">
        <v>49</v>
      </c>
      <c r="U1453">
        <v>1</v>
      </c>
    </row>
    <row r="1454" spans="2:21" x14ac:dyDescent="0.85">
      <c r="B1454" s="22" t="s">
        <v>545</v>
      </c>
      <c r="C1454" s="6" t="s">
        <v>566</v>
      </c>
      <c r="D1454" s="6" t="s">
        <v>466</v>
      </c>
      <c r="E1454" s="6" t="s">
        <v>582</v>
      </c>
      <c r="F1454" s="6">
        <v>7</v>
      </c>
      <c r="G1454" s="52">
        <v>45496</v>
      </c>
      <c r="H1454" s="52">
        <f>IF(COUNTIF(休講・補講一覧表!I$6:I$47,開講日程一覧!P1454)&gt;0,_xlfn.XLOOKUP(開講日程一覧!P1454,休講・補講一覧表!I$6:I$47,休講・補講一覧表!G$6:G$47),G1454)</f>
        <v>45496</v>
      </c>
      <c r="I1454" s="3" t="str">
        <f t="shared" si="48"/>
        <v>火</v>
      </c>
      <c r="J1454" s="3" t="str">
        <f>IF(COUNTIF(休講・補講一覧表!I$6:I$47,開講日程一覧!P1454)&gt;0,TEXT(G1454,"m/d")&amp;"の補講","")</f>
        <v/>
      </c>
      <c r="K1454" s="6" t="s">
        <v>542</v>
      </c>
      <c r="L1454" s="7">
        <v>6.9444444444444441E-3</v>
      </c>
      <c r="M1454" s="7">
        <v>0.125</v>
      </c>
      <c r="P1454" s="33" t="str">
        <f t="shared" si="49"/>
        <v>事業構想研究（2年次）_大阪⑥（小宮ゼミ）_前期7</v>
      </c>
      <c r="Q1454" s="6" t="str">
        <f>IF(_xlfn.XLOOKUP(D1454,履修科目一覧!G$6:G$225,履修科目一覧!E$6:E$225)=0,"",_xlfn.XLOOKUP(D1454,履修科目一覧!G$6:G$225,履修科目一覧!E$6:E$225))</f>
        <v/>
      </c>
      <c r="R1454" cm="1">
        <f t="array" ref="R1454">_xlfn.SWITCH(B1454,"集中(導入)",1,"前期",2,"集中(夏期)",3,"後期",4,"集中(春期)",5,"通年",6)</f>
        <v>2</v>
      </c>
      <c r="S1454" t="s">
        <v>49</v>
      </c>
      <c r="U1454">
        <v>1</v>
      </c>
    </row>
    <row r="1455" spans="2:21" x14ac:dyDescent="0.85">
      <c r="B1455" s="22" t="s">
        <v>545</v>
      </c>
      <c r="C1455" s="6" t="s">
        <v>566</v>
      </c>
      <c r="D1455" s="6" t="s">
        <v>466</v>
      </c>
      <c r="E1455" s="6" t="s">
        <v>582</v>
      </c>
      <c r="F1455" s="6">
        <v>8</v>
      </c>
      <c r="G1455" s="52">
        <v>45510</v>
      </c>
      <c r="H1455" s="52">
        <f>IF(COUNTIF(休講・補講一覧表!I$6:I$47,開講日程一覧!P1455)&gt;0,_xlfn.XLOOKUP(開講日程一覧!P1455,休講・補講一覧表!I$6:I$47,休講・補講一覧表!G$6:G$47),G1455)</f>
        <v>45510</v>
      </c>
      <c r="I1455" s="3" t="str">
        <f t="shared" si="48"/>
        <v>火</v>
      </c>
      <c r="J1455" s="3" t="str">
        <f>IF(COUNTIF(休講・補講一覧表!I$6:I$47,開講日程一覧!P1455)&gt;0,TEXT(G1455,"m/d")&amp;"の補講","")</f>
        <v/>
      </c>
      <c r="K1455" s="6" t="s">
        <v>542</v>
      </c>
      <c r="L1455" s="7">
        <v>6.9444444444444441E-3</v>
      </c>
      <c r="M1455" s="7">
        <v>0.125</v>
      </c>
      <c r="P1455" s="33" t="str">
        <f t="shared" si="49"/>
        <v>事業構想研究（2年次）_大阪⑥（小宮ゼミ）_前期8</v>
      </c>
      <c r="Q1455" s="6" t="str">
        <f>IF(_xlfn.XLOOKUP(D1455,履修科目一覧!G$6:G$225,履修科目一覧!E$6:E$225)=0,"",_xlfn.XLOOKUP(D1455,履修科目一覧!G$6:G$225,履修科目一覧!E$6:E$225))</f>
        <v/>
      </c>
      <c r="R1455" cm="1">
        <f t="array" ref="R1455">_xlfn.SWITCH(B1455,"集中(導入)",1,"前期",2,"集中(夏期)",3,"後期",4,"集中(春期)",5,"通年",6)</f>
        <v>2</v>
      </c>
      <c r="S1455" t="s">
        <v>49</v>
      </c>
      <c r="U1455">
        <v>1</v>
      </c>
    </row>
    <row r="1456" spans="2:21" x14ac:dyDescent="0.85">
      <c r="B1456" s="22" t="s">
        <v>550</v>
      </c>
      <c r="C1456" s="6" t="s">
        <v>566</v>
      </c>
      <c r="D1456" s="6" t="s">
        <v>476</v>
      </c>
      <c r="E1456" s="6" t="s">
        <v>582</v>
      </c>
      <c r="F1456" s="6">
        <v>1</v>
      </c>
      <c r="G1456" s="52">
        <v>45566</v>
      </c>
      <c r="H1456" s="52">
        <f>IF(COUNTIF(休講・補講一覧表!I$6:I$47,開講日程一覧!P1456)&gt;0,_xlfn.XLOOKUP(開講日程一覧!P1456,休講・補講一覧表!I$6:I$47,休講・補講一覧表!G$6:G$47),G1456)</f>
        <v>45566</v>
      </c>
      <c r="I1456" s="3" t="str">
        <f t="shared" si="48"/>
        <v>火</v>
      </c>
      <c r="J1456" s="3" t="str">
        <f>IF(COUNTIF(休講・補講一覧表!I$6:I$47,開講日程一覧!P1456)&gt;0,TEXT(G1456,"m/d")&amp;"の補講","")</f>
        <v/>
      </c>
      <c r="K1456" s="6" t="s">
        <v>556</v>
      </c>
      <c r="L1456" s="7">
        <v>0</v>
      </c>
      <c r="M1456" s="7">
        <v>6.25E-2</v>
      </c>
      <c r="P1456" s="33" t="str">
        <f t="shared" si="49"/>
        <v>事業構想研究（2年次）_大阪⑥（小宮ゼミ）_後期1</v>
      </c>
      <c r="Q1456" s="6" t="str">
        <f>IF(_xlfn.XLOOKUP(D1456,履修科目一覧!G$6:G$225,履修科目一覧!E$6:E$225)=0,"",_xlfn.XLOOKUP(D1456,履修科目一覧!G$6:G$225,履修科目一覧!E$6:E$225))</f>
        <v/>
      </c>
      <c r="R1456" cm="1">
        <f t="array" ref="R1456">_xlfn.SWITCH(B1456,"集中(導入)",1,"前期",2,"集中(夏期)",3,"後期",4,"集中(春期)",5,"通年",6)</f>
        <v>4</v>
      </c>
      <c r="S1456" t="s">
        <v>49</v>
      </c>
      <c r="U1456">
        <v>1</v>
      </c>
    </row>
    <row r="1457" spans="2:21" x14ac:dyDescent="0.85">
      <c r="B1457" s="22" t="s">
        <v>550</v>
      </c>
      <c r="C1457" s="6" t="s">
        <v>566</v>
      </c>
      <c r="D1457" s="6" t="s">
        <v>476</v>
      </c>
      <c r="E1457" s="6" t="s">
        <v>582</v>
      </c>
      <c r="F1457" s="6">
        <v>2</v>
      </c>
      <c r="G1457" s="52">
        <v>45580</v>
      </c>
      <c r="H1457" s="52">
        <f>IF(COUNTIF(休講・補講一覧表!I$6:I$47,開講日程一覧!P1457)&gt;0,_xlfn.XLOOKUP(開講日程一覧!P1457,休講・補講一覧表!I$6:I$47,休講・補講一覧表!G$6:G$47),G1457)</f>
        <v>45580</v>
      </c>
      <c r="I1457" s="3" t="str">
        <f t="shared" si="48"/>
        <v>火</v>
      </c>
      <c r="J1457" s="3" t="str">
        <f>IF(COUNTIF(休講・補講一覧表!I$6:I$47,開講日程一覧!P1457)&gt;0,TEXT(G1457,"m/d")&amp;"の補講","")</f>
        <v/>
      </c>
      <c r="K1457" s="6" t="s">
        <v>542</v>
      </c>
      <c r="L1457" s="7">
        <v>6.9444444444444441E-3</v>
      </c>
      <c r="M1457" s="7">
        <v>0.125</v>
      </c>
      <c r="P1457" s="33" t="str">
        <f t="shared" si="49"/>
        <v>事業構想研究（2年次）_大阪⑥（小宮ゼミ）_後期2</v>
      </c>
      <c r="Q1457" s="6" t="str">
        <f>IF(_xlfn.XLOOKUP(D1457,履修科目一覧!G$6:G$225,履修科目一覧!E$6:E$225)=0,"",_xlfn.XLOOKUP(D1457,履修科目一覧!G$6:G$225,履修科目一覧!E$6:E$225))</f>
        <v/>
      </c>
      <c r="R1457" cm="1">
        <f t="array" ref="R1457">_xlfn.SWITCH(B1457,"集中(導入)",1,"前期",2,"集中(夏期)",3,"後期",4,"集中(春期)",5,"通年",6)</f>
        <v>4</v>
      </c>
      <c r="S1457" t="s">
        <v>49</v>
      </c>
      <c r="U1457">
        <v>1</v>
      </c>
    </row>
    <row r="1458" spans="2:21" x14ac:dyDescent="0.85">
      <c r="B1458" s="22" t="s">
        <v>550</v>
      </c>
      <c r="C1458" s="6" t="s">
        <v>566</v>
      </c>
      <c r="D1458" s="6" t="s">
        <v>476</v>
      </c>
      <c r="E1458" s="6" t="s">
        <v>582</v>
      </c>
      <c r="F1458" s="6">
        <v>3</v>
      </c>
      <c r="G1458" s="52">
        <v>45594</v>
      </c>
      <c r="H1458" s="52">
        <f>IF(COUNTIF(休講・補講一覧表!I$6:I$47,開講日程一覧!P1458)&gt;0,_xlfn.XLOOKUP(開講日程一覧!P1458,休講・補講一覧表!I$6:I$47,休講・補講一覧表!G$6:G$47),G1458)</f>
        <v>45594</v>
      </c>
      <c r="I1458" s="3" t="str">
        <f t="shared" si="48"/>
        <v>火</v>
      </c>
      <c r="J1458" s="3" t="str">
        <f>IF(COUNTIF(休講・補講一覧表!I$6:I$47,開講日程一覧!P1458)&gt;0,TEXT(G1458,"m/d")&amp;"の補講","")</f>
        <v/>
      </c>
      <c r="K1458" s="6" t="s">
        <v>542</v>
      </c>
      <c r="L1458" s="7">
        <v>6.9444444444444441E-3</v>
      </c>
      <c r="M1458" s="7">
        <v>0.125</v>
      </c>
      <c r="P1458" s="33" t="str">
        <f t="shared" si="49"/>
        <v>事業構想研究（2年次）_大阪⑥（小宮ゼミ）_後期3</v>
      </c>
      <c r="Q1458" s="6" t="str">
        <f>IF(_xlfn.XLOOKUP(D1458,履修科目一覧!G$6:G$225,履修科目一覧!E$6:E$225)=0,"",_xlfn.XLOOKUP(D1458,履修科目一覧!G$6:G$225,履修科目一覧!E$6:E$225))</f>
        <v/>
      </c>
      <c r="R1458" cm="1">
        <f t="array" ref="R1458">_xlfn.SWITCH(B1458,"集中(導入)",1,"前期",2,"集中(夏期)",3,"後期",4,"集中(春期)",5,"通年",6)</f>
        <v>4</v>
      </c>
      <c r="S1458" t="s">
        <v>49</v>
      </c>
      <c r="U1458">
        <v>1</v>
      </c>
    </row>
    <row r="1459" spans="2:21" x14ac:dyDescent="0.85">
      <c r="B1459" s="22" t="s">
        <v>550</v>
      </c>
      <c r="C1459" s="6" t="s">
        <v>566</v>
      </c>
      <c r="D1459" s="6" t="s">
        <v>476</v>
      </c>
      <c r="E1459" s="6" t="s">
        <v>582</v>
      </c>
      <c r="F1459" s="6">
        <v>4</v>
      </c>
      <c r="G1459" s="52">
        <v>45608</v>
      </c>
      <c r="H1459" s="52">
        <f>IF(COUNTIF(休講・補講一覧表!I$6:I$47,開講日程一覧!P1459)&gt;0,_xlfn.XLOOKUP(開講日程一覧!P1459,休講・補講一覧表!I$6:I$47,休講・補講一覧表!G$6:G$47),G1459)</f>
        <v>45608</v>
      </c>
      <c r="I1459" s="3" t="str">
        <f t="shared" si="48"/>
        <v>火</v>
      </c>
      <c r="J1459" s="3" t="str">
        <f>IF(COUNTIF(休講・補講一覧表!I$6:I$47,開講日程一覧!P1459)&gt;0,TEXT(G1459,"m/d")&amp;"の補講","")</f>
        <v/>
      </c>
      <c r="K1459" s="6" t="s">
        <v>542</v>
      </c>
      <c r="L1459" s="7">
        <v>6.9444444444444441E-3</v>
      </c>
      <c r="M1459" s="7">
        <v>0.125</v>
      </c>
      <c r="P1459" s="33" t="str">
        <f t="shared" si="49"/>
        <v>事業構想研究（2年次）_大阪⑥（小宮ゼミ）_後期4</v>
      </c>
      <c r="Q1459" s="6" t="str">
        <f>IF(_xlfn.XLOOKUP(D1459,履修科目一覧!G$6:G$225,履修科目一覧!E$6:E$225)=0,"",_xlfn.XLOOKUP(D1459,履修科目一覧!G$6:G$225,履修科目一覧!E$6:E$225))</f>
        <v/>
      </c>
      <c r="R1459" cm="1">
        <f t="array" ref="R1459">_xlfn.SWITCH(B1459,"集中(導入)",1,"前期",2,"集中(夏期)",3,"後期",4,"集中(春期)",5,"通年",6)</f>
        <v>4</v>
      </c>
      <c r="S1459" t="s">
        <v>49</v>
      </c>
      <c r="U1459">
        <v>1</v>
      </c>
    </row>
    <row r="1460" spans="2:21" x14ac:dyDescent="0.85">
      <c r="B1460" s="22" t="s">
        <v>550</v>
      </c>
      <c r="C1460" s="6" t="s">
        <v>566</v>
      </c>
      <c r="D1460" s="6" t="s">
        <v>476</v>
      </c>
      <c r="E1460" s="6" t="s">
        <v>582</v>
      </c>
      <c r="F1460" s="6">
        <v>5</v>
      </c>
      <c r="G1460" s="52">
        <v>45622</v>
      </c>
      <c r="H1460" s="52">
        <f>IF(COUNTIF(休講・補講一覧表!I$6:I$47,開講日程一覧!P1460)&gt;0,_xlfn.XLOOKUP(開講日程一覧!P1460,休講・補講一覧表!I$6:I$47,休講・補講一覧表!G$6:G$47),G1460)</f>
        <v>45622</v>
      </c>
      <c r="I1460" s="3" t="str">
        <f t="shared" si="48"/>
        <v>火</v>
      </c>
      <c r="J1460" s="3" t="str">
        <f>IF(COUNTIF(休講・補講一覧表!I$6:I$47,開講日程一覧!P1460)&gt;0,TEXT(G1460,"m/d")&amp;"の補講","")</f>
        <v/>
      </c>
      <c r="K1460" s="6" t="s">
        <v>542</v>
      </c>
      <c r="L1460" s="7">
        <v>6.9444444444444441E-3</v>
      </c>
      <c r="M1460" s="7">
        <v>0.125</v>
      </c>
      <c r="P1460" s="33" t="str">
        <f t="shared" si="49"/>
        <v>事業構想研究（2年次）_大阪⑥（小宮ゼミ）_後期5</v>
      </c>
      <c r="Q1460" s="6" t="str">
        <f>IF(_xlfn.XLOOKUP(D1460,履修科目一覧!G$6:G$225,履修科目一覧!E$6:E$225)=0,"",_xlfn.XLOOKUP(D1460,履修科目一覧!G$6:G$225,履修科目一覧!E$6:E$225))</f>
        <v/>
      </c>
      <c r="R1460" cm="1">
        <f t="array" ref="R1460">_xlfn.SWITCH(B1460,"集中(導入)",1,"前期",2,"集中(夏期)",3,"後期",4,"集中(春期)",5,"通年",6)</f>
        <v>4</v>
      </c>
      <c r="S1460" t="s">
        <v>49</v>
      </c>
      <c r="U1460">
        <v>1</v>
      </c>
    </row>
    <row r="1461" spans="2:21" x14ac:dyDescent="0.85">
      <c r="B1461" s="22" t="s">
        <v>550</v>
      </c>
      <c r="C1461" s="6" t="s">
        <v>566</v>
      </c>
      <c r="D1461" s="6" t="s">
        <v>476</v>
      </c>
      <c r="E1461" s="6" t="s">
        <v>582</v>
      </c>
      <c r="F1461" s="6">
        <v>6</v>
      </c>
      <c r="G1461" s="52">
        <v>45636</v>
      </c>
      <c r="H1461" s="52">
        <f>IF(COUNTIF(休講・補講一覧表!I$6:I$47,開講日程一覧!P1461)&gt;0,_xlfn.XLOOKUP(開講日程一覧!P1461,休講・補講一覧表!I$6:I$47,休講・補講一覧表!G$6:G$47),G1461)</f>
        <v>45636</v>
      </c>
      <c r="I1461" s="3" t="str">
        <f t="shared" si="48"/>
        <v>火</v>
      </c>
      <c r="J1461" s="3" t="str">
        <f>IF(COUNTIF(休講・補講一覧表!I$6:I$47,開講日程一覧!P1461)&gt;0,TEXT(G1461,"m/d")&amp;"の補講","")</f>
        <v/>
      </c>
      <c r="K1461" s="6" t="s">
        <v>542</v>
      </c>
      <c r="L1461" s="7">
        <v>6.9444444444444441E-3</v>
      </c>
      <c r="M1461" s="7">
        <v>0.125</v>
      </c>
      <c r="P1461" s="33" t="str">
        <f t="shared" si="49"/>
        <v>事業構想研究（2年次）_大阪⑥（小宮ゼミ）_後期6</v>
      </c>
      <c r="Q1461" s="6" t="str">
        <f>IF(_xlfn.XLOOKUP(D1461,履修科目一覧!G$6:G$225,履修科目一覧!E$6:E$225)=0,"",_xlfn.XLOOKUP(D1461,履修科目一覧!G$6:G$225,履修科目一覧!E$6:E$225))</f>
        <v/>
      </c>
      <c r="R1461" cm="1">
        <f t="array" ref="R1461">_xlfn.SWITCH(B1461,"集中(導入)",1,"前期",2,"集中(夏期)",3,"後期",4,"集中(春期)",5,"通年",6)</f>
        <v>4</v>
      </c>
      <c r="S1461" t="s">
        <v>49</v>
      </c>
      <c r="U1461">
        <v>1</v>
      </c>
    </row>
    <row r="1462" spans="2:21" x14ac:dyDescent="0.85">
      <c r="B1462" s="22" t="s">
        <v>550</v>
      </c>
      <c r="C1462" s="6" t="s">
        <v>566</v>
      </c>
      <c r="D1462" s="6" t="s">
        <v>476</v>
      </c>
      <c r="E1462" s="6" t="s">
        <v>582</v>
      </c>
      <c r="F1462" s="6">
        <v>7</v>
      </c>
      <c r="G1462" s="52">
        <v>45650</v>
      </c>
      <c r="H1462" s="52">
        <f>IF(COUNTIF(休講・補講一覧表!I$6:I$47,開講日程一覧!P1462)&gt;0,_xlfn.XLOOKUP(開講日程一覧!P1462,休講・補講一覧表!I$6:I$47,休講・補講一覧表!G$6:G$47),G1462)</f>
        <v>45650</v>
      </c>
      <c r="I1462" s="3" t="str">
        <f t="shared" si="48"/>
        <v>火</v>
      </c>
      <c r="J1462" s="3" t="str">
        <f>IF(COUNTIF(休講・補講一覧表!I$6:I$47,開講日程一覧!P1462)&gt;0,TEXT(G1462,"m/d")&amp;"の補講","")</f>
        <v/>
      </c>
      <c r="K1462" s="6" t="s">
        <v>542</v>
      </c>
      <c r="L1462" s="7">
        <v>6.9444444444444441E-3</v>
      </c>
      <c r="M1462" s="7">
        <v>0.125</v>
      </c>
      <c r="P1462" s="33" t="str">
        <f t="shared" si="49"/>
        <v>事業構想研究（2年次）_大阪⑥（小宮ゼミ）_後期7</v>
      </c>
      <c r="Q1462" s="6" t="str">
        <f>IF(_xlfn.XLOOKUP(D1462,履修科目一覧!G$6:G$225,履修科目一覧!E$6:E$225)=0,"",_xlfn.XLOOKUP(D1462,履修科目一覧!G$6:G$225,履修科目一覧!E$6:E$225))</f>
        <v/>
      </c>
      <c r="R1462" cm="1">
        <f t="array" ref="R1462">_xlfn.SWITCH(B1462,"集中(導入)",1,"前期",2,"集中(夏期)",3,"後期",4,"集中(春期)",5,"通年",6)</f>
        <v>4</v>
      </c>
      <c r="S1462" t="s">
        <v>49</v>
      </c>
      <c r="U1462">
        <v>1</v>
      </c>
    </row>
    <row r="1463" spans="2:21" x14ac:dyDescent="0.85">
      <c r="B1463" s="22" t="s">
        <v>550</v>
      </c>
      <c r="C1463" s="6" t="s">
        <v>566</v>
      </c>
      <c r="D1463" s="6" t="s">
        <v>476</v>
      </c>
      <c r="E1463" s="6" t="s">
        <v>582</v>
      </c>
      <c r="F1463" s="6">
        <v>8</v>
      </c>
      <c r="G1463" s="52">
        <v>45671</v>
      </c>
      <c r="H1463" s="52">
        <f>IF(COUNTIF(休講・補講一覧表!I$6:I$47,開講日程一覧!P1463)&gt;0,_xlfn.XLOOKUP(開講日程一覧!P1463,休講・補講一覧表!I$6:I$47,休講・補講一覧表!G$6:G$47),G1463)</f>
        <v>45671</v>
      </c>
      <c r="I1463" s="3" t="str">
        <f t="shared" si="48"/>
        <v>火</v>
      </c>
      <c r="J1463" s="3" t="str">
        <f>IF(COUNTIF(休講・補講一覧表!I$6:I$47,開講日程一覧!P1463)&gt;0,TEXT(G1463,"m/d")&amp;"の補講","")</f>
        <v/>
      </c>
      <c r="K1463" s="6" t="s">
        <v>542</v>
      </c>
      <c r="L1463" s="7">
        <v>6.9444444444444441E-3</v>
      </c>
      <c r="M1463" s="7">
        <v>0.125</v>
      </c>
      <c r="P1463" s="33" t="str">
        <f t="shared" si="49"/>
        <v>事業構想研究（2年次）_大阪⑥（小宮ゼミ）_後期8</v>
      </c>
      <c r="Q1463" s="6" t="str">
        <f>IF(_xlfn.XLOOKUP(D1463,履修科目一覧!G$6:G$225,履修科目一覧!E$6:E$225)=0,"",_xlfn.XLOOKUP(D1463,履修科目一覧!G$6:G$225,履修科目一覧!E$6:E$225))</f>
        <v/>
      </c>
      <c r="R1463" cm="1">
        <f t="array" ref="R1463">_xlfn.SWITCH(B1463,"集中(導入)",1,"前期",2,"集中(夏期)",3,"後期",4,"集中(春期)",5,"通年",6)</f>
        <v>4</v>
      </c>
      <c r="S1463" t="s">
        <v>49</v>
      </c>
      <c r="U1463">
        <v>1</v>
      </c>
    </row>
    <row r="1464" spans="2:21" x14ac:dyDescent="0.85">
      <c r="B1464" s="22" t="s">
        <v>545</v>
      </c>
      <c r="C1464" s="6" t="s">
        <v>554</v>
      </c>
      <c r="D1464" s="6" t="s">
        <v>484</v>
      </c>
      <c r="E1464" s="6" t="s">
        <v>582</v>
      </c>
      <c r="F1464" s="6">
        <v>1</v>
      </c>
      <c r="G1464" s="52">
        <v>45408</v>
      </c>
      <c r="H1464" s="52">
        <f>IF(COUNTIF(休講・補講一覧表!I$6:I$47,開講日程一覧!P1464)&gt;0,_xlfn.XLOOKUP(開講日程一覧!P1464,休講・補講一覧表!I$6:I$47,休講・補講一覧表!G$6:G$47),G1464)</f>
        <v>45408</v>
      </c>
      <c r="I1464" s="3" t="str">
        <f t="shared" si="48"/>
        <v>金</v>
      </c>
      <c r="J1464" s="3" t="str">
        <f>IF(COUNTIF(休講・補講一覧表!I$6:I$47,開講日程一覧!P1464)&gt;0,TEXT(G1464,"m/d")&amp;"の補講","")</f>
        <v/>
      </c>
      <c r="K1464" s="6" t="s">
        <v>556</v>
      </c>
      <c r="L1464" s="7">
        <v>0</v>
      </c>
      <c r="M1464" s="7">
        <v>6.25E-2</v>
      </c>
      <c r="P1464" s="33" t="str">
        <f t="shared" si="49"/>
        <v>事業構想研究（2年次）_大阪⑦（田村ゼミ）_前期1</v>
      </c>
      <c r="Q1464" s="6" t="str">
        <f>IF(_xlfn.XLOOKUP(D1464,履修科目一覧!G$6:G$225,履修科目一覧!E$6:E$225)=0,"",_xlfn.XLOOKUP(D1464,履修科目一覧!G$6:G$225,履修科目一覧!E$6:E$225))</f>
        <v/>
      </c>
      <c r="R1464" cm="1">
        <f t="array" ref="R1464">_xlfn.SWITCH(B1464,"集中(導入)",1,"前期",2,"集中(夏期)",3,"後期",4,"集中(春期)",5,"通年",6)</f>
        <v>2</v>
      </c>
      <c r="S1464" t="s">
        <v>49</v>
      </c>
      <c r="U1464">
        <v>1</v>
      </c>
    </row>
    <row r="1465" spans="2:21" x14ac:dyDescent="0.85">
      <c r="B1465" s="22" t="s">
        <v>545</v>
      </c>
      <c r="C1465" s="6" t="s">
        <v>554</v>
      </c>
      <c r="D1465" s="6" t="s">
        <v>484</v>
      </c>
      <c r="E1465" s="6" t="s">
        <v>582</v>
      </c>
      <c r="F1465" s="6">
        <v>2</v>
      </c>
      <c r="G1465" s="52">
        <v>45429</v>
      </c>
      <c r="H1465" s="52">
        <f>IF(COUNTIF(休講・補講一覧表!I$6:I$47,開講日程一覧!P1465)&gt;0,_xlfn.XLOOKUP(開講日程一覧!P1465,休講・補講一覧表!I$6:I$47,休講・補講一覧表!G$6:G$47),G1465)</f>
        <v>45429</v>
      </c>
      <c r="I1465" s="3" t="str">
        <f t="shared" si="48"/>
        <v>金</v>
      </c>
      <c r="J1465" s="3" t="str">
        <f>IF(COUNTIF(休講・補講一覧表!I$6:I$47,開講日程一覧!P1465)&gt;0,TEXT(G1465,"m/d")&amp;"の補講","")</f>
        <v/>
      </c>
      <c r="K1465" s="6" t="s">
        <v>542</v>
      </c>
      <c r="L1465" s="7">
        <v>6.9444444444444441E-3</v>
      </c>
      <c r="M1465" s="7">
        <v>0.125</v>
      </c>
      <c r="P1465" s="33" t="str">
        <f t="shared" si="49"/>
        <v>事業構想研究（2年次）_大阪⑦（田村ゼミ）_前期2</v>
      </c>
      <c r="Q1465" s="6" t="str">
        <f>IF(_xlfn.XLOOKUP(D1465,履修科目一覧!G$6:G$225,履修科目一覧!E$6:E$225)=0,"",_xlfn.XLOOKUP(D1465,履修科目一覧!G$6:G$225,履修科目一覧!E$6:E$225))</f>
        <v/>
      </c>
      <c r="R1465" cm="1">
        <f t="array" ref="R1465">_xlfn.SWITCH(B1465,"集中(導入)",1,"前期",2,"集中(夏期)",3,"後期",4,"集中(春期)",5,"通年",6)</f>
        <v>2</v>
      </c>
      <c r="S1465" t="s">
        <v>49</v>
      </c>
      <c r="U1465">
        <v>1</v>
      </c>
    </row>
    <row r="1466" spans="2:21" x14ac:dyDescent="0.85">
      <c r="B1466" s="22" t="s">
        <v>545</v>
      </c>
      <c r="C1466" s="6" t="s">
        <v>554</v>
      </c>
      <c r="D1466" s="6" t="s">
        <v>484</v>
      </c>
      <c r="E1466" s="6" t="s">
        <v>582</v>
      </c>
      <c r="F1466" s="6">
        <v>3</v>
      </c>
      <c r="G1466" s="52">
        <v>45443</v>
      </c>
      <c r="H1466" s="52">
        <f>IF(COUNTIF(休講・補講一覧表!I$6:I$47,開講日程一覧!P1466)&gt;0,_xlfn.XLOOKUP(開講日程一覧!P1466,休講・補講一覧表!I$6:I$47,休講・補講一覧表!G$6:G$47),G1466)</f>
        <v>45443</v>
      </c>
      <c r="I1466" s="3" t="str">
        <f t="shared" si="48"/>
        <v>金</v>
      </c>
      <c r="J1466" s="3" t="str">
        <f>IF(COUNTIF(休講・補講一覧表!I$6:I$47,開講日程一覧!P1466)&gt;0,TEXT(G1466,"m/d")&amp;"の補講","")</f>
        <v/>
      </c>
      <c r="K1466" s="6" t="s">
        <v>542</v>
      </c>
      <c r="L1466" s="7">
        <v>6.9444444444444441E-3</v>
      </c>
      <c r="M1466" s="7">
        <v>0.125</v>
      </c>
      <c r="P1466" s="33" t="str">
        <f t="shared" si="49"/>
        <v>事業構想研究（2年次）_大阪⑦（田村ゼミ）_前期3</v>
      </c>
      <c r="Q1466" s="6" t="str">
        <f>IF(_xlfn.XLOOKUP(D1466,履修科目一覧!G$6:G$225,履修科目一覧!E$6:E$225)=0,"",_xlfn.XLOOKUP(D1466,履修科目一覧!G$6:G$225,履修科目一覧!E$6:E$225))</f>
        <v/>
      </c>
      <c r="R1466" cm="1">
        <f t="array" ref="R1466">_xlfn.SWITCH(B1466,"集中(導入)",1,"前期",2,"集中(夏期)",3,"後期",4,"集中(春期)",5,"通年",6)</f>
        <v>2</v>
      </c>
      <c r="S1466" t="s">
        <v>49</v>
      </c>
      <c r="U1466">
        <v>1</v>
      </c>
    </row>
    <row r="1467" spans="2:21" x14ac:dyDescent="0.85">
      <c r="B1467" s="22" t="s">
        <v>545</v>
      </c>
      <c r="C1467" s="6" t="s">
        <v>554</v>
      </c>
      <c r="D1467" s="6" t="s">
        <v>484</v>
      </c>
      <c r="E1467" s="6" t="s">
        <v>582</v>
      </c>
      <c r="F1467" s="6">
        <v>4</v>
      </c>
      <c r="G1467" s="52">
        <v>45457</v>
      </c>
      <c r="H1467" s="52">
        <f>IF(COUNTIF(休講・補講一覧表!I$6:I$47,開講日程一覧!P1467)&gt;0,_xlfn.XLOOKUP(開講日程一覧!P1467,休講・補講一覧表!I$6:I$47,休講・補講一覧表!G$6:G$47),G1467)</f>
        <v>45457</v>
      </c>
      <c r="I1467" s="3" t="str">
        <f t="shared" si="48"/>
        <v>金</v>
      </c>
      <c r="J1467" s="3" t="str">
        <f>IF(COUNTIF(休講・補講一覧表!I$6:I$47,開講日程一覧!P1467)&gt;0,TEXT(G1467,"m/d")&amp;"の補講","")</f>
        <v/>
      </c>
      <c r="K1467" s="6" t="s">
        <v>542</v>
      </c>
      <c r="L1467" s="7">
        <v>6.9444444444444441E-3</v>
      </c>
      <c r="M1467" s="7">
        <v>0.125</v>
      </c>
      <c r="P1467" s="33" t="str">
        <f t="shared" si="49"/>
        <v>事業構想研究（2年次）_大阪⑦（田村ゼミ）_前期4</v>
      </c>
      <c r="Q1467" s="6" t="str">
        <f>IF(_xlfn.XLOOKUP(D1467,履修科目一覧!G$6:G$225,履修科目一覧!E$6:E$225)=0,"",_xlfn.XLOOKUP(D1467,履修科目一覧!G$6:G$225,履修科目一覧!E$6:E$225))</f>
        <v/>
      </c>
      <c r="R1467" cm="1">
        <f t="array" ref="R1467">_xlfn.SWITCH(B1467,"集中(導入)",1,"前期",2,"集中(夏期)",3,"後期",4,"集中(春期)",5,"通年",6)</f>
        <v>2</v>
      </c>
      <c r="S1467" t="s">
        <v>49</v>
      </c>
      <c r="U1467">
        <v>1</v>
      </c>
    </row>
    <row r="1468" spans="2:21" x14ac:dyDescent="0.85">
      <c r="B1468" s="22" t="s">
        <v>545</v>
      </c>
      <c r="C1468" s="6" t="s">
        <v>554</v>
      </c>
      <c r="D1468" s="6" t="s">
        <v>484</v>
      </c>
      <c r="E1468" s="6" t="s">
        <v>582</v>
      </c>
      <c r="F1468" s="6">
        <v>5</v>
      </c>
      <c r="G1468" s="52">
        <v>45471</v>
      </c>
      <c r="H1468" s="52">
        <f>IF(COUNTIF(休講・補講一覧表!I$6:I$47,開講日程一覧!P1468)&gt;0,_xlfn.XLOOKUP(開講日程一覧!P1468,休講・補講一覧表!I$6:I$47,休講・補講一覧表!G$6:G$47),G1468)</f>
        <v>45471</v>
      </c>
      <c r="I1468" s="3" t="str">
        <f t="shared" si="48"/>
        <v>金</v>
      </c>
      <c r="J1468" s="3" t="str">
        <f>IF(COUNTIF(休講・補講一覧表!I$6:I$47,開講日程一覧!P1468)&gt;0,TEXT(G1468,"m/d")&amp;"の補講","")</f>
        <v/>
      </c>
      <c r="K1468" s="6" t="s">
        <v>542</v>
      </c>
      <c r="L1468" s="7">
        <v>6.9444444444444441E-3</v>
      </c>
      <c r="M1468" s="7">
        <v>0.125</v>
      </c>
      <c r="P1468" s="33" t="str">
        <f t="shared" si="49"/>
        <v>事業構想研究（2年次）_大阪⑦（田村ゼミ）_前期5</v>
      </c>
      <c r="Q1468" s="6" t="str">
        <f>IF(_xlfn.XLOOKUP(D1468,履修科目一覧!G$6:G$225,履修科目一覧!E$6:E$225)=0,"",_xlfn.XLOOKUP(D1468,履修科目一覧!G$6:G$225,履修科目一覧!E$6:E$225))</f>
        <v/>
      </c>
      <c r="R1468" cm="1">
        <f t="array" ref="R1468">_xlfn.SWITCH(B1468,"集中(導入)",1,"前期",2,"集中(夏期)",3,"後期",4,"集中(春期)",5,"通年",6)</f>
        <v>2</v>
      </c>
      <c r="S1468" t="s">
        <v>49</v>
      </c>
      <c r="U1468">
        <v>1</v>
      </c>
    </row>
    <row r="1469" spans="2:21" x14ac:dyDescent="0.85">
      <c r="B1469" s="22" t="s">
        <v>545</v>
      </c>
      <c r="C1469" s="6" t="s">
        <v>554</v>
      </c>
      <c r="D1469" s="6" t="s">
        <v>484</v>
      </c>
      <c r="E1469" s="6" t="s">
        <v>582</v>
      </c>
      <c r="F1469" s="6">
        <v>6</v>
      </c>
      <c r="G1469" s="52">
        <v>45485</v>
      </c>
      <c r="H1469" s="52">
        <f>IF(COUNTIF(休講・補講一覧表!I$6:I$47,開講日程一覧!P1469)&gt;0,_xlfn.XLOOKUP(開講日程一覧!P1469,休講・補講一覧表!I$6:I$47,休講・補講一覧表!G$6:G$47),G1469)</f>
        <v>45485</v>
      </c>
      <c r="I1469" s="3" t="str">
        <f t="shared" si="48"/>
        <v>金</v>
      </c>
      <c r="J1469" s="3" t="str">
        <f>IF(COUNTIF(休講・補講一覧表!I$6:I$47,開講日程一覧!P1469)&gt;0,TEXT(G1469,"m/d")&amp;"の補講","")</f>
        <v/>
      </c>
      <c r="K1469" s="6" t="s">
        <v>542</v>
      </c>
      <c r="L1469" s="7">
        <v>6.9444444444444441E-3</v>
      </c>
      <c r="M1469" s="7">
        <v>0.125</v>
      </c>
      <c r="P1469" s="33" t="str">
        <f t="shared" si="49"/>
        <v>事業構想研究（2年次）_大阪⑦（田村ゼミ）_前期6</v>
      </c>
      <c r="Q1469" s="6" t="str">
        <f>IF(_xlfn.XLOOKUP(D1469,履修科目一覧!G$6:G$225,履修科目一覧!E$6:E$225)=0,"",_xlfn.XLOOKUP(D1469,履修科目一覧!G$6:G$225,履修科目一覧!E$6:E$225))</f>
        <v/>
      </c>
      <c r="R1469" cm="1">
        <f t="array" ref="R1469">_xlfn.SWITCH(B1469,"集中(導入)",1,"前期",2,"集中(夏期)",3,"後期",4,"集中(春期)",5,"通年",6)</f>
        <v>2</v>
      </c>
      <c r="S1469" t="s">
        <v>49</v>
      </c>
      <c r="U1469">
        <v>1</v>
      </c>
    </row>
    <row r="1470" spans="2:21" x14ac:dyDescent="0.85">
      <c r="B1470" s="22" t="s">
        <v>545</v>
      </c>
      <c r="C1470" s="6" t="s">
        <v>554</v>
      </c>
      <c r="D1470" s="6" t="s">
        <v>484</v>
      </c>
      <c r="E1470" s="6" t="s">
        <v>582</v>
      </c>
      <c r="F1470" s="6">
        <v>7</v>
      </c>
      <c r="G1470" s="52">
        <v>45499</v>
      </c>
      <c r="H1470" s="52">
        <f>IF(COUNTIF(休講・補講一覧表!I$6:I$47,開講日程一覧!P1470)&gt;0,_xlfn.XLOOKUP(開講日程一覧!P1470,休講・補講一覧表!I$6:I$47,休講・補講一覧表!G$6:G$47),G1470)</f>
        <v>45499</v>
      </c>
      <c r="I1470" s="3" t="str">
        <f t="shared" si="48"/>
        <v>金</v>
      </c>
      <c r="J1470" s="3" t="str">
        <f>IF(COUNTIF(休講・補講一覧表!I$6:I$47,開講日程一覧!P1470)&gt;0,TEXT(G1470,"m/d")&amp;"の補講","")</f>
        <v/>
      </c>
      <c r="K1470" s="6" t="s">
        <v>542</v>
      </c>
      <c r="L1470" s="7">
        <v>6.9444444444444441E-3</v>
      </c>
      <c r="M1470" s="7">
        <v>0.125</v>
      </c>
      <c r="P1470" s="33" t="str">
        <f t="shared" si="49"/>
        <v>事業構想研究（2年次）_大阪⑦（田村ゼミ）_前期7</v>
      </c>
      <c r="Q1470" s="6" t="str">
        <f>IF(_xlfn.XLOOKUP(D1470,履修科目一覧!G$6:G$225,履修科目一覧!E$6:E$225)=0,"",_xlfn.XLOOKUP(D1470,履修科目一覧!G$6:G$225,履修科目一覧!E$6:E$225))</f>
        <v/>
      </c>
      <c r="R1470" cm="1">
        <f t="array" ref="R1470">_xlfn.SWITCH(B1470,"集中(導入)",1,"前期",2,"集中(夏期)",3,"後期",4,"集中(春期)",5,"通年",6)</f>
        <v>2</v>
      </c>
      <c r="S1470" t="s">
        <v>49</v>
      </c>
      <c r="U1470">
        <v>1</v>
      </c>
    </row>
    <row r="1471" spans="2:21" x14ac:dyDescent="0.85">
      <c r="B1471" s="22" t="s">
        <v>545</v>
      </c>
      <c r="C1471" s="6" t="s">
        <v>554</v>
      </c>
      <c r="D1471" s="6" t="s">
        <v>484</v>
      </c>
      <c r="E1471" s="6" t="s">
        <v>582</v>
      </c>
      <c r="F1471" s="6">
        <v>8</v>
      </c>
      <c r="G1471" s="52">
        <v>45513</v>
      </c>
      <c r="H1471" s="52">
        <f>IF(COUNTIF(休講・補講一覧表!I$6:I$47,開講日程一覧!P1471)&gt;0,_xlfn.XLOOKUP(開講日程一覧!P1471,休講・補講一覧表!I$6:I$47,休講・補講一覧表!G$6:G$47),G1471)</f>
        <v>45513</v>
      </c>
      <c r="I1471" s="3" t="str">
        <f t="shared" si="48"/>
        <v>金</v>
      </c>
      <c r="J1471" s="3" t="str">
        <f>IF(COUNTIF(休講・補講一覧表!I$6:I$47,開講日程一覧!P1471)&gt;0,TEXT(G1471,"m/d")&amp;"の補講","")</f>
        <v/>
      </c>
      <c r="K1471" s="6" t="s">
        <v>542</v>
      </c>
      <c r="L1471" s="7">
        <v>6.9444444444444441E-3</v>
      </c>
      <c r="M1471" s="7">
        <v>0.125</v>
      </c>
      <c r="P1471" s="33" t="str">
        <f t="shared" si="49"/>
        <v>事業構想研究（2年次）_大阪⑦（田村ゼミ）_前期8</v>
      </c>
      <c r="Q1471" s="6" t="str">
        <f>IF(_xlfn.XLOOKUP(D1471,履修科目一覧!G$6:G$225,履修科目一覧!E$6:E$225)=0,"",_xlfn.XLOOKUP(D1471,履修科目一覧!G$6:G$225,履修科目一覧!E$6:E$225))</f>
        <v/>
      </c>
      <c r="R1471" cm="1">
        <f t="array" ref="R1471">_xlfn.SWITCH(B1471,"集中(導入)",1,"前期",2,"集中(夏期)",3,"後期",4,"集中(春期)",5,"通年",6)</f>
        <v>2</v>
      </c>
      <c r="S1471" t="s">
        <v>49</v>
      </c>
      <c r="U1471">
        <v>1</v>
      </c>
    </row>
    <row r="1472" spans="2:21" x14ac:dyDescent="0.85">
      <c r="B1472" s="22" t="s">
        <v>550</v>
      </c>
      <c r="C1472" s="6" t="s">
        <v>554</v>
      </c>
      <c r="D1472" s="6" t="s">
        <v>490</v>
      </c>
      <c r="E1472" s="6" t="s">
        <v>582</v>
      </c>
      <c r="F1472" s="6">
        <v>1</v>
      </c>
      <c r="G1472" s="52">
        <v>45569</v>
      </c>
      <c r="H1472" s="52">
        <f>IF(COUNTIF(休講・補講一覧表!I$6:I$47,開講日程一覧!P1472)&gt;0,_xlfn.XLOOKUP(開講日程一覧!P1472,休講・補講一覧表!I$6:I$47,休講・補講一覧表!G$6:G$47),G1472)</f>
        <v>45569</v>
      </c>
      <c r="I1472" s="3" t="str">
        <f t="shared" si="48"/>
        <v>金</v>
      </c>
      <c r="J1472" s="3" t="str">
        <f>IF(COUNTIF(休講・補講一覧表!I$6:I$47,開講日程一覧!P1472)&gt;0,TEXT(G1472,"m/d")&amp;"の補講","")</f>
        <v/>
      </c>
      <c r="K1472" s="6" t="s">
        <v>556</v>
      </c>
      <c r="L1472" s="7">
        <v>0</v>
      </c>
      <c r="M1472" s="7">
        <v>6.25E-2</v>
      </c>
      <c r="P1472" s="33" t="str">
        <f t="shared" si="49"/>
        <v>事業構想研究（2年次）_大阪⑦（田村ゼミ）_後期1</v>
      </c>
      <c r="Q1472" s="6" t="str">
        <f>IF(_xlfn.XLOOKUP(D1472,履修科目一覧!G$6:G$225,履修科目一覧!E$6:E$225)=0,"",_xlfn.XLOOKUP(D1472,履修科目一覧!G$6:G$225,履修科目一覧!E$6:E$225))</f>
        <v/>
      </c>
      <c r="R1472" cm="1">
        <f t="array" ref="R1472">_xlfn.SWITCH(B1472,"集中(導入)",1,"前期",2,"集中(夏期)",3,"後期",4,"集中(春期)",5,"通年",6)</f>
        <v>4</v>
      </c>
      <c r="S1472" t="s">
        <v>49</v>
      </c>
      <c r="U1472">
        <v>1</v>
      </c>
    </row>
    <row r="1473" spans="2:21" x14ac:dyDescent="0.85">
      <c r="B1473" s="22" t="s">
        <v>550</v>
      </c>
      <c r="C1473" s="6" t="s">
        <v>554</v>
      </c>
      <c r="D1473" s="6" t="s">
        <v>490</v>
      </c>
      <c r="E1473" s="6" t="s">
        <v>582</v>
      </c>
      <c r="F1473" s="6">
        <v>2</v>
      </c>
      <c r="G1473" s="52">
        <v>45583</v>
      </c>
      <c r="H1473" s="52">
        <f>IF(COUNTIF(休講・補講一覧表!I$6:I$47,開講日程一覧!P1473)&gt;0,_xlfn.XLOOKUP(開講日程一覧!P1473,休講・補講一覧表!I$6:I$47,休講・補講一覧表!G$6:G$47),G1473)</f>
        <v>45583</v>
      </c>
      <c r="I1473" s="3" t="str">
        <f t="shared" si="48"/>
        <v>金</v>
      </c>
      <c r="J1473" s="3" t="str">
        <f>IF(COUNTIF(休講・補講一覧表!I$6:I$47,開講日程一覧!P1473)&gt;0,TEXT(G1473,"m/d")&amp;"の補講","")</f>
        <v/>
      </c>
      <c r="K1473" s="6" t="s">
        <v>542</v>
      </c>
      <c r="L1473" s="7">
        <v>6.9444444444444441E-3</v>
      </c>
      <c r="M1473" s="7">
        <v>0.125</v>
      </c>
      <c r="P1473" s="33" t="str">
        <f t="shared" si="49"/>
        <v>事業構想研究（2年次）_大阪⑦（田村ゼミ）_後期2</v>
      </c>
      <c r="Q1473" s="6" t="str">
        <f>IF(_xlfn.XLOOKUP(D1473,履修科目一覧!G$6:G$225,履修科目一覧!E$6:E$225)=0,"",_xlfn.XLOOKUP(D1473,履修科目一覧!G$6:G$225,履修科目一覧!E$6:E$225))</f>
        <v/>
      </c>
      <c r="R1473" cm="1">
        <f t="array" ref="R1473">_xlfn.SWITCH(B1473,"集中(導入)",1,"前期",2,"集中(夏期)",3,"後期",4,"集中(春期)",5,"通年",6)</f>
        <v>4</v>
      </c>
      <c r="S1473" t="s">
        <v>49</v>
      </c>
      <c r="U1473">
        <v>1</v>
      </c>
    </row>
    <row r="1474" spans="2:21" x14ac:dyDescent="0.85">
      <c r="B1474" s="22" t="s">
        <v>550</v>
      </c>
      <c r="C1474" s="6" t="s">
        <v>554</v>
      </c>
      <c r="D1474" s="6" t="s">
        <v>490</v>
      </c>
      <c r="E1474" s="6" t="s">
        <v>582</v>
      </c>
      <c r="F1474" s="6">
        <v>3</v>
      </c>
      <c r="G1474" s="52">
        <v>45597</v>
      </c>
      <c r="H1474" s="52">
        <f>IF(COUNTIF(休講・補講一覧表!I$6:I$47,開講日程一覧!P1474)&gt;0,_xlfn.XLOOKUP(開講日程一覧!P1474,休講・補講一覧表!I$6:I$47,休講・補講一覧表!G$6:G$47),G1474)</f>
        <v>45597</v>
      </c>
      <c r="I1474" s="3" t="str">
        <f t="shared" si="48"/>
        <v>金</v>
      </c>
      <c r="J1474" s="3" t="str">
        <f>IF(COUNTIF(休講・補講一覧表!I$6:I$47,開講日程一覧!P1474)&gt;0,TEXT(G1474,"m/d")&amp;"の補講","")</f>
        <v/>
      </c>
      <c r="K1474" s="6" t="s">
        <v>542</v>
      </c>
      <c r="L1474" s="7">
        <v>6.9444444444444441E-3</v>
      </c>
      <c r="M1474" s="7">
        <v>0.125</v>
      </c>
      <c r="P1474" s="33" t="str">
        <f t="shared" si="49"/>
        <v>事業構想研究（2年次）_大阪⑦（田村ゼミ）_後期3</v>
      </c>
      <c r="Q1474" s="6" t="str">
        <f>IF(_xlfn.XLOOKUP(D1474,履修科目一覧!G$6:G$225,履修科目一覧!E$6:E$225)=0,"",_xlfn.XLOOKUP(D1474,履修科目一覧!G$6:G$225,履修科目一覧!E$6:E$225))</f>
        <v/>
      </c>
      <c r="R1474" cm="1">
        <f t="array" ref="R1474">_xlfn.SWITCH(B1474,"集中(導入)",1,"前期",2,"集中(夏期)",3,"後期",4,"集中(春期)",5,"通年",6)</f>
        <v>4</v>
      </c>
      <c r="S1474" t="s">
        <v>49</v>
      </c>
      <c r="U1474">
        <v>1</v>
      </c>
    </row>
    <row r="1475" spans="2:21" x14ac:dyDescent="0.85">
      <c r="B1475" s="22" t="s">
        <v>550</v>
      </c>
      <c r="C1475" s="6" t="s">
        <v>554</v>
      </c>
      <c r="D1475" s="6" t="s">
        <v>490</v>
      </c>
      <c r="E1475" s="6" t="s">
        <v>582</v>
      </c>
      <c r="F1475" s="6">
        <v>4</v>
      </c>
      <c r="G1475" s="52">
        <v>45611</v>
      </c>
      <c r="H1475" s="52">
        <f>IF(COUNTIF(休講・補講一覧表!I$6:I$47,開講日程一覧!P1475)&gt;0,_xlfn.XLOOKUP(開講日程一覧!P1475,休講・補講一覧表!I$6:I$47,休講・補講一覧表!G$6:G$47),G1475)</f>
        <v>45611</v>
      </c>
      <c r="I1475" s="3" t="str">
        <f t="shared" si="48"/>
        <v>金</v>
      </c>
      <c r="J1475" s="3" t="str">
        <f>IF(COUNTIF(休講・補講一覧表!I$6:I$47,開講日程一覧!P1475)&gt;0,TEXT(G1475,"m/d")&amp;"の補講","")</f>
        <v/>
      </c>
      <c r="K1475" s="6" t="s">
        <v>542</v>
      </c>
      <c r="L1475" s="7">
        <v>6.9444444444444441E-3</v>
      </c>
      <c r="M1475" s="7">
        <v>0.125</v>
      </c>
      <c r="P1475" s="33" t="str">
        <f t="shared" si="49"/>
        <v>事業構想研究（2年次）_大阪⑦（田村ゼミ）_後期4</v>
      </c>
      <c r="Q1475" s="6" t="str">
        <f>IF(_xlfn.XLOOKUP(D1475,履修科目一覧!G$6:G$225,履修科目一覧!E$6:E$225)=0,"",_xlfn.XLOOKUP(D1475,履修科目一覧!G$6:G$225,履修科目一覧!E$6:E$225))</f>
        <v/>
      </c>
      <c r="R1475" cm="1">
        <f t="array" ref="R1475">_xlfn.SWITCH(B1475,"集中(導入)",1,"前期",2,"集中(夏期)",3,"後期",4,"集中(春期)",5,"通年",6)</f>
        <v>4</v>
      </c>
      <c r="S1475" t="s">
        <v>49</v>
      </c>
      <c r="U1475">
        <v>1</v>
      </c>
    </row>
    <row r="1476" spans="2:21" x14ac:dyDescent="0.85">
      <c r="B1476" s="22" t="s">
        <v>550</v>
      </c>
      <c r="C1476" s="6" t="s">
        <v>554</v>
      </c>
      <c r="D1476" s="6" t="s">
        <v>490</v>
      </c>
      <c r="E1476" s="6" t="s">
        <v>582</v>
      </c>
      <c r="F1476" s="6">
        <v>5</v>
      </c>
      <c r="G1476" s="52">
        <v>45625</v>
      </c>
      <c r="H1476" s="52">
        <f>IF(COUNTIF(休講・補講一覧表!I$6:I$47,開講日程一覧!P1476)&gt;0,_xlfn.XLOOKUP(開講日程一覧!P1476,休講・補講一覧表!I$6:I$47,休講・補講一覧表!G$6:G$47),G1476)</f>
        <v>45625</v>
      </c>
      <c r="I1476" s="3" t="str">
        <f t="shared" si="48"/>
        <v>金</v>
      </c>
      <c r="J1476" s="3" t="str">
        <f>IF(COUNTIF(休講・補講一覧表!I$6:I$47,開講日程一覧!P1476)&gt;0,TEXT(G1476,"m/d")&amp;"の補講","")</f>
        <v/>
      </c>
      <c r="K1476" s="6" t="s">
        <v>542</v>
      </c>
      <c r="L1476" s="7">
        <v>6.9444444444444441E-3</v>
      </c>
      <c r="M1476" s="7">
        <v>0.125</v>
      </c>
      <c r="P1476" s="33" t="str">
        <f t="shared" si="49"/>
        <v>事業構想研究（2年次）_大阪⑦（田村ゼミ）_後期5</v>
      </c>
      <c r="Q1476" s="6" t="str">
        <f>IF(_xlfn.XLOOKUP(D1476,履修科目一覧!G$6:G$225,履修科目一覧!E$6:E$225)=0,"",_xlfn.XLOOKUP(D1476,履修科目一覧!G$6:G$225,履修科目一覧!E$6:E$225))</f>
        <v/>
      </c>
      <c r="R1476" cm="1">
        <f t="array" ref="R1476">_xlfn.SWITCH(B1476,"集中(導入)",1,"前期",2,"集中(夏期)",3,"後期",4,"集中(春期)",5,"通年",6)</f>
        <v>4</v>
      </c>
      <c r="S1476" t="s">
        <v>49</v>
      </c>
      <c r="U1476">
        <v>1</v>
      </c>
    </row>
    <row r="1477" spans="2:21" x14ac:dyDescent="0.85">
      <c r="B1477" s="22" t="s">
        <v>550</v>
      </c>
      <c r="C1477" s="6" t="s">
        <v>554</v>
      </c>
      <c r="D1477" s="6" t="s">
        <v>490</v>
      </c>
      <c r="E1477" s="6" t="s">
        <v>582</v>
      </c>
      <c r="F1477" s="6">
        <v>6</v>
      </c>
      <c r="G1477" s="52">
        <v>45639</v>
      </c>
      <c r="H1477" s="52">
        <f>IF(COUNTIF(休講・補講一覧表!I$6:I$47,開講日程一覧!P1477)&gt;0,_xlfn.XLOOKUP(開講日程一覧!P1477,休講・補講一覧表!I$6:I$47,休講・補講一覧表!G$6:G$47),G1477)</f>
        <v>45639</v>
      </c>
      <c r="I1477" s="3" t="str">
        <f t="shared" si="48"/>
        <v>金</v>
      </c>
      <c r="J1477" s="3" t="str">
        <f>IF(COUNTIF(休講・補講一覧表!I$6:I$47,開講日程一覧!P1477)&gt;0,TEXT(G1477,"m/d")&amp;"の補講","")</f>
        <v/>
      </c>
      <c r="K1477" s="6" t="s">
        <v>542</v>
      </c>
      <c r="L1477" s="7">
        <v>6.9444444444444441E-3</v>
      </c>
      <c r="M1477" s="7">
        <v>0.125</v>
      </c>
      <c r="P1477" s="33" t="str">
        <f t="shared" si="49"/>
        <v>事業構想研究（2年次）_大阪⑦（田村ゼミ）_後期6</v>
      </c>
      <c r="Q1477" s="6" t="str">
        <f>IF(_xlfn.XLOOKUP(D1477,履修科目一覧!G$6:G$225,履修科目一覧!E$6:E$225)=0,"",_xlfn.XLOOKUP(D1477,履修科目一覧!G$6:G$225,履修科目一覧!E$6:E$225))</f>
        <v/>
      </c>
      <c r="R1477" cm="1">
        <f t="array" ref="R1477">_xlfn.SWITCH(B1477,"集中(導入)",1,"前期",2,"集中(夏期)",3,"後期",4,"集中(春期)",5,"通年",6)</f>
        <v>4</v>
      </c>
      <c r="S1477" t="s">
        <v>49</v>
      </c>
      <c r="U1477">
        <v>1</v>
      </c>
    </row>
    <row r="1478" spans="2:21" x14ac:dyDescent="0.85">
      <c r="B1478" s="22" t="s">
        <v>550</v>
      </c>
      <c r="C1478" s="6" t="s">
        <v>554</v>
      </c>
      <c r="D1478" s="6" t="s">
        <v>490</v>
      </c>
      <c r="E1478" s="6" t="s">
        <v>582</v>
      </c>
      <c r="F1478" s="6">
        <v>7</v>
      </c>
      <c r="G1478" s="52">
        <v>45653</v>
      </c>
      <c r="H1478" s="52">
        <f>IF(COUNTIF(休講・補講一覧表!I$6:I$47,開講日程一覧!P1478)&gt;0,_xlfn.XLOOKUP(開講日程一覧!P1478,休講・補講一覧表!I$6:I$47,休講・補講一覧表!G$6:G$47),G1478)</f>
        <v>45653</v>
      </c>
      <c r="I1478" s="3" t="str">
        <f t="shared" si="48"/>
        <v>金</v>
      </c>
      <c r="J1478" s="3" t="str">
        <f>IF(COUNTIF(休講・補講一覧表!I$6:I$47,開講日程一覧!P1478)&gt;0,TEXT(G1478,"m/d")&amp;"の補講","")</f>
        <v/>
      </c>
      <c r="K1478" s="6" t="s">
        <v>542</v>
      </c>
      <c r="L1478" s="7">
        <v>6.9444444444444441E-3</v>
      </c>
      <c r="M1478" s="7">
        <v>0.125</v>
      </c>
      <c r="P1478" s="33" t="str">
        <f t="shared" si="49"/>
        <v>事業構想研究（2年次）_大阪⑦（田村ゼミ）_後期7</v>
      </c>
      <c r="Q1478" s="6" t="str">
        <f>IF(_xlfn.XLOOKUP(D1478,履修科目一覧!G$6:G$225,履修科目一覧!E$6:E$225)=0,"",_xlfn.XLOOKUP(D1478,履修科目一覧!G$6:G$225,履修科目一覧!E$6:E$225))</f>
        <v/>
      </c>
      <c r="R1478" cm="1">
        <f t="array" ref="R1478">_xlfn.SWITCH(B1478,"集中(導入)",1,"前期",2,"集中(夏期)",3,"後期",4,"集中(春期)",5,"通年",6)</f>
        <v>4</v>
      </c>
      <c r="S1478" t="s">
        <v>49</v>
      </c>
      <c r="U1478">
        <v>1</v>
      </c>
    </row>
    <row r="1479" spans="2:21" x14ac:dyDescent="0.85">
      <c r="B1479" s="22" t="s">
        <v>550</v>
      </c>
      <c r="C1479" s="6" t="s">
        <v>554</v>
      </c>
      <c r="D1479" s="6" t="s">
        <v>490</v>
      </c>
      <c r="E1479" s="6" t="s">
        <v>582</v>
      </c>
      <c r="F1479" s="6">
        <v>8</v>
      </c>
      <c r="G1479" s="52">
        <v>45674</v>
      </c>
      <c r="H1479" s="52">
        <f>IF(COUNTIF(休講・補講一覧表!I$6:I$47,開講日程一覧!P1479)&gt;0,_xlfn.XLOOKUP(開講日程一覧!P1479,休講・補講一覧表!I$6:I$47,休講・補講一覧表!G$6:G$47),G1479)</f>
        <v>45674</v>
      </c>
      <c r="I1479" s="3" t="str">
        <f t="shared" si="48"/>
        <v>金</v>
      </c>
      <c r="J1479" s="3" t="str">
        <f>IF(COUNTIF(休講・補講一覧表!I$6:I$47,開講日程一覧!P1479)&gt;0,TEXT(G1479,"m/d")&amp;"の補講","")</f>
        <v/>
      </c>
      <c r="K1479" s="6" t="s">
        <v>542</v>
      </c>
      <c r="L1479" s="7">
        <v>6.9444444444444441E-3</v>
      </c>
      <c r="M1479" s="7">
        <v>0.125</v>
      </c>
      <c r="P1479" s="33" t="str">
        <f t="shared" si="49"/>
        <v>事業構想研究（2年次）_大阪⑦（田村ゼミ）_後期8</v>
      </c>
      <c r="Q1479" s="6" t="str">
        <f>IF(_xlfn.XLOOKUP(D1479,履修科目一覧!G$6:G$225,履修科目一覧!E$6:E$225)=0,"",_xlfn.XLOOKUP(D1479,履修科目一覧!G$6:G$225,履修科目一覧!E$6:E$225))</f>
        <v/>
      </c>
      <c r="R1479" cm="1">
        <f t="array" ref="R1479">_xlfn.SWITCH(B1479,"集中(導入)",1,"前期",2,"集中(夏期)",3,"後期",4,"集中(春期)",5,"通年",6)</f>
        <v>4</v>
      </c>
      <c r="S1479" t="s">
        <v>49</v>
      </c>
      <c r="U1479">
        <v>1</v>
      </c>
    </row>
    <row r="1480" spans="2:21" x14ac:dyDescent="0.85">
      <c r="B1480" s="22" t="s">
        <v>545</v>
      </c>
      <c r="C1480" s="6" t="s">
        <v>553</v>
      </c>
      <c r="D1480" s="6" t="s">
        <v>78</v>
      </c>
      <c r="E1480" s="6" t="s">
        <v>583</v>
      </c>
      <c r="F1480" s="6">
        <v>1</v>
      </c>
      <c r="G1480" s="52">
        <v>45405</v>
      </c>
      <c r="H1480" s="52">
        <f>IF(COUNTIF(休講・補講一覧表!I$6:I$47,開講日程一覧!P1480)&gt;0,_xlfn.XLOOKUP(開講日程一覧!P1480,休講・補講一覧表!I$6:I$47,休講・補講一覧表!G$6:G$47),G1480)</f>
        <v>45405</v>
      </c>
      <c r="I1480" s="3" t="str">
        <f t="shared" si="48"/>
        <v>火</v>
      </c>
      <c r="J1480" s="3" t="str">
        <f>IF(COUNTIF(休講・補講一覧表!I$6:I$47,開講日程一覧!P1480)&gt;0,TEXT(G1480,"m/d")&amp;"の補講","")</f>
        <v/>
      </c>
      <c r="K1480" s="6" t="s">
        <v>552</v>
      </c>
      <c r="L1480" s="7">
        <v>0</v>
      </c>
      <c r="M1480" s="7">
        <v>6.25E-2</v>
      </c>
      <c r="P1480" s="33" t="str">
        <f t="shared" si="49"/>
        <v>社会動向と事業構想_福岡1</v>
      </c>
      <c r="Q1480" s="6" t="str">
        <f>IF(_xlfn.XLOOKUP(D1480,履修科目一覧!G$6:G$225,履修科目一覧!E$6:E$225)=0,"",_xlfn.XLOOKUP(D1480,履修科目一覧!G$6:G$225,履修科目一覧!E$6:E$225))</f>
        <v/>
      </c>
      <c r="R1480" cm="1">
        <f t="array" ref="R1480">_xlfn.SWITCH(B1480,"集中(導入)",1,"前期",2,"集中(夏期)",3,"後期",4,"集中(春期)",5,"通年",6)</f>
        <v>2</v>
      </c>
      <c r="S1480" t="s">
        <v>49</v>
      </c>
      <c r="U1480">
        <v>1</v>
      </c>
    </row>
    <row r="1481" spans="2:21" x14ac:dyDescent="0.85">
      <c r="B1481" s="22" t="s">
        <v>545</v>
      </c>
      <c r="C1481" s="6" t="s">
        <v>553</v>
      </c>
      <c r="D1481" s="6" t="s">
        <v>78</v>
      </c>
      <c r="E1481" s="6" t="s">
        <v>583</v>
      </c>
      <c r="F1481" s="6">
        <v>2</v>
      </c>
      <c r="G1481" s="52">
        <v>45419</v>
      </c>
      <c r="H1481" s="52">
        <f>IF(COUNTIF(休講・補講一覧表!I$6:I$47,開講日程一覧!P1481)&gt;0,_xlfn.XLOOKUP(開講日程一覧!P1481,休講・補講一覧表!I$6:I$47,休講・補講一覧表!G$6:G$47),G1481)</f>
        <v>45419</v>
      </c>
      <c r="I1481" s="3" t="str">
        <f t="shared" si="48"/>
        <v>火</v>
      </c>
      <c r="J1481" s="3" t="str">
        <f>IF(COUNTIF(休講・補講一覧表!I$6:I$47,開講日程一覧!P1481)&gt;0,TEXT(G1481,"m/d")&amp;"の補講","")</f>
        <v/>
      </c>
      <c r="K1481" s="6" t="s">
        <v>542</v>
      </c>
      <c r="L1481" s="7">
        <v>6.9444444444444441E-3</v>
      </c>
      <c r="M1481" s="7">
        <v>0.125</v>
      </c>
      <c r="P1481" s="33" t="str">
        <f t="shared" si="49"/>
        <v>社会動向と事業構想_福岡2</v>
      </c>
      <c r="Q1481" s="6" t="str">
        <f>IF(_xlfn.XLOOKUP(D1481,履修科目一覧!G$6:G$225,履修科目一覧!E$6:E$225)=0,"",_xlfn.XLOOKUP(D1481,履修科目一覧!G$6:G$225,履修科目一覧!E$6:E$225))</f>
        <v/>
      </c>
      <c r="R1481" cm="1">
        <f t="array" ref="R1481">_xlfn.SWITCH(B1481,"集中(導入)",1,"前期",2,"集中(夏期)",3,"後期",4,"集中(春期)",5,"通年",6)</f>
        <v>2</v>
      </c>
      <c r="S1481" t="s">
        <v>49</v>
      </c>
      <c r="U1481">
        <v>1</v>
      </c>
    </row>
    <row r="1482" spans="2:21" x14ac:dyDescent="0.85">
      <c r="B1482" s="22" t="s">
        <v>545</v>
      </c>
      <c r="C1482" s="6" t="s">
        <v>553</v>
      </c>
      <c r="D1482" s="6" t="s">
        <v>78</v>
      </c>
      <c r="E1482" s="6" t="s">
        <v>583</v>
      </c>
      <c r="F1482" s="6">
        <v>3</v>
      </c>
      <c r="G1482" s="52">
        <v>45433</v>
      </c>
      <c r="H1482" s="52">
        <f>IF(COUNTIF(休講・補講一覧表!I$6:I$47,開講日程一覧!P1482)&gt;0,_xlfn.XLOOKUP(開講日程一覧!P1482,休講・補講一覧表!I$6:I$47,休講・補講一覧表!G$6:G$47),G1482)</f>
        <v>45433</v>
      </c>
      <c r="I1482" s="3" t="str">
        <f t="shared" si="48"/>
        <v>火</v>
      </c>
      <c r="J1482" s="3" t="str">
        <f>IF(COUNTIF(休講・補講一覧表!I$6:I$47,開講日程一覧!P1482)&gt;0,TEXT(G1482,"m/d")&amp;"の補講","")</f>
        <v/>
      </c>
      <c r="K1482" s="6" t="s">
        <v>542</v>
      </c>
      <c r="L1482" s="7">
        <v>6.9444444444444441E-3</v>
      </c>
      <c r="M1482" s="7">
        <v>0.125</v>
      </c>
      <c r="P1482" s="33" t="str">
        <f t="shared" si="49"/>
        <v>社会動向と事業構想_福岡3</v>
      </c>
      <c r="Q1482" s="6" t="str">
        <f>IF(_xlfn.XLOOKUP(D1482,履修科目一覧!G$6:G$225,履修科目一覧!E$6:E$225)=0,"",_xlfn.XLOOKUP(D1482,履修科目一覧!G$6:G$225,履修科目一覧!E$6:E$225))</f>
        <v/>
      </c>
      <c r="R1482" cm="1">
        <f t="array" ref="R1482">_xlfn.SWITCH(B1482,"集中(導入)",1,"前期",2,"集中(夏期)",3,"後期",4,"集中(春期)",5,"通年",6)</f>
        <v>2</v>
      </c>
      <c r="S1482" t="s">
        <v>49</v>
      </c>
      <c r="U1482">
        <v>1</v>
      </c>
    </row>
    <row r="1483" spans="2:21" x14ac:dyDescent="0.85">
      <c r="B1483" s="22" t="s">
        <v>545</v>
      </c>
      <c r="C1483" s="6" t="s">
        <v>553</v>
      </c>
      <c r="D1483" s="6" t="s">
        <v>78</v>
      </c>
      <c r="E1483" s="6" t="s">
        <v>583</v>
      </c>
      <c r="F1483" s="6">
        <v>4</v>
      </c>
      <c r="G1483" s="52">
        <v>45447</v>
      </c>
      <c r="H1483" s="52">
        <f>IF(COUNTIF(休講・補講一覧表!I$6:I$47,開講日程一覧!P1483)&gt;0,_xlfn.XLOOKUP(開講日程一覧!P1483,休講・補講一覧表!I$6:I$47,休講・補講一覧表!G$6:G$47),G1483)</f>
        <v>45447</v>
      </c>
      <c r="I1483" s="3" t="str">
        <f t="shared" si="48"/>
        <v>火</v>
      </c>
      <c r="J1483" s="3" t="str">
        <f>IF(COUNTIF(休講・補講一覧表!I$6:I$47,開講日程一覧!P1483)&gt;0,TEXT(G1483,"m/d")&amp;"の補講","")</f>
        <v/>
      </c>
      <c r="K1483" s="6" t="s">
        <v>542</v>
      </c>
      <c r="L1483" s="7">
        <v>6.9444444444444441E-3</v>
      </c>
      <c r="M1483" s="7">
        <v>0.125</v>
      </c>
      <c r="P1483" s="33" t="str">
        <f t="shared" si="49"/>
        <v>社会動向と事業構想_福岡4</v>
      </c>
      <c r="Q1483" s="6" t="str">
        <f>IF(_xlfn.XLOOKUP(D1483,履修科目一覧!G$6:G$225,履修科目一覧!E$6:E$225)=0,"",_xlfn.XLOOKUP(D1483,履修科目一覧!G$6:G$225,履修科目一覧!E$6:E$225))</f>
        <v/>
      </c>
      <c r="R1483" cm="1">
        <f t="array" ref="R1483">_xlfn.SWITCH(B1483,"集中(導入)",1,"前期",2,"集中(夏期)",3,"後期",4,"集中(春期)",5,"通年",6)</f>
        <v>2</v>
      </c>
      <c r="S1483" t="s">
        <v>49</v>
      </c>
      <c r="U1483">
        <v>1</v>
      </c>
    </row>
    <row r="1484" spans="2:21" x14ac:dyDescent="0.85">
      <c r="B1484" s="22" t="s">
        <v>545</v>
      </c>
      <c r="C1484" s="6" t="s">
        <v>553</v>
      </c>
      <c r="D1484" s="6" t="s">
        <v>78</v>
      </c>
      <c r="E1484" s="6" t="s">
        <v>583</v>
      </c>
      <c r="F1484" s="6">
        <v>5</v>
      </c>
      <c r="G1484" s="52">
        <v>45461</v>
      </c>
      <c r="H1484" s="52">
        <f>IF(COUNTIF(休講・補講一覧表!I$6:I$47,開講日程一覧!P1484)&gt;0,_xlfn.XLOOKUP(開講日程一覧!P1484,休講・補講一覧表!I$6:I$47,休講・補講一覧表!G$6:G$47),G1484)</f>
        <v>45461</v>
      </c>
      <c r="I1484" s="3" t="str">
        <f t="shared" si="48"/>
        <v>火</v>
      </c>
      <c r="J1484" s="3" t="str">
        <f>IF(COUNTIF(休講・補講一覧表!I$6:I$47,開講日程一覧!P1484)&gt;0,TEXT(G1484,"m/d")&amp;"の補講","")</f>
        <v/>
      </c>
      <c r="K1484" s="6" t="s">
        <v>542</v>
      </c>
      <c r="L1484" s="7">
        <v>6.9444444444444441E-3</v>
      </c>
      <c r="M1484" s="7">
        <v>0.125</v>
      </c>
      <c r="P1484" s="33" t="str">
        <f t="shared" si="49"/>
        <v>社会動向と事業構想_福岡5</v>
      </c>
      <c r="Q1484" s="6" t="str">
        <f>IF(_xlfn.XLOOKUP(D1484,履修科目一覧!G$6:G$225,履修科目一覧!E$6:E$225)=0,"",_xlfn.XLOOKUP(D1484,履修科目一覧!G$6:G$225,履修科目一覧!E$6:E$225))</f>
        <v/>
      </c>
      <c r="R1484" cm="1">
        <f t="array" ref="R1484">_xlfn.SWITCH(B1484,"集中(導入)",1,"前期",2,"集中(夏期)",3,"後期",4,"集中(春期)",5,"通年",6)</f>
        <v>2</v>
      </c>
      <c r="S1484" t="s">
        <v>49</v>
      </c>
      <c r="U1484">
        <v>1</v>
      </c>
    </row>
    <row r="1485" spans="2:21" x14ac:dyDescent="0.85">
      <c r="B1485" s="22" t="s">
        <v>545</v>
      </c>
      <c r="C1485" s="6" t="s">
        <v>553</v>
      </c>
      <c r="D1485" s="6" t="s">
        <v>78</v>
      </c>
      <c r="E1485" s="6" t="s">
        <v>583</v>
      </c>
      <c r="F1485" s="6">
        <v>6</v>
      </c>
      <c r="G1485" s="52">
        <v>45475</v>
      </c>
      <c r="H1485" s="52">
        <f>IF(COUNTIF(休講・補講一覧表!I$6:I$47,開講日程一覧!P1485)&gt;0,_xlfn.XLOOKUP(開講日程一覧!P1485,休講・補講一覧表!I$6:I$47,休講・補講一覧表!G$6:G$47),G1485)</f>
        <v>45475</v>
      </c>
      <c r="I1485" s="3" t="str">
        <f t="shared" si="48"/>
        <v>火</v>
      </c>
      <c r="J1485" s="3" t="str">
        <f>IF(COUNTIF(休講・補講一覧表!I$6:I$47,開講日程一覧!P1485)&gt;0,TEXT(G1485,"m/d")&amp;"の補講","")</f>
        <v/>
      </c>
      <c r="K1485" s="6" t="s">
        <v>542</v>
      </c>
      <c r="L1485" s="7">
        <v>6.9444444444444441E-3</v>
      </c>
      <c r="M1485" s="7">
        <v>0.125</v>
      </c>
      <c r="P1485" s="33" t="str">
        <f t="shared" si="49"/>
        <v>社会動向と事業構想_福岡6</v>
      </c>
      <c r="Q1485" s="6" t="str">
        <f>IF(_xlfn.XLOOKUP(D1485,履修科目一覧!G$6:G$225,履修科目一覧!E$6:E$225)=0,"",_xlfn.XLOOKUP(D1485,履修科目一覧!G$6:G$225,履修科目一覧!E$6:E$225))</f>
        <v/>
      </c>
      <c r="R1485" cm="1">
        <f t="array" ref="R1485">_xlfn.SWITCH(B1485,"集中(導入)",1,"前期",2,"集中(夏期)",3,"後期",4,"集中(春期)",5,"通年",6)</f>
        <v>2</v>
      </c>
      <c r="S1485" t="s">
        <v>49</v>
      </c>
      <c r="U1485">
        <v>1</v>
      </c>
    </row>
    <row r="1486" spans="2:21" x14ac:dyDescent="0.85">
      <c r="B1486" s="22" t="s">
        <v>545</v>
      </c>
      <c r="C1486" s="6" t="s">
        <v>553</v>
      </c>
      <c r="D1486" s="6" t="s">
        <v>78</v>
      </c>
      <c r="E1486" s="6" t="s">
        <v>583</v>
      </c>
      <c r="F1486" s="6">
        <v>7</v>
      </c>
      <c r="G1486" s="52">
        <v>45489</v>
      </c>
      <c r="H1486" s="52">
        <f>IF(COUNTIF(休講・補講一覧表!I$6:I$47,開講日程一覧!P1486)&gt;0,_xlfn.XLOOKUP(開講日程一覧!P1486,休講・補講一覧表!I$6:I$47,休講・補講一覧表!G$6:G$47),G1486)</f>
        <v>45489</v>
      </c>
      <c r="I1486" s="3" t="str">
        <f t="shared" si="48"/>
        <v>火</v>
      </c>
      <c r="J1486" s="3" t="str">
        <f>IF(COUNTIF(休講・補講一覧表!I$6:I$47,開講日程一覧!P1486)&gt;0,TEXT(G1486,"m/d")&amp;"の補講","")</f>
        <v/>
      </c>
      <c r="K1486" s="6" t="s">
        <v>542</v>
      </c>
      <c r="L1486" s="7">
        <v>6.9444444444444441E-3</v>
      </c>
      <c r="M1486" s="7">
        <v>0.125</v>
      </c>
      <c r="P1486" s="33" t="str">
        <f t="shared" si="49"/>
        <v>社会動向と事業構想_福岡7</v>
      </c>
      <c r="Q1486" s="6" t="str">
        <f>IF(_xlfn.XLOOKUP(D1486,履修科目一覧!G$6:G$225,履修科目一覧!E$6:E$225)=0,"",_xlfn.XLOOKUP(D1486,履修科目一覧!G$6:G$225,履修科目一覧!E$6:E$225))</f>
        <v/>
      </c>
      <c r="R1486" cm="1">
        <f t="array" ref="R1486">_xlfn.SWITCH(B1486,"集中(導入)",1,"前期",2,"集中(夏期)",3,"後期",4,"集中(春期)",5,"通年",6)</f>
        <v>2</v>
      </c>
      <c r="S1486" t="s">
        <v>49</v>
      </c>
      <c r="U1486">
        <v>1</v>
      </c>
    </row>
    <row r="1487" spans="2:21" x14ac:dyDescent="0.85">
      <c r="B1487" s="22" t="s">
        <v>545</v>
      </c>
      <c r="C1487" s="6" t="s">
        <v>553</v>
      </c>
      <c r="D1487" s="6" t="s">
        <v>78</v>
      </c>
      <c r="E1487" s="6" t="s">
        <v>583</v>
      </c>
      <c r="F1487" s="6">
        <v>8</v>
      </c>
      <c r="G1487" s="52">
        <v>45503</v>
      </c>
      <c r="H1487" s="52">
        <f>IF(COUNTIF(休講・補講一覧表!I$6:I$47,開講日程一覧!P1487)&gt;0,_xlfn.XLOOKUP(開講日程一覧!P1487,休講・補講一覧表!I$6:I$47,休講・補講一覧表!G$6:G$47),G1487)</f>
        <v>45503</v>
      </c>
      <c r="I1487" s="3" t="str">
        <f t="shared" si="48"/>
        <v>火</v>
      </c>
      <c r="J1487" s="3" t="str">
        <f>IF(COUNTIF(休講・補講一覧表!I$6:I$47,開講日程一覧!P1487)&gt;0,TEXT(G1487,"m/d")&amp;"の補講","")</f>
        <v/>
      </c>
      <c r="K1487" s="6" t="s">
        <v>542</v>
      </c>
      <c r="L1487" s="7">
        <v>6.9444444444444441E-3</v>
      </c>
      <c r="M1487" s="7">
        <v>0.125</v>
      </c>
      <c r="P1487" s="33" t="str">
        <f t="shared" si="49"/>
        <v>社会動向と事業構想_福岡8</v>
      </c>
      <c r="Q1487" s="6" t="str">
        <f>IF(_xlfn.XLOOKUP(D1487,履修科目一覧!G$6:G$225,履修科目一覧!E$6:E$225)=0,"",_xlfn.XLOOKUP(D1487,履修科目一覧!G$6:G$225,履修科目一覧!E$6:E$225))</f>
        <v/>
      </c>
      <c r="R1487" cm="1">
        <f t="array" ref="R1487">_xlfn.SWITCH(B1487,"集中(導入)",1,"前期",2,"集中(夏期)",3,"後期",4,"集中(春期)",5,"通年",6)</f>
        <v>2</v>
      </c>
      <c r="S1487" t="s">
        <v>49</v>
      </c>
      <c r="U1487">
        <v>1</v>
      </c>
    </row>
    <row r="1488" spans="2:21" x14ac:dyDescent="0.85">
      <c r="B1488" s="22" t="s">
        <v>550</v>
      </c>
      <c r="C1488" s="6" t="s">
        <v>568</v>
      </c>
      <c r="D1488" s="6" t="s">
        <v>89</v>
      </c>
      <c r="E1488" s="6" t="s">
        <v>583</v>
      </c>
      <c r="F1488" s="6">
        <v>1</v>
      </c>
      <c r="G1488" s="52">
        <v>45563</v>
      </c>
      <c r="H1488" s="52">
        <f>IF(COUNTIF(休講・補講一覧表!I$6:I$47,開講日程一覧!P1488)&gt;0,_xlfn.XLOOKUP(開講日程一覧!P1488,休講・補講一覧表!I$6:I$47,休講・補講一覧表!G$6:G$47),G1488)</f>
        <v>45563</v>
      </c>
      <c r="I1488" s="3" t="str">
        <f t="shared" si="48"/>
        <v>土</v>
      </c>
      <c r="J1488" s="3" t="str">
        <f>IF(COUNTIF(休講・補講一覧表!I$6:I$47,開講日程一覧!P1488)&gt;0,TEXT(G1488,"m/d")&amp;"の補講","")</f>
        <v/>
      </c>
      <c r="K1488" s="6" t="s">
        <v>570</v>
      </c>
      <c r="L1488" s="7">
        <v>0</v>
      </c>
      <c r="M1488" s="7">
        <v>6.25E-2</v>
      </c>
      <c r="P1488" s="33" t="str">
        <f t="shared" si="49"/>
        <v>テクノロジーと事業構想_福岡1</v>
      </c>
      <c r="Q1488" s="6" t="str">
        <f>IF(_xlfn.XLOOKUP(D1488,履修科目一覧!G$6:G$225,履修科目一覧!E$6:E$225)=0,"",_xlfn.XLOOKUP(D1488,履修科目一覧!G$6:G$225,履修科目一覧!E$6:E$225))</f>
        <v/>
      </c>
      <c r="R1488" cm="1">
        <f t="array" ref="R1488">_xlfn.SWITCH(B1488,"集中(導入)",1,"前期",2,"集中(夏期)",3,"後期",4,"集中(春期)",5,"通年",6)</f>
        <v>4</v>
      </c>
      <c r="S1488" t="s">
        <v>49</v>
      </c>
      <c r="U1488">
        <v>1</v>
      </c>
    </row>
    <row r="1489" spans="2:21" x14ac:dyDescent="0.85">
      <c r="B1489" s="22" t="s">
        <v>550</v>
      </c>
      <c r="C1489" s="6" t="s">
        <v>568</v>
      </c>
      <c r="D1489" s="6" t="s">
        <v>89</v>
      </c>
      <c r="E1489" s="6" t="s">
        <v>583</v>
      </c>
      <c r="F1489" s="6">
        <v>2</v>
      </c>
      <c r="G1489" s="52">
        <v>45570</v>
      </c>
      <c r="H1489" s="52">
        <f>IF(COUNTIF(休講・補講一覧表!I$6:I$47,開講日程一覧!P1489)&gt;0,_xlfn.XLOOKUP(開講日程一覧!P1489,休講・補講一覧表!I$6:I$47,休講・補講一覧表!G$6:G$47),G1489)</f>
        <v>45570</v>
      </c>
      <c r="I1489" s="3" t="str">
        <f t="shared" si="48"/>
        <v>土</v>
      </c>
      <c r="J1489" s="3" t="str">
        <f>IF(COUNTIF(休講・補講一覧表!I$6:I$47,開講日程一覧!P1489)&gt;0,TEXT(G1489,"m/d")&amp;"の補講","")</f>
        <v/>
      </c>
      <c r="K1489" s="6" t="s">
        <v>563</v>
      </c>
      <c r="L1489" s="7">
        <v>6.9444444444444441E-3</v>
      </c>
      <c r="M1489" s="7">
        <v>0.125</v>
      </c>
      <c r="P1489" s="33" t="str">
        <f t="shared" si="49"/>
        <v>テクノロジーと事業構想_福岡2</v>
      </c>
      <c r="Q1489" s="6" t="str">
        <f>IF(_xlfn.XLOOKUP(D1489,履修科目一覧!G$6:G$225,履修科目一覧!E$6:E$225)=0,"",_xlfn.XLOOKUP(D1489,履修科目一覧!G$6:G$225,履修科目一覧!E$6:E$225))</f>
        <v/>
      </c>
      <c r="R1489" cm="1">
        <f t="array" ref="R1489">_xlfn.SWITCH(B1489,"集中(導入)",1,"前期",2,"集中(夏期)",3,"後期",4,"集中(春期)",5,"通年",6)</f>
        <v>4</v>
      </c>
      <c r="S1489" t="s">
        <v>49</v>
      </c>
      <c r="U1489">
        <v>1</v>
      </c>
    </row>
    <row r="1490" spans="2:21" x14ac:dyDescent="0.85">
      <c r="B1490" s="22" t="s">
        <v>550</v>
      </c>
      <c r="C1490" s="6" t="s">
        <v>568</v>
      </c>
      <c r="D1490" s="6" t="s">
        <v>89</v>
      </c>
      <c r="E1490" s="6" t="s">
        <v>583</v>
      </c>
      <c r="F1490" s="6">
        <v>3</v>
      </c>
      <c r="G1490" s="52">
        <v>45584</v>
      </c>
      <c r="H1490" s="52">
        <f>IF(COUNTIF(休講・補講一覧表!I$6:I$47,開講日程一覧!P1490)&gt;0,_xlfn.XLOOKUP(開講日程一覧!P1490,休講・補講一覧表!I$6:I$47,休講・補講一覧表!G$6:G$47),G1490)</f>
        <v>45584</v>
      </c>
      <c r="I1490" s="3" t="str">
        <f t="shared" si="48"/>
        <v>土</v>
      </c>
      <c r="J1490" s="3" t="str">
        <f>IF(COUNTIF(休講・補講一覧表!I$6:I$47,開講日程一覧!P1490)&gt;0,TEXT(G1490,"m/d")&amp;"の補講","")</f>
        <v/>
      </c>
      <c r="K1490" s="6" t="s">
        <v>563</v>
      </c>
      <c r="L1490" s="7">
        <v>6.9444444444444441E-3</v>
      </c>
      <c r="M1490" s="7">
        <v>0.125</v>
      </c>
      <c r="P1490" s="33" t="str">
        <f t="shared" si="49"/>
        <v>テクノロジーと事業構想_福岡3</v>
      </c>
      <c r="Q1490" s="6" t="str">
        <f>IF(_xlfn.XLOOKUP(D1490,履修科目一覧!G$6:G$225,履修科目一覧!E$6:E$225)=0,"",_xlfn.XLOOKUP(D1490,履修科目一覧!G$6:G$225,履修科目一覧!E$6:E$225))</f>
        <v/>
      </c>
      <c r="R1490" cm="1">
        <f t="array" ref="R1490">_xlfn.SWITCH(B1490,"集中(導入)",1,"前期",2,"集中(夏期)",3,"後期",4,"集中(春期)",5,"通年",6)</f>
        <v>4</v>
      </c>
      <c r="S1490" t="s">
        <v>49</v>
      </c>
      <c r="U1490">
        <v>1</v>
      </c>
    </row>
    <row r="1491" spans="2:21" x14ac:dyDescent="0.85">
      <c r="B1491" s="22" t="s">
        <v>550</v>
      </c>
      <c r="C1491" s="6" t="s">
        <v>568</v>
      </c>
      <c r="D1491" s="6" t="s">
        <v>89</v>
      </c>
      <c r="E1491" s="6" t="s">
        <v>583</v>
      </c>
      <c r="F1491" s="6">
        <v>4</v>
      </c>
      <c r="G1491" s="52">
        <v>45612</v>
      </c>
      <c r="H1491" s="52">
        <f>IF(COUNTIF(休講・補講一覧表!I$6:I$47,開講日程一覧!P1491)&gt;0,_xlfn.XLOOKUP(開講日程一覧!P1491,休講・補講一覧表!I$6:I$47,休講・補講一覧表!G$6:G$47),G1491)</f>
        <v>45612</v>
      </c>
      <c r="I1491" s="3" t="str">
        <f t="shared" si="48"/>
        <v>土</v>
      </c>
      <c r="J1491" s="3" t="str">
        <f>IF(COUNTIF(休講・補講一覧表!I$6:I$47,開講日程一覧!P1491)&gt;0,TEXT(G1491,"m/d")&amp;"の補講","")</f>
        <v/>
      </c>
      <c r="K1491" s="6" t="s">
        <v>563</v>
      </c>
      <c r="L1491" s="7">
        <v>6.9444444444444441E-3</v>
      </c>
      <c r="M1491" s="7">
        <v>0.125</v>
      </c>
      <c r="P1491" s="33" t="str">
        <f t="shared" si="49"/>
        <v>テクノロジーと事業構想_福岡4</v>
      </c>
      <c r="Q1491" s="6" t="str">
        <f>IF(_xlfn.XLOOKUP(D1491,履修科目一覧!G$6:G$225,履修科目一覧!E$6:E$225)=0,"",_xlfn.XLOOKUP(D1491,履修科目一覧!G$6:G$225,履修科目一覧!E$6:E$225))</f>
        <v/>
      </c>
      <c r="R1491" cm="1">
        <f t="array" ref="R1491">_xlfn.SWITCH(B1491,"集中(導入)",1,"前期",2,"集中(夏期)",3,"後期",4,"集中(春期)",5,"通年",6)</f>
        <v>4</v>
      </c>
      <c r="S1491" t="s">
        <v>49</v>
      </c>
      <c r="U1491">
        <v>1</v>
      </c>
    </row>
    <row r="1492" spans="2:21" x14ac:dyDescent="0.85">
      <c r="B1492" s="22" t="s">
        <v>550</v>
      </c>
      <c r="C1492" s="6" t="s">
        <v>568</v>
      </c>
      <c r="D1492" s="6" t="s">
        <v>89</v>
      </c>
      <c r="E1492" s="6" t="s">
        <v>583</v>
      </c>
      <c r="F1492" s="6">
        <v>5</v>
      </c>
      <c r="G1492" s="52">
        <v>45626</v>
      </c>
      <c r="H1492" s="52">
        <f>IF(COUNTIF(休講・補講一覧表!I$6:I$47,開講日程一覧!P1492)&gt;0,_xlfn.XLOOKUP(開講日程一覧!P1492,休講・補講一覧表!I$6:I$47,休講・補講一覧表!G$6:G$47),G1492)</f>
        <v>45626</v>
      </c>
      <c r="I1492" s="3" t="str">
        <f t="shared" si="48"/>
        <v>土</v>
      </c>
      <c r="J1492" s="3" t="str">
        <f>IF(COUNTIF(休講・補講一覧表!I$6:I$47,開講日程一覧!P1492)&gt;0,TEXT(G1492,"m/d")&amp;"の補講","")</f>
        <v/>
      </c>
      <c r="K1492" s="6" t="s">
        <v>563</v>
      </c>
      <c r="L1492" s="7">
        <v>6.9444444444444441E-3</v>
      </c>
      <c r="M1492" s="7">
        <v>0.125</v>
      </c>
      <c r="P1492" s="33" t="str">
        <f t="shared" si="49"/>
        <v>テクノロジーと事業構想_福岡5</v>
      </c>
      <c r="Q1492" s="6" t="str">
        <f>IF(_xlfn.XLOOKUP(D1492,履修科目一覧!G$6:G$225,履修科目一覧!E$6:E$225)=0,"",_xlfn.XLOOKUP(D1492,履修科目一覧!G$6:G$225,履修科目一覧!E$6:E$225))</f>
        <v/>
      </c>
      <c r="R1492" cm="1">
        <f t="array" ref="R1492">_xlfn.SWITCH(B1492,"集中(導入)",1,"前期",2,"集中(夏期)",3,"後期",4,"集中(春期)",5,"通年",6)</f>
        <v>4</v>
      </c>
      <c r="S1492" t="s">
        <v>49</v>
      </c>
      <c r="U1492">
        <v>1</v>
      </c>
    </row>
    <row r="1493" spans="2:21" x14ac:dyDescent="0.85">
      <c r="B1493" s="22" t="s">
        <v>550</v>
      </c>
      <c r="C1493" s="6" t="s">
        <v>568</v>
      </c>
      <c r="D1493" s="6" t="s">
        <v>89</v>
      </c>
      <c r="E1493" s="6" t="s">
        <v>583</v>
      </c>
      <c r="F1493" s="6">
        <v>6</v>
      </c>
      <c r="G1493" s="52">
        <v>45640</v>
      </c>
      <c r="H1493" s="52">
        <f>IF(COUNTIF(休講・補講一覧表!I$6:I$47,開講日程一覧!P1493)&gt;0,_xlfn.XLOOKUP(開講日程一覧!P1493,休講・補講一覧表!I$6:I$47,休講・補講一覧表!G$6:G$47),G1493)</f>
        <v>45640</v>
      </c>
      <c r="I1493" s="3" t="str">
        <f t="shared" ref="I1493:I1556" si="50">TEXT(H1493,"aaa")</f>
        <v>土</v>
      </c>
      <c r="J1493" s="3" t="str">
        <f>IF(COUNTIF(休講・補講一覧表!I$6:I$47,開講日程一覧!P1493)&gt;0,TEXT(G1493,"m/d")&amp;"の補講","")</f>
        <v/>
      </c>
      <c r="K1493" s="6" t="s">
        <v>563</v>
      </c>
      <c r="L1493" s="7">
        <v>6.9444444444444441E-3</v>
      </c>
      <c r="M1493" s="7">
        <v>0.125</v>
      </c>
      <c r="P1493" s="33" t="str">
        <f t="shared" ref="P1493:P1556" si="51">D1493&amp;F1493</f>
        <v>テクノロジーと事業構想_福岡6</v>
      </c>
      <c r="Q1493" s="6" t="str">
        <f>IF(_xlfn.XLOOKUP(D1493,履修科目一覧!G$6:G$225,履修科目一覧!E$6:E$225)=0,"",_xlfn.XLOOKUP(D1493,履修科目一覧!G$6:G$225,履修科目一覧!E$6:E$225))</f>
        <v/>
      </c>
      <c r="R1493" cm="1">
        <f t="array" ref="R1493">_xlfn.SWITCH(B1493,"集中(導入)",1,"前期",2,"集中(夏期)",3,"後期",4,"集中(春期)",5,"通年",6)</f>
        <v>4</v>
      </c>
      <c r="S1493" t="s">
        <v>49</v>
      </c>
      <c r="U1493">
        <v>1</v>
      </c>
    </row>
    <row r="1494" spans="2:21" x14ac:dyDescent="0.85">
      <c r="B1494" s="22" t="s">
        <v>550</v>
      </c>
      <c r="C1494" s="6" t="s">
        <v>568</v>
      </c>
      <c r="D1494" s="6" t="s">
        <v>89</v>
      </c>
      <c r="E1494" s="6" t="s">
        <v>583</v>
      </c>
      <c r="F1494" s="6">
        <v>7</v>
      </c>
      <c r="G1494" s="52">
        <v>45675</v>
      </c>
      <c r="H1494" s="52">
        <f>IF(COUNTIF(休講・補講一覧表!I$6:I$47,開講日程一覧!P1494)&gt;0,_xlfn.XLOOKUP(開講日程一覧!P1494,休講・補講一覧表!I$6:I$47,休講・補講一覧表!G$6:G$47),G1494)</f>
        <v>45675</v>
      </c>
      <c r="I1494" s="3" t="str">
        <f t="shared" si="50"/>
        <v>土</v>
      </c>
      <c r="J1494" s="3" t="str">
        <f>IF(COUNTIF(休講・補講一覧表!I$6:I$47,開講日程一覧!P1494)&gt;0,TEXT(G1494,"m/d")&amp;"の補講","")</f>
        <v/>
      </c>
      <c r="K1494" s="6" t="s">
        <v>563</v>
      </c>
      <c r="L1494" s="7">
        <v>6.9444444444444441E-3</v>
      </c>
      <c r="M1494" s="7">
        <v>0.125</v>
      </c>
      <c r="P1494" s="33" t="str">
        <f t="shared" si="51"/>
        <v>テクノロジーと事業構想_福岡7</v>
      </c>
      <c r="Q1494" s="6" t="str">
        <f>IF(_xlfn.XLOOKUP(D1494,履修科目一覧!G$6:G$225,履修科目一覧!E$6:E$225)=0,"",_xlfn.XLOOKUP(D1494,履修科目一覧!G$6:G$225,履修科目一覧!E$6:E$225))</f>
        <v/>
      </c>
      <c r="R1494" cm="1">
        <f t="array" ref="R1494">_xlfn.SWITCH(B1494,"集中(導入)",1,"前期",2,"集中(夏期)",3,"後期",4,"集中(春期)",5,"通年",6)</f>
        <v>4</v>
      </c>
      <c r="S1494" t="s">
        <v>49</v>
      </c>
      <c r="U1494">
        <v>1</v>
      </c>
    </row>
    <row r="1495" spans="2:21" x14ac:dyDescent="0.85">
      <c r="B1495" s="22" t="s">
        <v>550</v>
      </c>
      <c r="C1495" s="6" t="s">
        <v>568</v>
      </c>
      <c r="D1495" s="6" t="s">
        <v>89</v>
      </c>
      <c r="E1495" s="6" t="s">
        <v>583</v>
      </c>
      <c r="F1495" s="6">
        <v>8</v>
      </c>
      <c r="G1495" s="52">
        <v>45689</v>
      </c>
      <c r="H1495" s="52">
        <f>IF(COUNTIF(休講・補講一覧表!I$6:I$47,開講日程一覧!P1495)&gt;0,_xlfn.XLOOKUP(開講日程一覧!P1495,休講・補講一覧表!I$6:I$47,休講・補講一覧表!G$6:G$47),G1495)</f>
        <v>45689</v>
      </c>
      <c r="I1495" s="3" t="str">
        <f t="shared" si="50"/>
        <v>土</v>
      </c>
      <c r="J1495" s="3" t="str">
        <f>IF(COUNTIF(休講・補講一覧表!I$6:I$47,開講日程一覧!P1495)&gt;0,TEXT(G1495,"m/d")&amp;"の補講","")</f>
        <v/>
      </c>
      <c r="K1495" s="6" t="s">
        <v>563</v>
      </c>
      <c r="L1495" s="7">
        <v>6.9444444444444441E-3</v>
      </c>
      <c r="M1495" s="7">
        <v>0.125</v>
      </c>
      <c r="P1495" s="33" t="str">
        <f t="shared" si="51"/>
        <v>テクノロジーと事業構想_福岡8</v>
      </c>
      <c r="Q1495" s="6" t="str">
        <f>IF(_xlfn.XLOOKUP(D1495,履修科目一覧!G$6:G$225,履修科目一覧!E$6:E$225)=0,"",_xlfn.XLOOKUP(D1495,履修科目一覧!G$6:G$225,履修科目一覧!E$6:E$225))</f>
        <v/>
      </c>
      <c r="R1495" cm="1">
        <f t="array" ref="R1495">_xlfn.SWITCH(B1495,"集中(導入)",1,"前期",2,"集中(夏期)",3,"後期",4,"集中(春期)",5,"通年",6)</f>
        <v>4</v>
      </c>
      <c r="S1495" t="s">
        <v>49</v>
      </c>
      <c r="U1495">
        <v>1</v>
      </c>
    </row>
    <row r="1496" spans="2:21" x14ac:dyDescent="0.85">
      <c r="B1496" s="22" t="s">
        <v>545</v>
      </c>
      <c r="C1496" s="6" t="s">
        <v>566</v>
      </c>
      <c r="D1496" s="6" t="s">
        <v>101</v>
      </c>
      <c r="E1496" s="6" t="s">
        <v>583</v>
      </c>
      <c r="F1496" s="6">
        <v>1</v>
      </c>
      <c r="G1496" s="52">
        <v>45405</v>
      </c>
      <c r="H1496" s="52">
        <f>IF(COUNTIF(休講・補講一覧表!I$6:I$47,開講日程一覧!P1496)&gt;0,_xlfn.XLOOKUP(開講日程一覧!P1496,休講・補講一覧表!I$6:I$47,休講・補講一覧表!G$6:G$47),G1496)</f>
        <v>45405</v>
      </c>
      <c r="I1496" s="3" t="str">
        <f t="shared" si="50"/>
        <v>火</v>
      </c>
      <c r="J1496" s="3" t="str">
        <f>IF(COUNTIF(休講・補講一覧表!I$6:I$47,開講日程一覧!P1496)&gt;0,TEXT(G1496,"m/d")&amp;"の補講","")</f>
        <v/>
      </c>
      <c r="K1496" s="6" t="s">
        <v>556</v>
      </c>
      <c r="L1496" s="7">
        <v>0</v>
      </c>
      <c r="M1496" s="7">
        <v>6.25E-2</v>
      </c>
      <c r="P1496" s="33" t="str">
        <f t="shared" si="51"/>
        <v>経済動向と事業構想_福岡1</v>
      </c>
      <c r="Q1496" s="6" t="str">
        <f>IF(_xlfn.XLOOKUP(D1496,履修科目一覧!G$6:G$225,履修科目一覧!E$6:E$225)=0,"",_xlfn.XLOOKUP(D1496,履修科目一覧!G$6:G$225,履修科目一覧!E$6:E$225))</f>
        <v/>
      </c>
      <c r="R1496" cm="1">
        <f t="array" ref="R1496">_xlfn.SWITCH(B1496,"集中(導入)",1,"前期",2,"集中(夏期)",3,"後期",4,"集中(春期)",5,"通年",6)</f>
        <v>2</v>
      </c>
      <c r="S1496" t="s">
        <v>49</v>
      </c>
      <c r="U1496">
        <v>1</v>
      </c>
    </row>
    <row r="1497" spans="2:21" x14ac:dyDescent="0.85">
      <c r="B1497" s="22" t="s">
        <v>545</v>
      </c>
      <c r="C1497" s="6" t="s">
        <v>566</v>
      </c>
      <c r="D1497" s="6" t="s">
        <v>101</v>
      </c>
      <c r="E1497" s="6" t="s">
        <v>583</v>
      </c>
      <c r="F1497" s="6">
        <v>2</v>
      </c>
      <c r="G1497" s="52">
        <v>45426</v>
      </c>
      <c r="H1497" s="52">
        <f>IF(COUNTIF(休講・補講一覧表!I$6:I$47,開講日程一覧!P1497)&gt;0,_xlfn.XLOOKUP(開講日程一覧!P1497,休講・補講一覧表!I$6:I$47,休講・補講一覧表!G$6:G$47),G1497)</f>
        <v>45426</v>
      </c>
      <c r="I1497" s="3" t="str">
        <f t="shared" si="50"/>
        <v>火</v>
      </c>
      <c r="J1497" s="3" t="str">
        <f>IF(COUNTIF(休講・補講一覧表!I$6:I$47,開講日程一覧!P1497)&gt;0,TEXT(G1497,"m/d")&amp;"の補講","")</f>
        <v/>
      </c>
      <c r="K1497" s="6" t="s">
        <v>542</v>
      </c>
      <c r="L1497" s="7">
        <v>6.9444444444444441E-3</v>
      </c>
      <c r="M1497" s="7">
        <v>0.125</v>
      </c>
      <c r="P1497" s="33" t="str">
        <f t="shared" si="51"/>
        <v>経済動向と事業構想_福岡2</v>
      </c>
      <c r="Q1497" s="6" t="str">
        <f>IF(_xlfn.XLOOKUP(D1497,履修科目一覧!G$6:G$225,履修科目一覧!E$6:E$225)=0,"",_xlfn.XLOOKUP(D1497,履修科目一覧!G$6:G$225,履修科目一覧!E$6:E$225))</f>
        <v/>
      </c>
      <c r="R1497" cm="1">
        <f t="array" ref="R1497">_xlfn.SWITCH(B1497,"集中(導入)",1,"前期",2,"集中(夏期)",3,"後期",4,"集中(春期)",5,"通年",6)</f>
        <v>2</v>
      </c>
      <c r="S1497" t="s">
        <v>49</v>
      </c>
      <c r="U1497">
        <v>1</v>
      </c>
    </row>
    <row r="1498" spans="2:21" x14ac:dyDescent="0.85">
      <c r="B1498" s="22" t="s">
        <v>545</v>
      </c>
      <c r="C1498" s="6" t="s">
        <v>566</v>
      </c>
      <c r="D1498" s="6" t="s">
        <v>101</v>
      </c>
      <c r="E1498" s="6" t="s">
        <v>583</v>
      </c>
      <c r="F1498" s="6">
        <v>3</v>
      </c>
      <c r="G1498" s="52">
        <v>45440</v>
      </c>
      <c r="H1498" s="52">
        <f>IF(COUNTIF(休講・補講一覧表!I$6:I$47,開講日程一覧!P1498)&gt;0,_xlfn.XLOOKUP(開講日程一覧!P1498,休講・補講一覧表!I$6:I$47,休講・補講一覧表!G$6:G$47),G1498)</f>
        <v>45440</v>
      </c>
      <c r="I1498" s="3" t="str">
        <f t="shared" si="50"/>
        <v>火</v>
      </c>
      <c r="J1498" s="3" t="str">
        <f>IF(COUNTIF(休講・補講一覧表!I$6:I$47,開講日程一覧!P1498)&gt;0,TEXT(G1498,"m/d")&amp;"の補講","")</f>
        <v/>
      </c>
      <c r="K1498" s="6" t="s">
        <v>542</v>
      </c>
      <c r="L1498" s="7">
        <v>6.9444444444444441E-3</v>
      </c>
      <c r="M1498" s="7">
        <v>0.125</v>
      </c>
      <c r="P1498" s="33" t="str">
        <f t="shared" si="51"/>
        <v>経済動向と事業構想_福岡3</v>
      </c>
      <c r="Q1498" s="6" t="str">
        <f>IF(_xlfn.XLOOKUP(D1498,履修科目一覧!G$6:G$225,履修科目一覧!E$6:E$225)=0,"",_xlfn.XLOOKUP(D1498,履修科目一覧!G$6:G$225,履修科目一覧!E$6:E$225))</f>
        <v/>
      </c>
      <c r="R1498" cm="1">
        <f t="array" ref="R1498">_xlfn.SWITCH(B1498,"集中(導入)",1,"前期",2,"集中(夏期)",3,"後期",4,"集中(春期)",5,"通年",6)</f>
        <v>2</v>
      </c>
      <c r="S1498" t="s">
        <v>49</v>
      </c>
      <c r="U1498">
        <v>1</v>
      </c>
    </row>
    <row r="1499" spans="2:21" x14ac:dyDescent="0.85">
      <c r="B1499" s="22" t="s">
        <v>545</v>
      </c>
      <c r="C1499" s="6" t="s">
        <v>566</v>
      </c>
      <c r="D1499" s="6" t="s">
        <v>101</v>
      </c>
      <c r="E1499" s="6" t="s">
        <v>583</v>
      </c>
      <c r="F1499" s="6">
        <v>4</v>
      </c>
      <c r="G1499" s="52">
        <v>45454</v>
      </c>
      <c r="H1499" s="52">
        <f>IF(COUNTIF(休講・補講一覧表!I$6:I$47,開講日程一覧!P1499)&gt;0,_xlfn.XLOOKUP(開講日程一覧!P1499,休講・補講一覧表!I$6:I$47,休講・補講一覧表!G$6:G$47),G1499)</f>
        <v>45454</v>
      </c>
      <c r="I1499" s="3" t="str">
        <f t="shared" si="50"/>
        <v>火</v>
      </c>
      <c r="J1499" s="3" t="str">
        <f>IF(COUNTIF(休講・補講一覧表!I$6:I$47,開講日程一覧!P1499)&gt;0,TEXT(G1499,"m/d")&amp;"の補講","")</f>
        <v/>
      </c>
      <c r="K1499" s="6" t="s">
        <v>542</v>
      </c>
      <c r="L1499" s="7">
        <v>6.9444444444444441E-3</v>
      </c>
      <c r="M1499" s="7">
        <v>0.125</v>
      </c>
      <c r="P1499" s="33" t="str">
        <f t="shared" si="51"/>
        <v>経済動向と事業構想_福岡4</v>
      </c>
      <c r="Q1499" s="6" t="str">
        <f>IF(_xlfn.XLOOKUP(D1499,履修科目一覧!G$6:G$225,履修科目一覧!E$6:E$225)=0,"",_xlfn.XLOOKUP(D1499,履修科目一覧!G$6:G$225,履修科目一覧!E$6:E$225))</f>
        <v/>
      </c>
      <c r="R1499" cm="1">
        <f t="array" ref="R1499">_xlfn.SWITCH(B1499,"集中(導入)",1,"前期",2,"集中(夏期)",3,"後期",4,"集中(春期)",5,"通年",6)</f>
        <v>2</v>
      </c>
      <c r="S1499" t="s">
        <v>49</v>
      </c>
      <c r="U1499">
        <v>1</v>
      </c>
    </row>
    <row r="1500" spans="2:21" x14ac:dyDescent="0.85">
      <c r="B1500" s="22" t="s">
        <v>545</v>
      </c>
      <c r="C1500" s="6" t="s">
        <v>566</v>
      </c>
      <c r="D1500" s="6" t="s">
        <v>101</v>
      </c>
      <c r="E1500" s="6" t="s">
        <v>583</v>
      </c>
      <c r="F1500" s="6">
        <v>5</v>
      </c>
      <c r="G1500" s="52">
        <v>45468</v>
      </c>
      <c r="H1500" s="52">
        <f>IF(COUNTIF(休講・補講一覧表!I$6:I$47,開講日程一覧!P1500)&gt;0,_xlfn.XLOOKUP(開講日程一覧!P1500,休講・補講一覧表!I$6:I$47,休講・補講一覧表!G$6:G$47),G1500)</f>
        <v>45468</v>
      </c>
      <c r="I1500" s="3" t="str">
        <f t="shared" si="50"/>
        <v>火</v>
      </c>
      <c r="J1500" s="3" t="str">
        <f>IF(COUNTIF(休講・補講一覧表!I$6:I$47,開講日程一覧!P1500)&gt;0,TEXT(G1500,"m/d")&amp;"の補講","")</f>
        <v/>
      </c>
      <c r="K1500" s="6" t="s">
        <v>542</v>
      </c>
      <c r="L1500" s="7">
        <v>6.9444444444444441E-3</v>
      </c>
      <c r="M1500" s="7">
        <v>0.125</v>
      </c>
      <c r="P1500" s="33" t="str">
        <f t="shared" si="51"/>
        <v>経済動向と事業構想_福岡5</v>
      </c>
      <c r="Q1500" s="6" t="str">
        <f>IF(_xlfn.XLOOKUP(D1500,履修科目一覧!G$6:G$225,履修科目一覧!E$6:E$225)=0,"",_xlfn.XLOOKUP(D1500,履修科目一覧!G$6:G$225,履修科目一覧!E$6:E$225))</f>
        <v/>
      </c>
      <c r="R1500" cm="1">
        <f t="array" ref="R1500">_xlfn.SWITCH(B1500,"集中(導入)",1,"前期",2,"集中(夏期)",3,"後期",4,"集中(春期)",5,"通年",6)</f>
        <v>2</v>
      </c>
      <c r="S1500" t="s">
        <v>49</v>
      </c>
      <c r="U1500">
        <v>1</v>
      </c>
    </row>
    <row r="1501" spans="2:21" x14ac:dyDescent="0.85">
      <c r="B1501" s="22" t="s">
        <v>545</v>
      </c>
      <c r="C1501" s="6" t="s">
        <v>566</v>
      </c>
      <c r="D1501" s="6" t="s">
        <v>101</v>
      </c>
      <c r="E1501" s="6" t="s">
        <v>583</v>
      </c>
      <c r="F1501" s="6">
        <v>6</v>
      </c>
      <c r="G1501" s="52">
        <v>45482</v>
      </c>
      <c r="H1501" s="52">
        <f>IF(COUNTIF(休講・補講一覧表!I$6:I$47,開講日程一覧!P1501)&gt;0,_xlfn.XLOOKUP(開講日程一覧!P1501,休講・補講一覧表!I$6:I$47,休講・補講一覧表!G$6:G$47),G1501)</f>
        <v>45482</v>
      </c>
      <c r="I1501" s="3" t="str">
        <f t="shared" si="50"/>
        <v>火</v>
      </c>
      <c r="J1501" s="3" t="str">
        <f>IF(COUNTIF(休講・補講一覧表!I$6:I$47,開講日程一覧!P1501)&gt;0,TEXT(G1501,"m/d")&amp;"の補講","")</f>
        <v/>
      </c>
      <c r="K1501" s="6" t="s">
        <v>542</v>
      </c>
      <c r="L1501" s="7">
        <v>6.9444444444444441E-3</v>
      </c>
      <c r="M1501" s="7">
        <v>0.125</v>
      </c>
      <c r="P1501" s="33" t="str">
        <f t="shared" si="51"/>
        <v>経済動向と事業構想_福岡6</v>
      </c>
      <c r="Q1501" s="6" t="str">
        <f>IF(_xlfn.XLOOKUP(D1501,履修科目一覧!G$6:G$225,履修科目一覧!E$6:E$225)=0,"",_xlfn.XLOOKUP(D1501,履修科目一覧!G$6:G$225,履修科目一覧!E$6:E$225))</f>
        <v/>
      </c>
      <c r="R1501" cm="1">
        <f t="array" ref="R1501">_xlfn.SWITCH(B1501,"集中(導入)",1,"前期",2,"集中(夏期)",3,"後期",4,"集中(春期)",5,"通年",6)</f>
        <v>2</v>
      </c>
      <c r="S1501" t="s">
        <v>49</v>
      </c>
      <c r="U1501">
        <v>1</v>
      </c>
    </row>
    <row r="1502" spans="2:21" x14ac:dyDescent="0.85">
      <c r="B1502" s="22" t="s">
        <v>545</v>
      </c>
      <c r="C1502" s="6" t="s">
        <v>566</v>
      </c>
      <c r="D1502" s="6" t="s">
        <v>101</v>
      </c>
      <c r="E1502" s="6" t="s">
        <v>583</v>
      </c>
      <c r="F1502" s="6">
        <v>7</v>
      </c>
      <c r="G1502" s="52">
        <v>45496</v>
      </c>
      <c r="H1502" s="52">
        <f>IF(COUNTIF(休講・補講一覧表!I$6:I$47,開講日程一覧!P1502)&gt;0,_xlfn.XLOOKUP(開講日程一覧!P1502,休講・補講一覧表!I$6:I$47,休講・補講一覧表!G$6:G$47),G1502)</f>
        <v>45496</v>
      </c>
      <c r="I1502" s="3" t="str">
        <f t="shared" si="50"/>
        <v>火</v>
      </c>
      <c r="J1502" s="3" t="str">
        <f>IF(COUNTIF(休講・補講一覧表!I$6:I$47,開講日程一覧!P1502)&gt;0,TEXT(G1502,"m/d")&amp;"の補講","")</f>
        <v/>
      </c>
      <c r="K1502" s="6" t="s">
        <v>542</v>
      </c>
      <c r="L1502" s="7">
        <v>6.9444444444444441E-3</v>
      </c>
      <c r="M1502" s="7">
        <v>0.125</v>
      </c>
      <c r="P1502" s="33" t="str">
        <f t="shared" si="51"/>
        <v>経済動向と事業構想_福岡7</v>
      </c>
      <c r="Q1502" s="6" t="str">
        <f>IF(_xlfn.XLOOKUP(D1502,履修科目一覧!G$6:G$225,履修科目一覧!E$6:E$225)=0,"",_xlfn.XLOOKUP(D1502,履修科目一覧!G$6:G$225,履修科目一覧!E$6:E$225))</f>
        <v/>
      </c>
      <c r="R1502" cm="1">
        <f t="array" ref="R1502">_xlfn.SWITCH(B1502,"集中(導入)",1,"前期",2,"集中(夏期)",3,"後期",4,"集中(春期)",5,"通年",6)</f>
        <v>2</v>
      </c>
      <c r="S1502" t="s">
        <v>49</v>
      </c>
      <c r="U1502">
        <v>1</v>
      </c>
    </row>
    <row r="1503" spans="2:21" x14ac:dyDescent="0.85">
      <c r="B1503" s="22" t="s">
        <v>545</v>
      </c>
      <c r="C1503" s="6" t="s">
        <v>566</v>
      </c>
      <c r="D1503" s="6" t="s">
        <v>101</v>
      </c>
      <c r="E1503" s="6" t="s">
        <v>583</v>
      </c>
      <c r="F1503" s="6">
        <v>8</v>
      </c>
      <c r="G1503" s="52">
        <v>45510</v>
      </c>
      <c r="H1503" s="52">
        <f>IF(COUNTIF(休講・補講一覧表!I$6:I$47,開講日程一覧!P1503)&gt;0,_xlfn.XLOOKUP(開講日程一覧!P1503,休講・補講一覧表!I$6:I$47,休講・補講一覧表!G$6:G$47),G1503)</f>
        <v>45510</v>
      </c>
      <c r="I1503" s="3" t="str">
        <f t="shared" si="50"/>
        <v>火</v>
      </c>
      <c r="J1503" s="3" t="str">
        <f>IF(COUNTIF(休講・補講一覧表!I$6:I$47,開講日程一覧!P1503)&gt;0,TEXT(G1503,"m/d")&amp;"の補講","")</f>
        <v/>
      </c>
      <c r="K1503" s="6" t="s">
        <v>542</v>
      </c>
      <c r="L1503" s="7">
        <v>6.9444444444444441E-3</v>
      </c>
      <c r="M1503" s="7">
        <v>0.125</v>
      </c>
      <c r="P1503" s="33" t="str">
        <f t="shared" si="51"/>
        <v>経済動向と事業構想_福岡8</v>
      </c>
      <c r="Q1503" s="6" t="str">
        <f>IF(_xlfn.XLOOKUP(D1503,履修科目一覧!G$6:G$225,履修科目一覧!E$6:E$225)=0,"",_xlfn.XLOOKUP(D1503,履修科目一覧!G$6:G$225,履修科目一覧!E$6:E$225))</f>
        <v/>
      </c>
      <c r="R1503" cm="1">
        <f t="array" ref="R1503">_xlfn.SWITCH(B1503,"集中(導入)",1,"前期",2,"集中(夏期)",3,"後期",4,"集中(春期)",5,"通年",6)</f>
        <v>2</v>
      </c>
      <c r="S1503" t="s">
        <v>49</v>
      </c>
      <c r="U1503">
        <v>1</v>
      </c>
    </row>
    <row r="1504" spans="2:21" x14ac:dyDescent="0.85">
      <c r="B1504" s="22" t="s">
        <v>550</v>
      </c>
      <c r="C1504" s="6" t="s">
        <v>551</v>
      </c>
      <c r="D1504" s="6" t="s">
        <v>118</v>
      </c>
      <c r="E1504" s="6" t="s">
        <v>583</v>
      </c>
      <c r="F1504" s="6">
        <v>1</v>
      </c>
      <c r="G1504" s="52">
        <v>45569</v>
      </c>
      <c r="H1504" s="52">
        <f>IF(COUNTIF(休講・補講一覧表!I$6:I$47,開講日程一覧!P1504)&gt;0,_xlfn.XLOOKUP(開講日程一覧!P1504,休講・補講一覧表!I$6:I$47,休講・補講一覧表!G$6:G$47),G1504)</f>
        <v>45569</v>
      </c>
      <c r="I1504" s="3" t="str">
        <f t="shared" si="50"/>
        <v>金</v>
      </c>
      <c r="J1504" s="3" t="str">
        <f>IF(COUNTIF(休講・補講一覧表!I$6:I$47,開講日程一覧!P1504)&gt;0,TEXT(G1504,"m/d")&amp;"の補講","")</f>
        <v/>
      </c>
      <c r="K1504" s="6" t="s">
        <v>552</v>
      </c>
      <c r="L1504" s="7">
        <v>0</v>
      </c>
      <c r="M1504" s="7">
        <v>6.25E-2</v>
      </c>
      <c r="P1504" s="33" t="str">
        <f t="shared" si="51"/>
        <v>地域における事業構想_福岡1</v>
      </c>
      <c r="Q1504" s="6" t="str">
        <f>IF(_xlfn.XLOOKUP(D1504,履修科目一覧!G$6:G$225,履修科目一覧!E$6:E$225)=0,"",_xlfn.XLOOKUP(D1504,履修科目一覧!G$6:G$225,履修科目一覧!E$6:E$225))</f>
        <v/>
      </c>
      <c r="R1504" cm="1">
        <f t="array" ref="R1504">_xlfn.SWITCH(B1504,"集中(導入)",1,"前期",2,"集中(夏期)",3,"後期",4,"集中(春期)",5,"通年",6)</f>
        <v>4</v>
      </c>
      <c r="S1504" t="s">
        <v>49</v>
      </c>
      <c r="U1504">
        <v>1</v>
      </c>
    </row>
    <row r="1505" spans="2:21" x14ac:dyDescent="0.85">
      <c r="B1505" s="22" t="s">
        <v>550</v>
      </c>
      <c r="C1505" s="6" t="s">
        <v>551</v>
      </c>
      <c r="D1505" s="6" t="s">
        <v>118</v>
      </c>
      <c r="E1505" s="6" t="s">
        <v>583</v>
      </c>
      <c r="F1505" s="6">
        <v>2</v>
      </c>
      <c r="G1505" s="52">
        <v>45576</v>
      </c>
      <c r="H1505" s="52">
        <f>IF(COUNTIF(休講・補講一覧表!I$6:I$47,開講日程一覧!P1505)&gt;0,_xlfn.XLOOKUP(開講日程一覧!P1505,休講・補講一覧表!I$6:I$47,休講・補講一覧表!G$6:G$47),G1505)</f>
        <v>45576</v>
      </c>
      <c r="I1505" s="3" t="str">
        <f t="shared" si="50"/>
        <v>金</v>
      </c>
      <c r="J1505" s="3" t="str">
        <f>IF(COUNTIF(休講・補講一覧表!I$6:I$47,開講日程一覧!P1505)&gt;0,TEXT(G1505,"m/d")&amp;"の補講","")</f>
        <v/>
      </c>
      <c r="K1505" s="6" t="s">
        <v>542</v>
      </c>
      <c r="L1505" s="7">
        <v>6.9444444444444441E-3</v>
      </c>
      <c r="M1505" s="7">
        <v>0.125</v>
      </c>
      <c r="P1505" s="33" t="str">
        <f t="shared" si="51"/>
        <v>地域における事業構想_福岡2</v>
      </c>
      <c r="Q1505" s="6" t="str">
        <f>IF(_xlfn.XLOOKUP(D1505,履修科目一覧!G$6:G$225,履修科目一覧!E$6:E$225)=0,"",_xlfn.XLOOKUP(D1505,履修科目一覧!G$6:G$225,履修科目一覧!E$6:E$225))</f>
        <v/>
      </c>
      <c r="R1505" cm="1">
        <f t="array" ref="R1505">_xlfn.SWITCH(B1505,"集中(導入)",1,"前期",2,"集中(夏期)",3,"後期",4,"集中(春期)",5,"通年",6)</f>
        <v>4</v>
      </c>
      <c r="S1505" t="s">
        <v>49</v>
      </c>
      <c r="U1505">
        <v>1</v>
      </c>
    </row>
    <row r="1506" spans="2:21" x14ac:dyDescent="0.85">
      <c r="B1506" s="22" t="s">
        <v>550</v>
      </c>
      <c r="C1506" s="6" t="s">
        <v>551</v>
      </c>
      <c r="D1506" s="6" t="s">
        <v>118</v>
      </c>
      <c r="E1506" s="6" t="s">
        <v>583</v>
      </c>
      <c r="F1506" s="6">
        <v>3</v>
      </c>
      <c r="G1506" s="52">
        <v>45590</v>
      </c>
      <c r="H1506" s="52">
        <f>IF(COUNTIF(休講・補講一覧表!I$6:I$47,開講日程一覧!P1506)&gt;0,_xlfn.XLOOKUP(開講日程一覧!P1506,休講・補講一覧表!I$6:I$47,休講・補講一覧表!G$6:G$47),G1506)</f>
        <v>45590</v>
      </c>
      <c r="I1506" s="3" t="str">
        <f t="shared" si="50"/>
        <v>金</v>
      </c>
      <c r="J1506" s="3" t="str">
        <f>IF(COUNTIF(休講・補講一覧表!I$6:I$47,開講日程一覧!P1506)&gt;0,TEXT(G1506,"m/d")&amp;"の補講","")</f>
        <v/>
      </c>
      <c r="K1506" s="6" t="s">
        <v>542</v>
      </c>
      <c r="L1506" s="7">
        <v>6.9444444444444441E-3</v>
      </c>
      <c r="M1506" s="7">
        <v>0.125</v>
      </c>
      <c r="P1506" s="33" t="str">
        <f t="shared" si="51"/>
        <v>地域における事業構想_福岡3</v>
      </c>
      <c r="Q1506" s="6" t="str">
        <f>IF(_xlfn.XLOOKUP(D1506,履修科目一覧!G$6:G$225,履修科目一覧!E$6:E$225)=0,"",_xlfn.XLOOKUP(D1506,履修科目一覧!G$6:G$225,履修科目一覧!E$6:E$225))</f>
        <v/>
      </c>
      <c r="R1506" cm="1">
        <f t="array" ref="R1506">_xlfn.SWITCH(B1506,"集中(導入)",1,"前期",2,"集中(夏期)",3,"後期",4,"集中(春期)",5,"通年",6)</f>
        <v>4</v>
      </c>
      <c r="S1506" t="s">
        <v>49</v>
      </c>
      <c r="U1506">
        <v>1</v>
      </c>
    </row>
    <row r="1507" spans="2:21" x14ac:dyDescent="0.85">
      <c r="B1507" s="22" t="s">
        <v>550</v>
      </c>
      <c r="C1507" s="6" t="s">
        <v>551</v>
      </c>
      <c r="D1507" s="6" t="s">
        <v>118</v>
      </c>
      <c r="E1507" s="6" t="s">
        <v>583</v>
      </c>
      <c r="F1507" s="6">
        <v>4</v>
      </c>
      <c r="G1507" s="52">
        <v>45604</v>
      </c>
      <c r="H1507" s="52">
        <f>IF(COUNTIF(休講・補講一覧表!I$6:I$47,開講日程一覧!P1507)&gt;0,_xlfn.XLOOKUP(開講日程一覧!P1507,休講・補講一覧表!I$6:I$47,休講・補講一覧表!G$6:G$47),G1507)</f>
        <v>45604</v>
      </c>
      <c r="I1507" s="3" t="str">
        <f t="shared" si="50"/>
        <v>金</v>
      </c>
      <c r="J1507" s="3" t="str">
        <f>IF(COUNTIF(休講・補講一覧表!I$6:I$47,開講日程一覧!P1507)&gt;0,TEXT(G1507,"m/d")&amp;"の補講","")</f>
        <v/>
      </c>
      <c r="K1507" s="6" t="s">
        <v>542</v>
      </c>
      <c r="L1507" s="7">
        <v>6.9444444444444441E-3</v>
      </c>
      <c r="M1507" s="7">
        <v>0.125</v>
      </c>
      <c r="P1507" s="33" t="str">
        <f t="shared" si="51"/>
        <v>地域における事業構想_福岡4</v>
      </c>
      <c r="Q1507" s="6" t="str">
        <f>IF(_xlfn.XLOOKUP(D1507,履修科目一覧!G$6:G$225,履修科目一覧!E$6:E$225)=0,"",_xlfn.XLOOKUP(D1507,履修科目一覧!G$6:G$225,履修科目一覧!E$6:E$225))</f>
        <v/>
      </c>
      <c r="R1507" cm="1">
        <f t="array" ref="R1507">_xlfn.SWITCH(B1507,"集中(導入)",1,"前期",2,"集中(夏期)",3,"後期",4,"集中(春期)",5,"通年",6)</f>
        <v>4</v>
      </c>
      <c r="S1507" t="s">
        <v>49</v>
      </c>
      <c r="U1507">
        <v>1</v>
      </c>
    </row>
    <row r="1508" spans="2:21" x14ac:dyDescent="0.85">
      <c r="B1508" s="22" t="s">
        <v>550</v>
      </c>
      <c r="C1508" s="6" t="s">
        <v>551</v>
      </c>
      <c r="D1508" s="6" t="s">
        <v>118</v>
      </c>
      <c r="E1508" s="6" t="s">
        <v>583</v>
      </c>
      <c r="F1508" s="6">
        <v>5</v>
      </c>
      <c r="G1508" s="52">
        <v>45618</v>
      </c>
      <c r="H1508" s="52">
        <f>IF(COUNTIF(休講・補講一覧表!I$6:I$47,開講日程一覧!P1508)&gt;0,_xlfn.XLOOKUP(開講日程一覧!P1508,休講・補講一覧表!I$6:I$47,休講・補講一覧表!G$6:G$47),G1508)</f>
        <v>45618</v>
      </c>
      <c r="I1508" s="3" t="str">
        <f t="shared" si="50"/>
        <v>金</v>
      </c>
      <c r="J1508" s="3" t="str">
        <f>IF(COUNTIF(休講・補講一覧表!I$6:I$47,開講日程一覧!P1508)&gt;0,TEXT(G1508,"m/d")&amp;"の補講","")</f>
        <v/>
      </c>
      <c r="K1508" s="6" t="s">
        <v>542</v>
      </c>
      <c r="L1508" s="7">
        <v>6.9444444444444441E-3</v>
      </c>
      <c r="M1508" s="7">
        <v>0.125</v>
      </c>
      <c r="P1508" s="33" t="str">
        <f t="shared" si="51"/>
        <v>地域における事業構想_福岡5</v>
      </c>
      <c r="Q1508" s="6" t="str">
        <f>IF(_xlfn.XLOOKUP(D1508,履修科目一覧!G$6:G$225,履修科目一覧!E$6:E$225)=0,"",_xlfn.XLOOKUP(D1508,履修科目一覧!G$6:G$225,履修科目一覧!E$6:E$225))</f>
        <v/>
      </c>
      <c r="R1508" cm="1">
        <f t="array" ref="R1508">_xlfn.SWITCH(B1508,"集中(導入)",1,"前期",2,"集中(夏期)",3,"後期",4,"集中(春期)",5,"通年",6)</f>
        <v>4</v>
      </c>
      <c r="S1508" t="s">
        <v>49</v>
      </c>
      <c r="U1508">
        <v>1</v>
      </c>
    </row>
    <row r="1509" spans="2:21" x14ac:dyDescent="0.85">
      <c r="B1509" s="22" t="s">
        <v>550</v>
      </c>
      <c r="C1509" s="6" t="s">
        <v>551</v>
      </c>
      <c r="D1509" s="6" t="s">
        <v>118</v>
      </c>
      <c r="E1509" s="6" t="s">
        <v>583</v>
      </c>
      <c r="F1509" s="6">
        <v>6</v>
      </c>
      <c r="G1509" s="52">
        <v>45632</v>
      </c>
      <c r="H1509" s="52">
        <f>IF(COUNTIF(休講・補講一覧表!I$6:I$47,開講日程一覧!P1509)&gt;0,_xlfn.XLOOKUP(開講日程一覧!P1509,休講・補講一覧表!I$6:I$47,休講・補講一覧表!G$6:G$47),G1509)</f>
        <v>45632</v>
      </c>
      <c r="I1509" s="3" t="str">
        <f t="shared" si="50"/>
        <v>金</v>
      </c>
      <c r="J1509" s="3" t="str">
        <f>IF(COUNTIF(休講・補講一覧表!I$6:I$47,開講日程一覧!P1509)&gt;0,TEXT(G1509,"m/d")&amp;"の補講","")</f>
        <v/>
      </c>
      <c r="K1509" s="6" t="s">
        <v>542</v>
      </c>
      <c r="L1509" s="7">
        <v>6.9444444444444441E-3</v>
      </c>
      <c r="M1509" s="7">
        <v>0.125</v>
      </c>
      <c r="P1509" s="33" t="str">
        <f t="shared" si="51"/>
        <v>地域における事業構想_福岡6</v>
      </c>
      <c r="Q1509" s="6" t="str">
        <f>IF(_xlfn.XLOOKUP(D1509,履修科目一覧!G$6:G$225,履修科目一覧!E$6:E$225)=0,"",_xlfn.XLOOKUP(D1509,履修科目一覧!G$6:G$225,履修科目一覧!E$6:E$225))</f>
        <v/>
      </c>
      <c r="R1509" cm="1">
        <f t="array" ref="R1509">_xlfn.SWITCH(B1509,"集中(導入)",1,"前期",2,"集中(夏期)",3,"後期",4,"集中(春期)",5,"通年",6)</f>
        <v>4</v>
      </c>
      <c r="S1509" t="s">
        <v>49</v>
      </c>
      <c r="U1509">
        <v>1</v>
      </c>
    </row>
    <row r="1510" spans="2:21" x14ac:dyDescent="0.85">
      <c r="B1510" s="22" t="s">
        <v>550</v>
      </c>
      <c r="C1510" s="6" t="s">
        <v>551</v>
      </c>
      <c r="D1510" s="6" t="s">
        <v>118</v>
      </c>
      <c r="E1510" s="6" t="s">
        <v>583</v>
      </c>
      <c r="F1510" s="6">
        <v>7</v>
      </c>
      <c r="G1510" s="52">
        <v>45646</v>
      </c>
      <c r="H1510" s="52">
        <f>IF(COUNTIF(休講・補講一覧表!I$6:I$47,開講日程一覧!P1510)&gt;0,_xlfn.XLOOKUP(開講日程一覧!P1510,休講・補講一覧表!I$6:I$47,休講・補講一覧表!G$6:G$47),G1510)</f>
        <v>45646</v>
      </c>
      <c r="I1510" s="3" t="str">
        <f t="shared" si="50"/>
        <v>金</v>
      </c>
      <c r="J1510" s="3" t="str">
        <f>IF(COUNTIF(休講・補講一覧表!I$6:I$47,開講日程一覧!P1510)&gt;0,TEXT(G1510,"m/d")&amp;"の補講","")</f>
        <v/>
      </c>
      <c r="K1510" s="6" t="s">
        <v>542</v>
      </c>
      <c r="L1510" s="7">
        <v>6.9444444444444441E-3</v>
      </c>
      <c r="M1510" s="7">
        <v>0.125</v>
      </c>
      <c r="P1510" s="33" t="str">
        <f t="shared" si="51"/>
        <v>地域における事業構想_福岡7</v>
      </c>
      <c r="Q1510" s="6" t="str">
        <f>IF(_xlfn.XLOOKUP(D1510,履修科目一覧!G$6:G$225,履修科目一覧!E$6:E$225)=0,"",_xlfn.XLOOKUP(D1510,履修科目一覧!G$6:G$225,履修科目一覧!E$6:E$225))</f>
        <v/>
      </c>
      <c r="R1510" cm="1">
        <f t="array" ref="R1510">_xlfn.SWITCH(B1510,"集中(導入)",1,"前期",2,"集中(夏期)",3,"後期",4,"集中(春期)",5,"通年",6)</f>
        <v>4</v>
      </c>
      <c r="S1510" t="s">
        <v>49</v>
      </c>
      <c r="U1510">
        <v>1</v>
      </c>
    </row>
    <row r="1511" spans="2:21" x14ac:dyDescent="0.85">
      <c r="B1511" s="22" t="s">
        <v>550</v>
      </c>
      <c r="C1511" s="6" t="s">
        <v>551</v>
      </c>
      <c r="D1511" s="6" t="s">
        <v>118</v>
      </c>
      <c r="E1511" s="6" t="s">
        <v>583</v>
      </c>
      <c r="F1511" s="6">
        <v>8</v>
      </c>
      <c r="G1511" s="52">
        <v>45667</v>
      </c>
      <c r="H1511" s="52">
        <f>IF(COUNTIF(休講・補講一覧表!I$6:I$47,開講日程一覧!P1511)&gt;0,_xlfn.XLOOKUP(開講日程一覧!P1511,休講・補講一覧表!I$6:I$47,休講・補講一覧表!G$6:G$47),G1511)</f>
        <v>45667</v>
      </c>
      <c r="I1511" s="3" t="str">
        <f t="shared" si="50"/>
        <v>金</v>
      </c>
      <c r="J1511" s="3" t="str">
        <f>IF(COUNTIF(休講・補講一覧表!I$6:I$47,開講日程一覧!P1511)&gt;0,TEXT(G1511,"m/d")&amp;"の補講","")</f>
        <v/>
      </c>
      <c r="K1511" s="6" t="s">
        <v>542</v>
      </c>
      <c r="L1511" s="7">
        <v>6.9444444444444441E-3</v>
      </c>
      <c r="M1511" s="7">
        <v>0.125</v>
      </c>
      <c r="P1511" s="33" t="str">
        <f t="shared" si="51"/>
        <v>地域における事業構想_福岡8</v>
      </c>
      <c r="Q1511" s="6" t="str">
        <f>IF(_xlfn.XLOOKUP(D1511,履修科目一覧!G$6:G$225,履修科目一覧!E$6:E$225)=0,"",_xlfn.XLOOKUP(D1511,履修科目一覧!G$6:G$225,履修科目一覧!E$6:E$225))</f>
        <v/>
      </c>
      <c r="R1511" cm="1">
        <f t="array" ref="R1511">_xlfn.SWITCH(B1511,"集中(導入)",1,"前期",2,"集中(夏期)",3,"後期",4,"集中(春期)",5,"通年",6)</f>
        <v>4</v>
      </c>
      <c r="S1511" t="s">
        <v>49</v>
      </c>
      <c r="U1511">
        <v>1</v>
      </c>
    </row>
    <row r="1512" spans="2:21" x14ac:dyDescent="0.85">
      <c r="B1512" s="22" t="s">
        <v>545</v>
      </c>
      <c r="C1512" s="6" t="s">
        <v>551</v>
      </c>
      <c r="D1512" s="6" t="s">
        <v>129</v>
      </c>
      <c r="E1512" s="6" t="s">
        <v>583</v>
      </c>
      <c r="F1512" s="6">
        <v>1</v>
      </c>
      <c r="G1512" s="52">
        <v>45408</v>
      </c>
      <c r="H1512" s="52">
        <f>IF(COUNTIF(休講・補講一覧表!I$6:I$47,開講日程一覧!P1512)&gt;0,_xlfn.XLOOKUP(開講日程一覧!P1512,休講・補講一覧表!I$6:I$47,休講・補講一覧表!G$6:G$47),G1512)</f>
        <v>45408</v>
      </c>
      <c r="I1512" s="3" t="str">
        <f t="shared" si="50"/>
        <v>金</v>
      </c>
      <c r="J1512" s="3" t="str">
        <f>IF(COUNTIF(休講・補講一覧表!I$6:I$47,開講日程一覧!P1512)&gt;0,TEXT(G1512,"m/d")&amp;"の補講","")</f>
        <v/>
      </c>
      <c r="K1512" s="6" t="s">
        <v>552</v>
      </c>
      <c r="L1512" s="7">
        <v>0</v>
      </c>
      <c r="M1512" s="7">
        <v>6.25E-2</v>
      </c>
      <c r="P1512" s="33" t="str">
        <f t="shared" si="51"/>
        <v>クリエイティブ発想法_福岡1</v>
      </c>
      <c r="Q1512" s="6" t="str">
        <f>IF(_xlfn.XLOOKUP(D1512,履修科目一覧!G$6:G$225,履修科目一覧!E$6:E$225)=0,"",_xlfn.XLOOKUP(D1512,履修科目一覧!G$6:G$225,履修科目一覧!E$6:E$225))</f>
        <v/>
      </c>
      <c r="R1512" cm="1">
        <f t="array" ref="R1512">_xlfn.SWITCH(B1512,"集中(導入)",1,"前期",2,"集中(夏期)",3,"後期",4,"集中(春期)",5,"通年",6)</f>
        <v>2</v>
      </c>
      <c r="S1512" t="s">
        <v>49</v>
      </c>
      <c r="U1512">
        <v>1</v>
      </c>
    </row>
    <row r="1513" spans="2:21" x14ac:dyDescent="0.85">
      <c r="B1513" s="22" t="s">
        <v>545</v>
      </c>
      <c r="C1513" s="6" t="s">
        <v>551</v>
      </c>
      <c r="D1513" s="6" t="s">
        <v>129</v>
      </c>
      <c r="E1513" s="6" t="s">
        <v>583</v>
      </c>
      <c r="F1513" s="6">
        <v>2</v>
      </c>
      <c r="G1513" s="52">
        <v>45422</v>
      </c>
      <c r="H1513" s="52">
        <f>IF(COUNTIF(休講・補講一覧表!I$6:I$47,開講日程一覧!P1513)&gt;0,_xlfn.XLOOKUP(開講日程一覧!P1513,休講・補講一覧表!I$6:I$47,休講・補講一覧表!G$6:G$47),G1513)</f>
        <v>45422</v>
      </c>
      <c r="I1513" s="3" t="str">
        <f t="shared" si="50"/>
        <v>金</v>
      </c>
      <c r="J1513" s="3" t="str">
        <f>IF(COUNTIF(休講・補講一覧表!I$6:I$47,開講日程一覧!P1513)&gt;0,TEXT(G1513,"m/d")&amp;"の補講","")</f>
        <v/>
      </c>
      <c r="K1513" s="6" t="s">
        <v>542</v>
      </c>
      <c r="L1513" s="7">
        <v>6.9444444444444441E-3</v>
      </c>
      <c r="M1513" s="7">
        <v>0.125</v>
      </c>
      <c r="P1513" s="33" t="str">
        <f t="shared" si="51"/>
        <v>クリエイティブ発想法_福岡2</v>
      </c>
      <c r="Q1513" s="6" t="str">
        <f>IF(_xlfn.XLOOKUP(D1513,履修科目一覧!G$6:G$225,履修科目一覧!E$6:E$225)=0,"",_xlfn.XLOOKUP(D1513,履修科目一覧!G$6:G$225,履修科目一覧!E$6:E$225))</f>
        <v/>
      </c>
      <c r="R1513" cm="1">
        <f t="array" ref="R1513">_xlfn.SWITCH(B1513,"集中(導入)",1,"前期",2,"集中(夏期)",3,"後期",4,"集中(春期)",5,"通年",6)</f>
        <v>2</v>
      </c>
      <c r="S1513" t="s">
        <v>49</v>
      </c>
      <c r="U1513">
        <v>1</v>
      </c>
    </row>
    <row r="1514" spans="2:21" x14ac:dyDescent="0.85">
      <c r="B1514" s="22" t="s">
        <v>545</v>
      </c>
      <c r="C1514" s="6" t="s">
        <v>551</v>
      </c>
      <c r="D1514" s="6" t="s">
        <v>129</v>
      </c>
      <c r="E1514" s="6" t="s">
        <v>583</v>
      </c>
      <c r="F1514" s="6">
        <v>3</v>
      </c>
      <c r="G1514" s="52">
        <v>45436</v>
      </c>
      <c r="H1514" s="52">
        <f>IF(COUNTIF(休講・補講一覧表!I$6:I$47,開講日程一覧!P1514)&gt;0,_xlfn.XLOOKUP(開講日程一覧!P1514,休講・補講一覧表!I$6:I$47,休講・補講一覧表!G$6:G$47),G1514)</f>
        <v>45436</v>
      </c>
      <c r="I1514" s="3" t="str">
        <f t="shared" si="50"/>
        <v>金</v>
      </c>
      <c r="J1514" s="3" t="str">
        <f>IF(COUNTIF(休講・補講一覧表!I$6:I$47,開講日程一覧!P1514)&gt;0,TEXT(G1514,"m/d")&amp;"の補講","")</f>
        <v/>
      </c>
      <c r="K1514" s="6" t="s">
        <v>542</v>
      </c>
      <c r="L1514" s="7">
        <v>6.9444444444444441E-3</v>
      </c>
      <c r="M1514" s="7">
        <v>0.125</v>
      </c>
      <c r="P1514" s="33" t="str">
        <f t="shared" si="51"/>
        <v>クリエイティブ発想法_福岡3</v>
      </c>
      <c r="Q1514" s="6" t="str">
        <f>IF(_xlfn.XLOOKUP(D1514,履修科目一覧!G$6:G$225,履修科目一覧!E$6:E$225)=0,"",_xlfn.XLOOKUP(D1514,履修科目一覧!G$6:G$225,履修科目一覧!E$6:E$225))</f>
        <v/>
      </c>
      <c r="R1514" cm="1">
        <f t="array" ref="R1514">_xlfn.SWITCH(B1514,"集中(導入)",1,"前期",2,"集中(夏期)",3,"後期",4,"集中(春期)",5,"通年",6)</f>
        <v>2</v>
      </c>
      <c r="S1514" t="s">
        <v>49</v>
      </c>
      <c r="U1514">
        <v>1</v>
      </c>
    </row>
    <row r="1515" spans="2:21" x14ac:dyDescent="0.85">
      <c r="B1515" s="22" t="s">
        <v>545</v>
      </c>
      <c r="C1515" s="6" t="s">
        <v>551</v>
      </c>
      <c r="D1515" s="6" t="s">
        <v>129</v>
      </c>
      <c r="E1515" s="6" t="s">
        <v>583</v>
      </c>
      <c r="F1515" s="6">
        <v>4</v>
      </c>
      <c r="G1515" s="52">
        <v>45450</v>
      </c>
      <c r="H1515" s="52">
        <f>IF(COUNTIF(休講・補講一覧表!I$6:I$47,開講日程一覧!P1515)&gt;0,_xlfn.XLOOKUP(開講日程一覧!P1515,休講・補講一覧表!I$6:I$47,休講・補講一覧表!G$6:G$47),G1515)</f>
        <v>45450</v>
      </c>
      <c r="I1515" s="3" t="str">
        <f t="shared" si="50"/>
        <v>金</v>
      </c>
      <c r="J1515" s="3" t="str">
        <f>IF(COUNTIF(休講・補講一覧表!I$6:I$47,開講日程一覧!P1515)&gt;0,TEXT(G1515,"m/d")&amp;"の補講","")</f>
        <v/>
      </c>
      <c r="K1515" s="6" t="s">
        <v>542</v>
      </c>
      <c r="L1515" s="7">
        <v>6.9444444444444441E-3</v>
      </c>
      <c r="M1515" s="7">
        <v>0.125</v>
      </c>
      <c r="P1515" s="33" t="str">
        <f t="shared" si="51"/>
        <v>クリエイティブ発想法_福岡4</v>
      </c>
      <c r="Q1515" s="6" t="str">
        <f>IF(_xlfn.XLOOKUP(D1515,履修科目一覧!G$6:G$225,履修科目一覧!E$6:E$225)=0,"",_xlfn.XLOOKUP(D1515,履修科目一覧!G$6:G$225,履修科目一覧!E$6:E$225))</f>
        <v/>
      </c>
      <c r="R1515" cm="1">
        <f t="array" ref="R1515">_xlfn.SWITCH(B1515,"集中(導入)",1,"前期",2,"集中(夏期)",3,"後期",4,"集中(春期)",5,"通年",6)</f>
        <v>2</v>
      </c>
      <c r="S1515" t="s">
        <v>49</v>
      </c>
      <c r="U1515">
        <v>1</v>
      </c>
    </row>
    <row r="1516" spans="2:21" x14ac:dyDescent="0.85">
      <c r="B1516" s="22" t="s">
        <v>545</v>
      </c>
      <c r="C1516" s="6" t="s">
        <v>551</v>
      </c>
      <c r="D1516" s="6" t="s">
        <v>129</v>
      </c>
      <c r="E1516" s="6" t="s">
        <v>583</v>
      </c>
      <c r="F1516" s="6">
        <v>5</v>
      </c>
      <c r="G1516" s="52">
        <v>45464</v>
      </c>
      <c r="H1516" s="52">
        <f>IF(COUNTIF(休講・補講一覧表!I$6:I$47,開講日程一覧!P1516)&gt;0,_xlfn.XLOOKUP(開講日程一覧!P1516,休講・補講一覧表!I$6:I$47,休講・補講一覧表!G$6:G$47),G1516)</f>
        <v>45464</v>
      </c>
      <c r="I1516" s="3" t="str">
        <f t="shared" si="50"/>
        <v>金</v>
      </c>
      <c r="J1516" s="3" t="str">
        <f>IF(COUNTIF(休講・補講一覧表!I$6:I$47,開講日程一覧!P1516)&gt;0,TEXT(G1516,"m/d")&amp;"の補講","")</f>
        <v/>
      </c>
      <c r="K1516" s="6" t="s">
        <v>542</v>
      </c>
      <c r="L1516" s="7">
        <v>6.9444444444444441E-3</v>
      </c>
      <c r="M1516" s="7">
        <v>0.125</v>
      </c>
      <c r="P1516" s="33" t="str">
        <f t="shared" si="51"/>
        <v>クリエイティブ発想法_福岡5</v>
      </c>
      <c r="Q1516" s="6" t="str">
        <f>IF(_xlfn.XLOOKUP(D1516,履修科目一覧!G$6:G$225,履修科目一覧!E$6:E$225)=0,"",_xlfn.XLOOKUP(D1516,履修科目一覧!G$6:G$225,履修科目一覧!E$6:E$225))</f>
        <v/>
      </c>
      <c r="R1516" cm="1">
        <f t="array" ref="R1516">_xlfn.SWITCH(B1516,"集中(導入)",1,"前期",2,"集中(夏期)",3,"後期",4,"集中(春期)",5,"通年",6)</f>
        <v>2</v>
      </c>
      <c r="S1516" t="s">
        <v>49</v>
      </c>
      <c r="U1516">
        <v>1</v>
      </c>
    </row>
    <row r="1517" spans="2:21" x14ac:dyDescent="0.85">
      <c r="B1517" s="22" t="s">
        <v>545</v>
      </c>
      <c r="C1517" s="6" t="s">
        <v>551</v>
      </c>
      <c r="D1517" s="6" t="s">
        <v>129</v>
      </c>
      <c r="E1517" s="6" t="s">
        <v>583</v>
      </c>
      <c r="F1517" s="6">
        <v>6</v>
      </c>
      <c r="G1517" s="52">
        <v>45478</v>
      </c>
      <c r="H1517" s="52">
        <f>IF(COUNTIF(休講・補講一覧表!I$6:I$47,開講日程一覧!P1517)&gt;0,_xlfn.XLOOKUP(開講日程一覧!P1517,休講・補講一覧表!I$6:I$47,休講・補講一覧表!G$6:G$47),G1517)</f>
        <v>45478</v>
      </c>
      <c r="I1517" s="3" t="str">
        <f t="shared" si="50"/>
        <v>金</v>
      </c>
      <c r="J1517" s="3" t="str">
        <f>IF(COUNTIF(休講・補講一覧表!I$6:I$47,開講日程一覧!P1517)&gt;0,TEXT(G1517,"m/d")&amp;"の補講","")</f>
        <v/>
      </c>
      <c r="K1517" s="6" t="s">
        <v>542</v>
      </c>
      <c r="L1517" s="7">
        <v>6.9444444444444441E-3</v>
      </c>
      <c r="M1517" s="7">
        <v>0.125</v>
      </c>
      <c r="P1517" s="33" t="str">
        <f t="shared" si="51"/>
        <v>クリエイティブ発想法_福岡6</v>
      </c>
      <c r="Q1517" s="6" t="str">
        <f>IF(_xlfn.XLOOKUP(D1517,履修科目一覧!G$6:G$225,履修科目一覧!E$6:E$225)=0,"",_xlfn.XLOOKUP(D1517,履修科目一覧!G$6:G$225,履修科目一覧!E$6:E$225))</f>
        <v/>
      </c>
      <c r="R1517" cm="1">
        <f t="array" ref="R1517">_xlfn.SWITCH(B1517,"集中(導入)",1,"前期",2,"集中(夏期)",3,"後期",4,"集中(春期)",5,"通年",6)</f>
        <v>2</v>
      </c>
      <c r="S1517" t="s">
        <v>49</v>
      </c>
      <c r="U1517">
        <v>1</v>
      </c>
    </row>
    <row r="1518" spans="2:21" x14ac:dyDescent="0.85">
      <c r="B1518" s="22" t="s">
        <v>545</v>
      </c>
      <c r="C1518" s="6" t="s">
        <v>551</v>
      </c>
      <c r="D1518" s="6" t="s">
        <v>129</v>
      </c>
      <c r="E1518" s="6" t="s">
        <v>583</v>
      </c>
      <c r="F1518" s="6">
        <v>7</v>
      </c>
      <c r="G1518" s="52">
        <v>45492</v>
      </c>
      <c r="H1518" s="52">
        <f>IF(COUNTIF(休講・補講一覧表!I$6:I$47,開講日程一覧!P1518)&gt;0,_xlfn.XLOOKUP(開講日程一覧!P1518,休講・補講一覧表!I$6:I$47,休講・補講一覧表!G$6:G$47),G1518)</f>
        <v>45492</v>
      </c>
      <c r="I1518" s="3" t="str">
        <f t="shared" si="50"/>
        <v>金</v>
      </c>
      <c r="J1518" s="3" t="str">
        <f>IF(COUNTIF(休講・補講一覧表!I$6:I$47,開講日程一覧!P1518)&gt;0,TEXT(G1518,"m/d")&amp;"の補講","")</f>
        <v/>
      </c>
      <c r="K1518" s="6" t="s">
        <v>542</v>
      </c>
      <c r="L1518" s="7">
        <v>6.9444444444444441E-3</v>
      </c>
      <c r="M1518" s="7">
        <v>0.125</v>
      </c>
      <c r="P1518" s="33" t="str">
        <f t="shared" si="51"/>
        <v>クリエイティブ発想法_福岡7</v>
      </c>
      <c r="Q1518" s="6" t="str">
        <f>IF(_xlfn.XLOOKUP(D1518,履修科目一覧!G$6:G$225,履修科目一覧!E$6:E$225)=0,"",_xlfn.XLOOKUP(D1518,履修科目一覧!G$6:G$225,履修科目一覧!E$6:E$225))</f>
        <v/>
      </c>
      <c r="R1518" cm="1">
        <f t="array" ref="R1518">_xlfn.SWITCH(B1518,"集中(導入)",1,"前期",2,"集中(夏期)",3,"後期",4,"集中(春期)",5,"通年",6)</f>
        <v>2</v>
      </c>
      <c r="S1518" t="s">
        <v>49</v>
      </c>
      <c r="U1518">
        <v>1</v>
      </c>
    </row>
    <row r="1519" spans="2:21" x14ac:dyDescent="0.85">
      <c r="B1519" s="22" t="s">
        <v>545</v>
      </c>
      <c r="C1519" s="6" t="s">
        <v>551</v>
      </c>
      <c r="D1519" s="6" t="s">
        <v>129</v>
      </c>
      <c r="E1519" s="6" t="s">
        <v>583</v>
      </c>
      <c r="F1519" s="6">
        <v>8</v>
      </c>
      <c r="G1519" s="52">
        <v>45506</v>
      </c>
      <c r="H1519" s="52">
        <f>IF(COUNTIF(休講・補講一覧表!I$6:I$47,開講日程一覧!P1519)&gt;0,_xlfn.XLOOKUP(開講日程一覧!P1519,休講・補講一覧表!I$6:I$47,休講・補講一覧表!G$6:G$47),G1519)</f>
        <v>45506</v>
      </c>
      <c r="I1519" s="3" t="str">
        <f t="shared" si="50"/>
        <v>金</v>
      </c>
      <c r="J1519" s="3" t="str">
        <f>IF(COUNTIF(休講・補講一覧表!I$6:I$47,開講日程一覧!P1519)&gt;0,TEXT(G1519,"m/d")&amp;"の補講","")</f>
        <v/>
      </c>
      <c r="K1519" s="6" t="s">
        <v>542</v>
      </c>
      <c r="L1519" s="7">
        <v>6.9444444444444441E-3</v>
      </c>
      <c r="M1519" s="7">
        <v>0.125</v>
      </c>
      <c r="P1519" s="33" t="str">
        <f t="shared" si="51"/>
        <v>クリエイティブ発想法_福岡8</v>
      </c>
      <c r="Q1519" s="6" t="str">
        <f>IF(_xlfn.XLOOKUP(D1519,履修科目一覧!G$6:G$225,履修科目一覧!E$6:E$225)=0,"",_xlfn.XLOOKUP(D1519,履修科目一覧!G$6:G$225,履修科目一覧!E$6:E$225))</f>
        <v/>
      </c>
      <c r="R1519" cm="1">
        <f t="array" ref="R1519">_xlfn.SWITCH(B1519,"集中(導入)",1,"前期",2,"集中(夏期)",3,"後期",4,"集中(春期)",5,"通年",6)</f>
        <v>2</v>
      </c>
      <c r="S1519" t="s">
        <v>49</v>
      </c>
      <c r="U1519">
        <v>1</v>
      </c>
    </row>
    <row r="1520" spans="2:21" x14ac:dyDescent="0.85">
      <c r="B1520" s="22" t="s">
        <v>545</v>
      </c>
      <c r="C1520" s="6" t="s">
        <v>573</v>
      </c>
      <c r="D1520" s="6" t="s">
        <v>140</v>
      </c>
      <c r="E1520" s="6" t="s">
        <v>583</v>
      </c>
      <c r="F1520" s="6">
        <v>1</v>
      </c>
      <c r="G1520" s="52">
        <v>45407</v>
      </c>
      <c r="H1520" s="52">
        <f>IF(COUNTIF(休講・補講一覧表!I$6:I$47,開講日程一覧!P1520)&gt;0,_xlfn.XLOOKUP(開講日程一覧!P1520,休講・補講一覧表!I$6:I$47,休講・補講一覧表!G$6:G$47),G1520)</f>
        <v>45407</v>
      </c>
      <c r="I1520" s="3" t="str">
        <f t="shared" si="50"/>
        <v>木</v>
      </c>
      <c r="J1520" s="3" t="str">
        <f>IF(COUNTIF(休講・補講一覧表!I$6:I$47,開講日程一覧!P1520)&gt;0,TEXT(G1520,"m/d")&amp;"の補講","")</f>
        <v/>
      </c>
      <c r="K1520" s="6" t="s">
        <v>552</v>
      </c>
      <c r="L1520" s="7">
        <v>0</v>
      </c>
      <c r="M1520" s="7">
        <v>6.25E-2</v>
      </c>
      <c r="P1520" s="33" t="str">
        <f t="shared" si="51"/>
        <v>経営資源と事業構想_福岡1</v>
      </c>
      <c r="Q1520" s="6" t="str">
        <f>IF(_xlfn.XLOOKUP(D1520,履修科目一覧!G$6:G$225,履修科目一覧!E$6:E$225)=0,"",_xlfn.XLOOKUP(D1520,履修科目一覧!G$6:G$225,履修科目一覧!E$6:E$225))</f>
        <v/>
      </c>
      <c r="R1520" cm="1">
        <f t="array" ref="R1520">_xlfn.SWITCH(B1520,"集中(導入)",1,"前期",2,"集中(夏期)",3,"後期",4,"集中(春期)",5,"通年",6)</f>
        <v>2</v>
      </c>
      <c r="S1520" t="s">
        <v>49</v>
      </c>
      <c r="U1520">
        <v>1</v>
      </c>
    </row>
    <row r="1521" spans="2:21" x14ac:dyDescent="0.85">
      <c r="B1521" s="22" t="s">
        <v>545</v>
      </c>
      <c r="C1521" s="6" t="s">
        <v>573</v>
      </c>
      <c r="D1521" s="6" t="s">
        <v>140</v>
      </c>
      <c r="E1521" s="6" t="s">
        <v>583</v>
      </c>
      <c r="F1521" s="6">
        <v>2</v>
      </c>
      <c r="G1521" s="52">
        <v>45421</v>
      </c>
      <c r="H1521" s="52">
        <f>IF(COUNTIF(休講・補講一覧表!I$6:I$47,開講日程一覧!P1521)&gt;0,_xlfn.XLOOKUP(開講日程一覧!P1521,休講・補講一覧表!I$6:I$47,休講・補講一覧表!G$6:G$47),G1521)</f>
        <v>45421</v>
      </c>
      <c r="I1521" s="3" t="str">
        <f t="shared" si="50"/>
        <v>木</v>
      </c>
      <c r="J1521" s="3" t="str">
        <f>IF(COUNTIF(休講・補講一覧表!I$6:I$47,開講日程一覧!P1521)&gt;0,TEXT(G1521,"m/d")&amp;"の補講","")</f>
        <v/>
      </c>
      <c r="K1521" s="6" t="s">
        <v>542</v>
      </c>
      <c r="L1521" s="7">
        <v>6.9444444444444441E-3</v>
      </c>
      <c r="M1521" s="7">
        <v>0.125</v>
      </c>
      <c r="P1521" s="33" t="str">
        <f t="shared" si="51"/>
        <v>経営資源と事業構想_福岡2</v>
      </c>
      <c r="Q1521" s="6" t="str">
        <f>IF(_xlfn.XLOOKUP(D1521,履修科目一覧!G$6:G$225,履修科目一覧!E$6:E$225)=0,"",_xlfn.XLOOKUP(D1521,履修科目一覧!G$6:G$225,履修科目一覧!E$6:E$225))</f>
        <v/>
      </c>
      <c r="R1521" cm="1">
        <f t="array" ref="R1521">_xlfn.SWITCH(B1521,"集中(導入)",1,"前期",2,"集中(夏期)",3,"後期",4,"集中(春期)",5,"通年",6)</f>
        <v>2</v>
      </c>
      <c r="S1521" t="s">
        <v>49</v>
      </c>
      <c r="U1521">
        <v>1</v>
      </c>
    </row>
    <row r="1522" spans="2:21" x14ac:dyDescent="0.85">
      <c r="B1522" s="22" t="s">
        <v>545</v>
      </c>
      <c r="C1522" s="6" t="s">
        <v>573</v>
      </c>
      <c r="D1522" s="6" t="s">
        <v>140</v>
      </c>
      <c r="E1522" s="6" t="s">
        <v>583</v>
      </c>
      <c r="F1522" s="6">
        <v>3</v>
      </c>
      <c r="G1522" s="52">
        <v>45435</v>
      </c>
      <c r="H1522" s="52">
        <f>IF(COUNTIF(休講・補講一覧表!I$6:I$47,開講日程一覧!P1522)&gt;0,_xlfn.XLOOKUP(開講日程一覧!P1522,休講・補講一覧表!I$6:I$47,休講・補講一覧表!G$6:G$47),G1522)</f>
        <v>45435</v>
      </c>
      <c r="I1522" s="3" t="str">
        <f t="shared" si="50"/>
        <v>木</v>
      </c>
      <c r="J1522" s="3" t="str">
        <f>IF(COUNTIF(休講・補講一覧表!I$6:I$47,開講日程一覧!P1522)&gt;0,TEXT(G1522,"m/d")&amp;"の補講","")</f>
        <v/>
      </c>
      <c r="K1522" s="6" t="s">
        <v>542</v>
      </c>
      <c r="L1522" s="7">
        <v>6.9444444444444441E-3</v>
      </c>
      <c r="M1522" s="7">
        <v>0.125</v>
      </c>
      <c r="P1522" s="33" t="str">
        <f t="shared" si="51"/>
        <v>経営資源と事業構想_福岡3</v>
      </c>
      <c r="Q1522" s="6" t="str">
        <f>IF(_xlfn.XLOOKUP(D1522,履修科目一覧!G$6:G$225,履修科目一覧!E$6:E$225)=0,"",_xlfn.XLOOKUP(D1522,履修科目一覧!G$6:G$225,履修科目一覧!E$6:E$225))</f>
        <v/>
      </c>
      <c r="R1522" cm="1">
        <f t="array" ref="R1522">_xlfn.SWITCH(B1522,"集中(導入)",1,"前期",2,"集中(夏期)",3,"後期",4,"集中(春期)",5,"通年",6)</f>
        <v>2</v>
      </c>
      <c r="S1522" t="s">
        <v>49</v>
      </c>
      <c r="U1522">
        <v>1</v>
      </c>
    </row>
    <row r="1523" spans="2:21" x14ac:dyDescent="0.85">
      <c r="B1523" s="22" t="s">
        <v>545</v>
      </c>
      <c r="C1523" s="6" t="s">
        <v>573</v>
      </c>
      <c r="D1523" s="6" t="s">
        <v>140</v>
      </c>
      <c r="E1523" s="6" t="s">
        <v>583</v>
      </c>
      <c r="F1523" s="6">
        <v>4</v>
      </c>
      <c r="G1523" s="52">
        <v>45449</v>
      </c>
      <c r="H1523" s="52">
        <f>IF(COUNTIF(休講・補講一覧表!I$6:I$47,開講日程一覧!P1523)&gt;0,_xlfn.XLOOKUP(開講日程一覧!P1523,休講・補講一覧表!I$6:I$47,休講・補講一覧表!G$6:G$47),G1523)</f>
        <v>45449</v>
      </c>
      <c r="I1523" s="3" t="str">
        <f t="shared" si="50"/>
        <v>木</v>
      </c>
      <c r="J1523" s="3" t="str">
        <f>IF(COUNTIF(休講・補講一覧表!I$6:I$47,開講日程一覧!P1523)&gt;0,TEXT(G1523,"m/d")&amp;"の補講","")</f>
        <v/>
      </c>
      <c r="K1523" s="6" t="s">
        <v>542</v>
      </c>
      <c r="L1523" s="7">
        <v>6.9444444444444441E-3</v>
      </c>
      <c r="M1523" s="7">
        <v>0.125</v>
      </c>
      <c r="P1523" s="33" t="str">
        <f t="shared" si="51"/>
        <v>経営資源と事業構想_福岡4</v>
      </c>
      <c r="Q1523" s="6" t="str">
        <f>IF(_xlfn.XLOOKUP(D1523,履修科目一覧!G$6:G$225,履修科目一覧!E$6:E$225)=0,"",_xlfn.XLOOKUP(D1523,履修科目一覧!G$6:G$225,履修科目一覧!E$6:E$225))</f>
        <v/>
      </c>
      <c r="R1523" cm="1">
        <f t="array" ref="R1523">_xlfn.SWITCH(B1523,"集中(導入)",1,"前期",2,"集中(夏期)",3,"後期",4,"集中(春期)",5,"通年",6)</f>
        <v>2</v>
      </c>
      <c r="S1523" t="s">
        <v>49</v>
      </c>
      <c r="U1523">
        <v>1</v>
      </c>
    </row>
    <row r="1524" spans="2:21" x14ac:dyDescent="0.85">
      <c r="B1524" s="22" t="s">
        <v>545</v>
      </c>
      <c r="C1524" s="6" t="s">
        <v>573</v>
      </c>
      <c r="D1524" s="6" t="s">
        <v>140</v>
      </c>
      <c r="E1524" s="6" t="s">
        <v>583</v>
      </c>
      <c r="F1524" s="6">
        <v>5</v>
      </c>
      <c r="G1524" s="52">
        <v>45463</v>
      </c>
      <c r="H1524" s="52">
        <f>IF(COUNTIF(休講・補講一覧表!I$6:I$47,開講日程一覧!P1524)&gt;0,_xlfn.XLOOKUP(開講日程一覧!P1524,休講・補講一覧表!I$6:I$47,休講・補講一覧表!G$6:G$47),G1524)</f>
        <v>45463</v>
      </c>
      <c r="I1524" s="3" t="str">
        <f t="shared" si="50"/>
        <v>木</v>
      </c>
      <c r="J1524" s="3" t="str">
        <f>IF(COUNTIF(休講・補講一覧表!I$6:I$47,開講日程一覧!P1524)&gt;0,TEXT(G1524,"m/d")&amp;"の補講","")</f>
        <v/>
      </c>
      <c r="K1524" s="6" t="s">
        <v>542</v>
      </c>
      <c r="L1524" s="7">
        <v>6.9444444444444441E-3</v>
      </c>
      <c r="M1524" s="7">
        <v>0.125</v>
      </c>
      <c r="P1524" s="33" t="str">
        <f t="shared" si="51"/>
        <v>経営資源と事業構想_福岡5</v>
      </c>
      <c r="Q1524" s="6" t="str">
        <f>IF(_xlfn.XLOOKUP(D1524,履修科目一覧!G$6:G$225,履修科目一覧!E$6:E$225)=0,"",_xlfn.XLOOKUP(D1524,履修科目一覧!G$6:G$225,履修科目一覧!E$6:E$225))</f>
        <v/>
      </c>
      <c r="R1524" cm="1">
        <f t="array" ref="R1524">_xlfn.SWITCH(B1524,"集中(導入)",1,"前期",2,"集中(夏期)",3,"後期",4,"集中(春期)",5,"通年",6)</f>
        <v>2</v>
      </c>
      <c r="S1524" t="s">
        <v>49</v>
      </c>
      <c r="U1524">
        <v>1</v>
      </c>
    </row>
    <row r="1525" spans="2:21" x14ac:dyDescent="0.85">
      <c r="B1525" s="22" t="s">
        <v>545</v>
      </c>
      <c r="C1525" s="6" t="s">
        <v>573</v>
      </c>
      <c r="D1525" s="6" t="s">
        <v>140</v>
      </c>
      <c r="E1525" s="6" t="s">
        <v>583</v>
      </c>
      <c r="F1525" s="6">
        <v>6</v>
      </c>
      <c r="G1525" s="52">
        <v>45477</v>
      </c>
      <c r="H1525" s="52">
        <f>IF(COUNTIF(休講・補講一覧表!I$6:I$47,開講日程一覧!P1525)&gt;0,_xlfn.XLOOKUP(開講日程一覧!P1525,休講・補講一覧表!I$6:I$47,休講・補講一覧表!G$6:G$47),G1525)</f>
        <v>45477</v>
      </c>
      <c r="I1525" s="3" t="str">
        <f t="shared" si="50"/>
        <v>木</v>
      </c>
      <c r="J1525" s="3" t="str">
        <f>IF(COUNTIF(休講・補講一覧表!I$6:I$47,開講日程一覧!P1525)&gt;0,TEXT(G1525,"m/d")&amp;"の補講","")</f>
        <v/>
      </c>
      <c r="K1525" s="6" t="s">
        <v>542</v>
      </c>
      <c r="L1525" s="7">
        <v>6.9444444444444441E-3</v>
      </c>
      <c r="M1525" s="7">
        <v>0.125</v>
      </c>
      <c r="P1525" s="33" t="str">
        <f t="shared" si="51"/>
        <v>経営資源と事業構想_福岡6</v>
      </c>
      <c r="Q1525" s="6" t="str">
        <f>IF(_xlfn.XLOOKUP(D1525,履修科目一覧!G$6:G$225,履修科目一覧!E$6:E$225)=0,"",_xlfn.XLOOKUP(D1525,履修科目一覧!G$6:G$225,履修科目一覧!E$6:E$225))</f>
        <v/>
      </c>
      <c r="R1525" cm="1">
        <f t="array" ref="R1525">_xlfn.SWITCH(B1525,"集中(導入)",1,"前期",2,"集中(夏期)",3,"後期",4,"集中(春期)",5,"通年",6)</f>
        <v>2</v>
      </c>
      <c r="S1525" t="s">
        <v>49</v>
      </c>
      <c r="U1525">
        <v>1</v>
      </c>
    </row>
    <row r="1526" spans="2:21" x14ac:dyDescent="0.85">
      <c r="B1526" s="22" t="s">
        <v>545</v>
      </c>
      <c r="C1526" s="6" t="s">
        <v>573</v>
      </c>
      <c r="D1526" s="6" t="s">
        <v>140</v>
      </c>
      <c r="E1526" s="6" t="s">
        <v>583</v>
      </c>
      <c r="F1526" s="6">
        <v>7</v>
      </c>
      <c r="G1526" s="52">
        <v>45491</v>
      </c>
      <c r="H1526" s="52">
        <f>IF(COUNTIF(休講・補講一覧表!I$6:I$47,開講日程一覧!P1526)&gt;0,_xlfn.XLOOKUP(開講日程一覧!P1526,休講・補講一覧表!I$6:I$47,休講・補講一覧表!G$6:G$47),G1526)</f>
        <v>45491</v>
      </c>
      <c r="I1526" s="3" t="str">
        <f t="shared" si="50"/>
        <v>木</v>
      </c>
      <c r="J1526" s="3" t="str">
        <f>IF(COUNTIF(休講・補講一覧表!I$6:I$47,開講日程一覧!P1526)&gt;0,TEXT(G1526,"m/d")&amp;"の補講","")</f>
        <v/>
      </c>
      <c r="K1526" s="6" t="s">
        <v>542</v>
      </c>
      <c r="L1526" s="7">
        <v>6.9444444444444441E-3</v>
      </c>
      <c r="M1526" s="7">
        <v>0.125</v>
      </c>
      <c r="P1526" s="33" t="str">
        <f t="shared" si="51"/>
        <v>経営資源と事業構想_福岡7</v>
      </c>
      <c r="Q1526" s="6" t="str">
        <f>IF(_xlfn.XLOOKUP(D1526,履修科目一覧!G$6:G$225,履修科目一覧!E$6:E$225)=0,"",_xlfn.XLOOKUP(D1526,履修科目一覧!G$6:G$225,履修科目一覧!E$6:E$225))</f>
        <v/>
      </c>
      <c r="R1526" cm="1">
        <f t="array" ref="R1526">_xlfn.SWITCH(B1526,"集中(導入)",1,"前期",2,"集中(夏期)",3,"後期",4,"集中(春期)",5,"通年",6)</f>
        <v>2</v>
      </c>
      <c r="S1526" t="s">
        <v>49</v>
      </c>
      <c r="U1526">
        <v>1</v>
      </c>
    </row>
    <row r="1527" spans="2:21" x14ac:dyDescent="0.85">
      <c r="B1527" s="22" t="s">
        <v>545</v>
      </c>
      <c r="C1527" s="6" t="s">
        <v>573</v>
      </c>
      <c r="D1527" s="6" t="s">
        <v>140</v>
      </c>
      <c r="E1527" s="6" t="s">
        <v>583</v>
      </c>
      <c r="F1527" s="6">
        <v>8</v>
      </c>
      <c r="G1527" s="52">
        <v>45505</v>
      </c>
      <c r="H1527" s="52">
        <f>IF(COUNTIF(休講・補講一覧表!I$6:I$47,開講日程一覧!P1527)&gt;0,_xlfn.XLOOKUP(開講日程一覧!P1527,休講・補講一覧表!I$6:I$47,休講・補講一覧表!G$6:G$47),G1527)</f>
        <v>45505</v>
      </c>
      <c r="I1527" s="3" t="str">
        <f t="shared" si="50"/>
        <v>木</v>
      </c>
      <c r="J1527" s="3" t="str">
        <f>IF(COUNTIF(休講・補講一覧表!I$6:I$47,開講日程一覧!P1527)&gt;0,TEXT(G1527,"m/d")&amp;"の補講","")</f>
        <v/>
      </c>
      <c r="K1527" s="6" t="s">
        <v>542</v>
      </c>
      <c r="L1527" s="7">
        <v>6.9444444444444441E-3</v>
      </c>
      <c r="M1527" s="7">
        <v>0.125</v>
      </c>
      <c r="P1527" s="33" t="str">
        <f t="shared" si="51"/>
        <v>経営資源と事業構想_福岡8</v>
      </c>
      <c r="Q1527" s="6" t="str">
        <f>IF(_xlfn.XLOOKUP(D1527,履修科目一覧!G$6:G$225,履修科目一覧!E$6:E$225)=0,"",_xlfn.XLOOKUP(D1527,履修科目一覧!G$6:G$225,履修科目一覧!E$6:E$225))</f>
        <v/>
      </c>
      <c r="R1527" cm="1">
        <f t="array" ref="R1527">_xlfn.SWITCH(B1527,"集中(導入)",1,"前期",2,"集中(夏期)",3,"後期",4,"集中(春期)",5,"通年",6)</f>
        <v>2</v>
      </c>
      <c r="S1527" t="s">
        <v>49</v>
      </c>
      <c r="U1527">
        <v>1</v>
      </c>
    </row>
    <row r="1528" spans="2:21" x14ac:dyDescent="0.85">
      <c r="B1528" s="22" t="s">
        <v>545</v>
      </c>
      <c r="C1528" s="6" t="s">
        <v>568</v>
      </c>
      <c r="D1528" s="6" t="s">
        <v>153</v>
      </c>
      <c r="E1528" s="6" t="s">
        <v>583</v>
      </c>
      <c r="F1528" s="6">
        <v>1</v>
      </c>
      <c r="G1528" s="52">
        <v>45409</v>
      </c>
      <c r="H1528" s="52">
        <f>IF(COUNTIF(休講・補講一覧表!I$6:I$47,開講日程一覧!P1528)&gt;0,_xlfn.XLOOKUP(開講日程一覧!P1528,休講・補講一覧表!I$6:I$47,休講・補講一覧表!G$6:G$47),G1528)</f>
        <v>45409</v>
      </c>
      <c r="I1528" s="3" t="str">
        <f t="shared" si="50"/>
        <v>土</v>
      </c>
      <c r="J1528" s="3" t="str">
        <f>IF(COUNTIF(休講・補講一覧表!I$6:I$47,開講日程一覧!P1528)&gt;0,TEXT(G1528,"m/d")&amp;"の補講","")</f>
        <v/>
      </c>
      <c r="K1528" s="6" t="s">
        <v>570</v>
      </c>
      <c r="L1528" s="7">
        <v>0</v>
      </c>
      <c r="M1528" s="7">
        <v>6.25E-2</v>
      </c>
      <c r="P1528" s="33" t="str">
        <f t="shared" si="51"/>
        <v>ビジネスモデル研究_福岡1</v>
      </c>
      <c r="Q1528" s="6" t="str">
        <f>IF(_xlfn.XLOOKUP(D1528,履修科目一覧!G$6:G$225,履修科目一覧!E$6:E$225)=0,"",_xlfn.XLOOKUP(D1528,履修科目一覧!G$6:G$225,履修科目一覧!E$6:E$225))</f>
        <v/>
      </c>
      <c r="R1528" cm="1">
        <f t="array" ref="R1528">_xlfn.SWITCH(B1528,"集中(導入)",1,"前期",2,"集中(夏期)",3,"後期",4,"集中(春期)",5,"通年",6)</f>
        <v>2</v>
      </c>
      <c r="S1528" t="s">
        <v>49</v>
      </c>
      <c r="U1528">
        <v>1</v>
      </c>
    </row>
    <row r="1529" spans="2:21" x14ac:dyDescent="0.85">
      <c r="B1529" s="22" t="s">
        <v>545</v>
      </c>
      <c r="C1529" s="6" t="s">
        <v>568</v>
      </c>
      <c r="D1529" s="6" t="s">
        <v>153</v>
      </c>
      <c r="E1529" s="6" t="s">
        <v>583</v>
      </c>
      <c r="F1529" s="6">
        <v>2</v>
      </c>
      <c r="G1529" s="52">
        <v>45430</v>
      </c>
      <c r="H1529" s="52">
        <f>IF(COUNTIF(休講・補講一覧表!I$6:I$47,開講日程一覧!P1529)&gt;0,_xlfn.XLOOKUP(開講日程一覧!P1529,休講・補講一覧表!I$6:I$47,休講・補講一覧表!G$6:G$47),G1529)</f>
        <v>45430</v>
      </c>
      <c r="I1529" s="3" t="str">
        <f t="shared" si="50"/>
        <v>土</v>
      </c>
      <c r="J1529" s="3" t="str">
        <f>IF(COUNTIF(休講・補講一覧表!I$6:I$47,開講日程一覧!P1529)&gt;0,TEXT(G1529,"m/d")&amp;"の補講","")</f>
        <v/>
      </c>
      <c r="K1529" s="6" t="s">
        <v>563</v>
      </c>
      <c r="L1529" s="7">
        <v>6.9444444444444441E-3</v>
      </c>
      <c r="M1529" s="7">
        <v>0.125</v>
      </c>
      <c r="P1529" s="33" t="str">
        <f t="shared" si="51"/>
        <v>ビジネスモデル研究_福岡2</v>
      </c>
      <c r="Q1529" s="6" t="str">
        <f>IF(_xlfn.XLOOKUP(D1529,履修科目一覧!G$6:G$225,履修科目一覧!E$6:E$225)=0,"",_xlfn.XLOOKUP(D1529,履修科目一覧!G$6:G$225,履修科目一覧!E$6:E$225))</f>
        <v/>
      </c>
      <c r="R1529" cm="1">
        <f t="array" ref="R1529">_xlfn.SWITCH(B1529,"集中(導入)",1,"前期",2,"集中(夏期)",3,"後期",4,"集中(春期)",5,"通年",6)</f>
        <v>2</v>
      </c>
      <c r="S1529" t="s">
        <v>49</v>
      </c>
      <c r="U1529">
        <v>1</v>
      </c>
    </row>
    <row r="1530" spans="2:21" x14ac:dyDescent="0.85">
      <c r="B1530" s="22" t="s">
        <v>545</v>
      </c>
      <c r="C1530" s="6" t="s">
        <v>568</v>
      </c>
      <c r="D1530" s="6" t="s">
        <v>153</v>
      </c>
      <c r="E1530" s="6" t="s">
        <v>583</v>
      </c>
      <c r="F1530" s="6">
        <v>3</v>
      </c>
      <c r="G1530" s="52">
        <v>45444</v>
      </c>
      <c r="H1530" s="52">
        <f>IF(COUNTIF(休講・補講一覧表!I$6:I$47,開講日程一覧!P1530)&gt;0,_xlfn.XLOOKUP(開講日程一覧!P1530,休講・補講一覧表!I$6:I$47,休講・補講一覧表!G$6:G$47),G1530)</f>
        <v>45444</v>
      </c>
      <c r="I1530" s="3" t="str">
        <f t="shared" si="50"/>
        <v>土</v>
      </c>
      <c r="J1530" s="3" t="str">
        <f>IF(COUNTIF(休講・補講一覧表!I$6:I$47,開講日程一覧!P1530)&gt;0,TEXT(G1530,"m/d")&amp;"の補講","")</f>
        <v/>
      </c>
      <c r="K1530" s="6" t="s">
        <v>563</v>
      </c>
      <c r="L1530" s="7">
        <v>6.9444444444444441E-3</v>
      </c>
      <c r="M1530" s="7">
        <v>0.125</v>
      </c>
      <c r="P1530" s="33" t="str">
        <f t="shared" si="51"/>
        <v>ビジネスモデル研究_福岡3</v>
      </c>
      <c r="Q1530" s="6" t="str">
        <f>IF(_xlfn.XLOOKUP(D1530,履修科目一覧!G$6:G$225,履修科目一覧!E$6:E$225)=0,"",_xlfn.XLOOKUP(D1530,履修科目一覧!G$6:G$225,履修科目一覧!E$6:E$225))</f>
        <v/>
      </c>
      <c r="R1530" cm="1">
        <f t="array" ref="R1530">_xlfn.SWITCH(B1530,"集中(導入)",1,"前期",2,"集中(夏期)",3,"後期",4,"集中(春期)",5,"通年",6)</f>
        <v>2</v>
      </c>
      <c r="S1530" t="s">
        <v>49</v>
      </c>
      <c r="U1530">
        <v>1</v>
      </c>
    </row>
    <row r="1531" spans="2:21" x14ac:dyDescent="0.85">
      <c r="B1531" s="22" t="s">
        <v>545</v>
      </c>
      <c r="C1531" s="6" t="s">
        <v>568</v>
      </c>
      <c r="D1531" s="6" t="s">
        <v>153</v>
      </c>
      <c r="E1531" s="6" t="s">
        <v>583</v>
      </c>
      <c r="F1531" s="6">
        <v>4</v>
      </c>
      <c r="G1531" s="52">
        <v>45458</v>
      </c>
      <c r="H1531" s="52">
        <f>IF(COUNTIF(休講・補講一覧表!I$6:I$47,開講日程一覧!P1531)&gt;0,_xlfn.XLOOKUP(開講日程一覧!P1531,休講・補講一覧表!I$6:I$47,休講・補講一覧表!G$6:G$47),G1531)</f>
        <v>45458</v>
      </c>
      <c r="I1531" s="3" t="str">
        <f t="shared" si="50"/>
        <v>土</v>
      </c>
      <c r="J1531" s="3" t="str">
        <f>IF(COUNTIF(休講・補講一覧表!I$6:I$47,開講日程一覧!P1531)&gt;0,TEXT(G1531,"m/d")&amp;"の補講","")</f>
        <v/>
      </c>
      <c r="K1531" s="6" t="s">
        <v>563</v>
      </c>
      <c r="L1531" s="7">
        <v>6.9444444444444441E-3</v>
      </c>
      <c r="M1531" s="7">
        <v>0.125</v>
      </c>
      <c r="P1531" s="33" t="str">
        <f t="shared" si="51"/>
        <v>ビジネスモデル研究_福岡4</v>
      </c>
      <c r="Q1531" s="6" t="str">
        <f>IF(_xlfn.XLOOKUP(D1531,履修科目一覧!G$6:G$225,履修科目一覧!E$6:E$225)=0,"",_xlfn.XLOOKUP(D1531,履修科目一覧!G$6:G$225,履修科目一覧!E$6:E$225))</f>
        <v/>
      </c>
      <c r="R1531" cm="1">
        <f t="array" ref="R1531">_xlfn.SWITCH(B1531,"集中(導入)",1,"前期",2,"集中(夏期)",3,"後期",4,"集中(春期)",5,"通年",6)</f>
        <v>2</v>
      </c>
      <c r="S1531" t="s">
        <v>49</v>
      </c>
      <c r="U1531">
        <v>1</v>
      </c>
    </row>
    <row r="1532" spans="2:21" x14ac:dyDescent="0.85">
      <c r="B1532" s="22" t="s">
        <v>545</v>
      </c>
      <c r="C1532" s="6" t="s">
        <v>568</v>
      </c>
      <c r="D1532" s="6" t="s">
        <v>153</v>
      </c>
      <c r="E1532" s="6" t="s">
        <v>583</v>
      </c>
      <c r="F1532" s="6">
        <v>5</v>
      </c>
      <c r="G1532" s="52">
        <v>45472</v>
      </c>
      <c r="H1532" s="52">
        <f>IF(COUNTIF(休講・補講一覧表!I$6:I$47,開講日程一覧!P1532)&gt;0,_xlfn.XLOOKUP(開講日程一覧!P1532,休講・補講一覧表!I$6:I$47,休講・補講一覧表!G$6:G$47),G1532)</f>
        <v>45472</v>
      </c>
      <c r="I1532" s="3" t="str">
        <f t="shared" si="50"/>
        <v>土</v>
      </c>
      <c r="J1532" s="3" t="str">
        <f>IF(COUNTIF(休講・補講一覧表!I$6:I$47,開講日程一覧!P1532)&gt;0,TEXT(G1532,"m/d")&amp;"の補講","")</f>
        <v/>
      </c>
      <c r="K1532" s="6" t="s">
        <v>563</v>
      </c>
      <c r="L1532" s="7">
        <v>6.9444444444444441E-3</v>
      </c>
      <c r="M1532" s="7">
        <v>0.125</v>
      </c>
      <c r="P1532" s="33" t="str">
        <f t="shared" si="51"/>
        <v>ビジネスモデル研究_福岡5</v>
      </c>
      <c r="Q1532" s="6" t="str">
        <f>IF(_xlfn.XLOOKUP(D1532,履修科目一覧!G$6:G$225,履修科目一覧!E$6:E$225)=0,"",_xlfn.XLOOKUP(D1532,履修科目一覧!G$6:G$225,履修科目一覧!E$6:E$225))</f>
        <v/>
      </c>
      <c r="R1532" cm="1">
        <f t="array" ref="R1532">_xlfn.SWITCH(B1532,"集中(導入)",1,"前期",2,"集中(夏期)",3,"後期",4,"集中(春期)",5,"通年",6)</f>
        <v>2</v>
      </c>
      <c r="S1532" t="s">
        <v>49</v>
      </c>
      <c r="U1532">
        <v>1</v>
      </c>
    </row>
    <row r="1533" spans="2:21" x14ac:dyDescent="0.85">
      <c r="B1533" s="22" t="s">
        <v>545</v>
      </c>
      <c r="C1533" s="6" t="s">
        <v>568</v>
      </c>
      <c r="D1533" s="6" t="s">
        <v>153</v>
      </c>
      <c r="E1533" s="6" t="s">
        <v>583</v>
      </c>
      <c r="F1533" s="6">
        <v>6</v>
      </c>
      <c r="G1533" s="52">
        <v>45486</v>
      </c>
      <c r="H1533" s="52">
        <f>IF(COUNTIF(休講・補講一覧表!I$6:I$47,開講日程一覧!P1533)&gt;0,_xlfn.XLOOKUP(開講日程一覧!P1533,休講・補講一覧表!I$6:I$47,休講・補講一覧表!G$6:G$47),G1533)</f>
        <v>45486</v>
      </c>
      <c r="I1533" s="3" t="str">
        <f t="shared" si="50"/>
        <v>土</v>
      </c>
      <c r="J1533" s="3" t="str">
        <f>IF(COUNTIF(休講・補講一覧表!I$6:I$47,開講日程一覧!P1533)&gt;0,TEXT(G1533,"m/d")&amp;"の補講","")</f>
        <v/>
      </c>
      <c r="K1533" s="6" t="s">
        <v>563</v>
      </c>
      <c r="L1533" s="7">
        <v>6.9444444444444441E-3</v>
      </c>
      <c r="M1533" s="7">
        <v>0.125</v>
      </c>
      <c r="P1533" s="33" t="str">
        <f t="shared" si="51"/>
        <v>ビジネスモデル研究_福岡6</v>
      </c>
      <c r="Q1533" s="6" t="str">
        <f>IF(_xlfn.XLOOKUP(D1533,履修科目一覧!G$6:G$225,履修科目一覧!E$6:E$225)=0,"",_xlfn.XLOOKUP(D1533,履修科目一覧!G$6:G$225,履修科目一覧!E$6:E$225))</f>
        <v/>
      </c>
      <c r="R1533" cm="1">
        <f t="array" ref="R1533">_xlfn.SWITCH(B1533,"集中(導入)",1,"前期",2,"集中(夏期)",3,"後期",4,"集中(春期)",5,"通年",6)</f>
        <v>2</v>
      </c>
      <c r="S1533" t="s">
        <v>49</v>
      </c>
      <c r="U1533">
        <v>1</v>
      </c>
    </row>
    <row r="1534" spans="2:21" x14ac:dyDescent="0.85">
      <c r="B1534" s="22" t="s">
        <v>545</v>
      </c>
      <c r="C1534" s="6" t="s">
        <v>568</v>
      </c>
      <c r="D1534" s="6" t="s">
        <v>153</v>
      </c>
      <c r="E1534" s="6" t="s">
        <v>583</v>
      </c>
      <c r="F1534" s="6">
        <v>7</v>
      </c>
      <c r="G1534" s="52">
        <v>45500</v>
      </c>
      <c r="H1534" s="52">
        <f>IF(COUNTIF(休講・補講一覧表!I$6:I$47,開講日程一覧!P1534)&gt;0,_xlfn.XLOOKUP(開講日程一覧!P1534,休講・補講一覧表!I$6:I$47,休講・補講一覧表!G$6:G$47),G1534)</f>
        <v>45500</v>
      </c>
      <c r="I1534" s="3" t="str">
        <f t="shared" si="50"/>
        <v>土</v>
      </c>
      <c r="J1534" s="3" t="str">
        <f>IF(COUNTIF(休講・補講一覧表!I$6:I$47,開講日程一覧!P1534)&gt;0,TEXT(G1534,"m/d")&amp;"の補講","")</f>
        <v/>
      </c>
      <c r="K1534" s="6" t="s">
        <v>563</v>
      </c>
      <c r="L1534" s="7">
        <v>6.9444444444444441E-3</v>
      </c>
      <c r="M1534" s="7">
        <v>0.125</v>
      </c>
      <c r="P1534" s="33" t="str">
        <f t="shared" si="51"/>
        <v>ビジネスモデル研究_福岡7</v>
      </c>
      <c r="Q1534" s="6" t="str">
        <f>IF(_xlfn.XLOOKUP(D1534,履修科目一覧!G$6:G$225,履修科目一覧!E$6:E$225)=0,"",_xlfn.XLOOKUP(D1534,履修科目一覧!G$6:G$225,履修科目一覧!E$6:E$225))</f>
        <v/>
      </c>
      <c r="R1534" cm="1">
        <f t="array" ref="R1534">_xlfn.SWITCH(B1534,"集中(導入)",1,"前期",2,"集中(夏期)",3,"後期",4,"集中(春期)",5,"通年",6)</f>
        <v>2</v>
      </c>
      <c r="S1534" t="s">
        <v>49</v>
      </c>
      <c r="U1534">
        <v>1</v>
      </c>
    </row>
    <row r="1535" spans="2:21" x14ac:dyDescent="0.85">
      <c r="B1535" s="22" t="s">
        <v>545</v>
      </c>
      <c r="C1535" s="6" t="s">
        <v>568</v>
      </c>
      <c r="D1535" s="6" t="s">
        <v>153</v>
      </c>
      <c r="E1535" s="6" t="s">
        <v>583</v>
      </c>
      <c r="F1535" s="6">
        <v>8</v>
      </c>
      <c r="G1535" s="52">
        <v>45514</v>
      </c>
      <c r="H1535" s="52">
        <f>IF(COUNTIF(休講・補講一覧表!I$6:I$47,開講日程一覧!P1535)&gt;0,_xlfn.XLOOKUP(開講日程一覧!P1535,休講・補講一覧表!I$6:I$47,休講・補講一覧表!G$6:G$47),G1535)</f>
        <v>45514</v>
      </c>
      <c r="I1535" s="3" t="str">
        <f t="shared" si="50"/>
        <v>土</v>
      </c>
      <c r="J1535" s="3" t="str">
        <f>IF(COUNTIF(休講・補講一覧表!I$6:I$47,開講日程一覧!P1535)&gt;0,TEXT(G1535,"m/d")&amp;"の補講","")</f>
        <v/>
      </c>
      <c r="K1535" s="6" t="s">
        <v>563</v>
      </c>
      <c r="L1535" s="7">
        <v>6.9444444444444441E-3</v>
      </c>
      <c r="M1535" s="7">
        <v>0.125</v>
      </c>
      <c r="P1535" s="33" t="str">
        <f t="shared" si="51"/>
        <v>ビジネスモデル研究_福岡8</v>
      </c>
      <c r="Q1535" s="6" t="str">
        <f>IF(_xlfn.XLOOKUP(D1535,履修科目一覧!G$6:G$225,履修科目一覧!E$6:E$225)=0,"",_xlfn.XLOOKUP(D1535,履修科目一覧!G$6:G$225,履修科目一覧!E$6:E$225))</f>
        <v/>
      </c>
      <c r="R1535" cm="1">
        <f t="array" ref="R1535">_xlfn.SWITCH(B1535,"集中(導入)",1,"前期",2,"集中(夏期)",3,"後期",4,"集中(春期)",5,"通年",6)</f>
        <v>2</v>
      </c>
      <c r="S1535" t="s">
        <v>49</v>
      </c>
      <c r="U1535">
        <v>1</v>
      </c>
    </row>
    <row r="1536" spans="2:21" x14ac:dyDescent="0.85">
      <c r="B1536" s="22" t="s">
        <v>550</v>
      </c>
      <c r="C1536" s="6" t="s">
        <v>554</v>
      </c>
      <c r="D1536" s="6" t="s">
        <v>172</v>
      </c>
      <c r="E1536" s="6" t="s">
        <v>583</v>
      </c>
      <c r="F1536" s="6">
        <v>1</v>
      </c>
      <c r="G1536" s="52">
        <v>45569</v>
      </c>
      <c r="H1536" s="52">
        <f>IF(COUNTIF(休講・補講一覧表!I$6:I$47,開講日程一覧!P1536)&gt;0,_xlfn.XLOOKUP(開講日程一覧!P1536,休講・補講一覧表!I$6:I$47,休講・補講一覧表!G$6:G$47),G1536)</f>
        <v>45569</v>
      </c>
      <c r="I1536" s="3" t="str">
        <f t="shared" si="50"/>
        <v>金</v>
      </c>
      <c r="J1536" s="3" t="str">
        <f>IF(COUNTIF(休講・補講一覧表!I$6:I$47,開講日程一覧!P1536)&gt;0,TEXT(G1536,"m/d")&amp;"の補講","")</f>
        <v/>
      </c>
      <c r="K1536" s="6" t="s">
        <v>556</v>
      </c>
      <c r="L1536" s="7">
        <v>0</v>
      </c>
      <c r="M1536" s="7">
        <v>6.25E-2</v>
      </c>
      <c r="P1536" s="33" t="str">
        <f t="shared" si="51"/>
        <v>市場・顧客分析_福岡1</v>
      </c>
      <c r="Q1536" s="6" t="str">
        <f>IF(_xlfn.XLOOKUP(D1536,履修科目一覧!G$6:G$225,履修科目一覧!E$6:E$225)=0,"",_xlfn.XLOOKUP(D1536,履修科目一覧!G$6:G$225,履修科目一覧!E$6:E$225))</f>
        <v/>
      </c>
      <c r="R1536" cm="1">
        <f t="array" ref="R1536">_xlfn.SWITCH(B1536,"集中(導入)",1,"前期",2,"集中(夏期)",3,"後期",4,"集中(春期)",5,"通年",6)</f>
        <v>4</v>
      </c>
      <c r="S1536" t="s">
        <v>49</v>
      </c>
      <c r="U1536">
        <v>1</v>
      </c>
    </row>
    <row r="1537" spans="2:21" x14ac:dyDescent="0.85">
      <c r="B1537" s="22" t="s">
        <v>550</v>
      </c>
      <c r="C1537" s="6" t="s">
        <v>554</v>
      </c>
      <c r="D1537" s="6" t="s">
        <v>172</v>
      </c>
      <c r="E1537" s="6" t="s">
        <v>583</v>
      </c>
      <c r="F1537" s="6">
        <v>2</v>
      </c>
      <c r="G1537" s="52">
        <v>45583</v>
      </c>
      <c r="H1537" s="52">
        <f>IF(COUNTIF(休講・補講一覧表!I$6:I$47,開講日程一覧!P1537)&gt;0,_xlfn.XLOOKUP(開講日程一覧!P1537,休講・補講一覧表!I$6:I$47,休講・補講一覧表!G$6:G$47),G1537)</f>
        <v>45583</v>
      </c>
      <c r="I1537" s="3" t="str">
        <f t="shared" si="50"/>
        <v>金</v>
      </c>
      <c r="J1537" s="3" t="str">
        <f>IF(COUNTIF(休講・補講一覧表!I$6:I$47,開講日程一覧!P1537)&gt;0,TEXT(G1537,"m/d")&amp;"の補講","")</f>
        <v/>
      </c>
      <c r="K1537" s="6" t="s">
        <v>542</v>
      </c>
      <c r="L1537" s="7">
        <v>6.9444444444444441E-3</v>
      </c>
      <c r="M1537" s="7">
        <v>0.125</v>
      </c>
      <c r="P1537" s="33" t="str">
        <f t="shared" si="51"/>
        <v>市場・顧客分析_福岡2</v>
      </c>
      <c r="Q1537" s="6" t="str">
        <f>IF(_xlfn.XLOOKUP(D1537,履修科目一覧!G$6:G$225,履修科目一覧!E$6:E$225)=0,"",_xlfn.XLOOKUP(D1537,履修科目一覧!G$6:G$225,履修科目一覧!E$6:E$225))</f>
        <v/>
      </c>
      <c r="R1537" cm="1">
        <f t="array" ref="R1537">_xlfn.SWITCH(B1537,"集中(導入)",1,"前期",2,"集中(夏期)",3,"後期",4,"集中(春期)",5,"通年",6)</f>
        <v>4</v>
      </c>
      <c r="S1537" t="s">
        <v>49</v>
      </c>
      <c r="U1537">
        <v>1</v>
      </c>
    </row>
    <row r="1538" spans="2:21" x14ac:dyDescent="0.85">
      <c r="B1538" s="22" t="s">
        <v>550</v>
      </c>
      <c r="C1538" s="6" t="s">
        <v>554</v>
      </c>
      <c r="D1538" s="6" t="s">
        <v>172</v>
      </c>
      <c r="E1538" s="6" t="s">
        <v>583</v>
      </c>
      <c r="F1538" s="6">
        <v>3</v>
      </c>
      <c r="G1538" s="52">
        <v>45597</v>
      </c>
      <c r="H1538" s="52">
        <f>IF(COUNTIF(休講・補講一覧表!I$6:I$47,開講日程一覧!P1538)&gt;0,_xlfn.XLOOKUP(開講日程一覧!P1538,休講・補講一覧表!I$6:I$47,休講・補講一覧表!G$6:G$47),G1538)</f>
        <v>45597</v>
      </c>
      <c r="I1538" s="3" t="str">
        <f t="shared" si="50"/>
        <v>金</v>
      </c>
      <c r="J1538" s="3" t="str">
        <f>IF(COUNTIF(休講・補講一覧表!I$6:I$47,開講日程一覧!P1538)&gt;0,TEXT(G1538,"m/d")&amp;"の補講","")</f>
        <v/>
      </c>
      <c r="K1538" s="6" t="s">
        <v>542</v>
      </c>
      <c r="L1538" s="7">
        <v>6.9444444444444441E-3</v>
      </c>
      <c r="M1538" s="7">
        <v>0.125</v>
      </c>
      <c r="P1538" s="33" t="str">
        <f t="shared" si="51"/>
        <v>市場・顧客分析_福岡3</v>
      </c>
      <c r="Q1538" s="6" t="str">
        <f>IF(_xlfn.XLOOKUP(D1538,履修科目一覧!G$6:G$225,履修科目一覧!E$6:E$225)=0,"",_xlfn.XLOOKUP(D1538,履修科目一覧!G$6:G$225,履修科目一覧!E$6:E$225))</f>
        <v/>
      </c>
      <c r="R1538" cm="1">
        <f t="array" ref="R1538">_xlfn.SWITCH(B1538,"集中(導入)",1,"前期",2,"集中(夏期)",3,"後期",4,"集中(春期)",5,"通年",6)</f>
        <v>4</v>
      </c>
      <c r="S1538" t="s">
        <v>49</v>
      </c>
      <c r="U1538">
        <v>1</v>
      </c>
    </row>
    <row r="1539" spans="2:21" x14ac:dyDescent="0.85">
      <c r="B1539" s="22" t="s">
        <v>550</v>
      </c>
      <c r="C1539" s="6" t="s">
        <v>554</v>
      </c>
      <c r="D1539" s="6" t="s">
        <v>172</v>
      </c>
      <c r="E1539" s="6" t="s">
        <v>583</v>
      </c>
      <c r="F1539" s="6">
        <v>4</v>
      </c>
      <c r="G1539" s="52">
        <v>45611</v>
      </c>
      <c r="H1539" s="52">
        <f>IF(COUNTIF(休講・補講一覧表!I$6:I$47,開講日程一覧!P1539)&gt;0,_xlfn.XLOOKUP(開講日程一覧!P1539,休講・補講一覧表!I$6:I$47,休講・補講一覧表!G$6:G$47),G1539)</f>
        <v>45611</v>
      </c>
      <c r="I1539" s="3" t="str">
        <f t="shared" si="50"/>
        <v>金</v>
      </c>
      <c r="J1539" s="3" t="str">
        <f>IF(COUNTIF(休講・補講一覧表!I$6:I$47,開講日程一覧!P1539)&gt;0,TEXT(G1539,"m/d")&amp;"の補講","")</f>
        <v/>
      </c>
      <c r="K1539" s="6" t="s">
        <v>542</v>
      </c>
      <c r="L1539" s="7">
        <v>6.9444444444444441E-3</v>
      </c>
      <c r="M1539" s="7">
        <v>0.125</v>
      </c>
      <c r="P1539" s="33" t="str">
        <f t="shared" si="51"/>
        <v>市場・顧客分析_福岡4</v>
      </c>
      <c r="Q1539" s="6" t="str">
        <f>IF(_xlfn.XLOOKUP(D1539,履修科目一覧!G$6:G$225,履修科目一覧!E$6:E$225)=0,"",_xlfn.XLOOKUP(D1539,履修科目一覧!G$6:G$225,履修科目一覧!E$6:E$225))</f>
        <v/>
      </c>
      <c r="R1539" cm="1">
        <f t="array" ref="R1539">_xlfn.SWITCH(B1539,"集中(導入)",1,"前期",2,"集中(夏期)",3,"後期",4,"集中(春期)",5,"通年",6)</f>
        <v>4</v>
      </c>
      <c r="S1539" t="s">
        <v>49</v>
      </c>
      <c r="U1539">
        <v>1</v>
      </c>
    </row>
    <row r="1540" spans="2:21" x14ac:dyDescent="0.85">
      <c r="B1540" s="22" t="s">
        <v>550</v>
      </c>
      <c r="C1540" s="6" t="s">
        <v>554</v>
      </c>
      <c r="D1540" s="6" t="s">
        <v>172</v>
      </c>
      <c r="E1540" s="6" t="s">
        <v>583</v>
      </c>
      <c r="F1540" s="6">
        <v>5</v>
      </c>
      <c r="G1540" s="52">
        <v>45625</v>
      </c>
      <c r="H1540" s="52">
        <f>IF(COUNTIF(休講・補講一覧表!I$6:I$47,開講日程一覧!P1540)&gt;0,_xlfn.XLOOKUP(開講日程一覧!P1540,休講・補講一覧表!I$6:I$47,休講・補講一覧表!G$6:G$47),G1540)</f>
        <v>45625</v>
      </c>
      <c r="I1540" s="3" t="str">
        <f t="shared" si="50"/>
        <v>金</v>
      </c>
      <c r="J1540" s="3" t="str">
        <f>IF(COUNTIF(休講・補講一覧表!I$6:I$47,開講日程一覧!P1540)&gt;0,TEXT(G1540,"m/d")&amp;"の補講","")</f>
        <v/>
      </c>
      <c r="K1540" s="6" t="s">
        <v>542</v>
      </c>
      <c r="L1540" s="7">
        <v>6.9444444444444441E-3</v>
      </c>
      <c r="M1540" s="7">
        <v>0.125</v>
      </c>
      <c r="P1540" s="33" t="str">
        <f t="shared" si="51"/>
        <v>市場・顧客分析_福岡5</v>
      </c>
      <c r="Q1540" s="6" t="str">
        <f>IF(_xlfn.XLOOKUP(D1540,履修科目一覧!G$6:G$225,履修科目一覧!E$6:E$225)=0,"",_xlfn.XLOOKUP(D1540,履修科目一覧!G$6:G$225,履修科目一覧!E$6:E$225))</f>
        <v/>
      </c>
      <c r="R1540" cm="1">
        <f t="array" ref="R1540">_xlfn.SWITCH(B1540,"集中(導入)",1,"前期",2,"集中(夏期)",3,"後期",4,"集中(春期)",5,"通年",6)</f>
        <v>4</v>
      </c>
      <c r="S1540" t="s">
        <v>49</v>
      </c>
      <c r="U1540">
        <v>1</v>
      </c>
    </row>
    <row r="1541" spans="2:21" x14ac:dyDescent="0.85">
      <c r="B1541" s="22" t="s">
        <v>550</v>
      </c>
      <c r="C1541" s="6" t="s">
        <v>554</v>
      </c>
      <c r="D1541" s="6" t="s">
        <v>172</v>
      </c>
      <c r="E1541" s="6" t="s">
        <v>583</v>
      </c>
      <c r="F1541" s="6">
        <v>6</v>
      </c>
      <c r="G1541" s="52">
        <v>45639</v>
      </c>
      <c r="H1541" s="52">
        <f>IF(COUNTIF(休講・補講一覧表!I$6:I$47,開講日程一覧!P1541)&gt;0,_xlfn.XLOOKUP(開講日程一覧!P1541,休講・補講一覧表!I$6:I$47,休講・補講一覧表!G$6:G$47),G1541)</f>
        <v>45639</v>
      </c>
      <c r="I1541" s="3" t="str">
        <f t="shared" si="50"/>
        <v>金</v>
      </c>
      <c r="J1541" s="3" t="str">
        <f>IF(COUNTIF(休講・補講一覧表!I$6:I$47,開講日程一覧!P1541)&gt;0,TEXT(G1541,"m/d")&amp;"の補講","")</f>
        <v/>
      </c>
      <c r="K1541" s="6" t="s">
        <v>542</v>
      </c>
      <c r="L1541" s="7">
        <v>6.9444444444444441E-3</v>
      </c>
      <c r="M1541" s="7">
        <v>0.125</v>
      </c>
      <c r="P1541" s="33" t="str">
        <f t="shared" si="51"/>
        <v>市場・顧客分析_福岡6</v>
      </c>
      <c r="Q1541" s="6" t="str">
        <f>IF(_xlfn.XLOOKUP(D1541,履修科目一覧!G$6:G$225,履修科目一覧!E$6:E$225)=0,"",_xlfn.XLOOKUP(D1541,履修科目一覧!G$6:G$225,履修科目一覧!E$6:E$225))</f>
        <v/>
      </c>
      <c r="R1541" cm="1">
        <f t="array" ref="R1541">_xlfn.SWITCH(B1541,"集中(導入)",1,"前期",2,"集中(夏期)",3,"後期",4,"集中(春期)",5,"通年",6)</f>
        <v>4</v>
      </c>
      <c r="S1541" t="s">
        <v>49</v>
      </c>
      <c r="U1541">
        <v>1</v>
      </c>
    </row>
    <row r="1542" spans="2:21" x14ac:dyDescent="0.85">
      <c r="B1542" s="22" t="s">
        <v>550</v>
      </c>
      <c r="C1542" s="6" t="s">
        <v>554</v>
      </c>
      <c r="D1542" s="6" t="s">
        <v>172</v>
      </c>
      <c r="E1542" s="6" t="s">
        <v>583</v>
      </c>
      <c r="F1542" s="6">
        <v>7</v>
      </c>
      <c r="G1542" s="52">
        <v>45653</v>
      </c>
      <c r="H1542" s="52">
        <f>IF(COUNTIF(休講・補講一覧表!I$6:I$47,開講日程一覧!P1542)&gt;0,_xlfn.XLOOKUP(開講日程一覧!P1542,休講・補講一覧表!I$6:I$47,休講・補講一覧表!G$6:G$47),G1542)</f>
        <v>45653</v>
      </c>
      <c r="I1542" s="3" t="str">
        <f t="shared" si="50"/>
        <v>金</v>
      </c>
      <c r="J1542" s="3" t="str">
        <f>IF(COUNTIF(休講・補講一覧表!I$6:I$47,開講日程一覧!P1542)&gt;0,TEXT(G1542,"m/d")&amp;"の補講","")</f>
        <v/>
      </c>
      <c r="K1542" s="6" t="s">
        <v>542</v>
      </c>
      <c r="L1542" s="7">
        <v>6.9444444444444441E-3</v>
      </c>
      <c r="M1542" s="7">
        <v>0.125</v>
      </c>
      <c r="P1542" s="33" t="str">
        <f t="shared" si="51"/>
        <v>市場・顧客分析_福岡7</v>
      </c>
      <c r="Q1542" s="6" t="str">
        <f>IF(_xlfn.XLOOKUP(D1542,履修科目一覧!G$6:G$225,履修科目一覧!E$6:E$225)=0,"",_xlfn.XLOOKUP(D1542,履修科目一覧!G$6:G$225,履修科目一覧!E$6:E$225))</f>
        <v/>
      </c>
      <c r="R1542" cm="1">
        <f t="array" ref="R1542">_xlfn.SWITCH(B1542,"集中(導入)",1,"前期",2,"集中(夏期)",3,"後期",4,"集中(春期)",5,"通年",6)</f>
        <v>4</v>
      </c>
      <c r="S1542" t="s">
        <v>49</v>
      </c>
      <c r="U1542">
        <v>1</v>
      </c>
    </row>
    <row r="1543" spans="2:21" x14ac:dyDescent="0.85">
      <c r="B1543" s="22" t="s">
        <v>550</v>
      </c>
      <c r="C1543" s="6" t="s">
        <v>554</v>
      </c>
      <c r="D1543" s="6" t="s">
        <v>172</v>
      </c>
      <c r="E1543" s="6" t="s">
        <v>583</v>
      </c>
      <c r="F1543" s="6">
        <v>8</v>
      </c>
      <c r="G1543" s="52">
        <v>45674</v>
      </c>
      <c r="H1543" s="52">
        <f>IF(COUNTIF(休講・補講一覧表!I$6:I$47,開講日程一覧!P1543)&gt;0,_xlfn.XLOOKUP(開講日程一覧!P1543,休講・補講一覧表!I$6:I$47,休講・補講一覧表!G$6:G$47),G1543)</f>
        <v>45674</v>
      </c>
      <c r="I1543" s="3" t="str">
        <f t="shared" si="50"/>
        <v>金</v>
      </c>
      <c r="J1543" s="3" t="str">
        <f>IF(COUNTIF(休講・補講一覧表!I$6:I$47,開講日程一覧!P1543)&gt;0,TEXT(G1543,"m/d")&amp;"の補講","")</f>
        <v/>
      </c>
      <c r="K1543" s="6" t="s">
        <v>542</v>
      </c>
      <c r="L1543" s="7">
        <v>6.9444444444444441E-3</v>
      </c>
      <c r="M1543" s="7">
        <v>0.125</v>
      </c>
      <c r="P1543" s="33" t="str">
        <f t="shared" si="51"/>
        <v>市場・顧客分析_福岡8</v>
      </c>
      <c r="Q1543" s="6" t="str">
        <f>IF(_xlfn.XLOOKUP(D1543,履修科目一覧!G$6:G$225,履修科目一覧!E$6:E$225)=0,"",_xlfn.XLOOKUP(D1543,履修科目一覧!G$6:G$225,履修科目一覧!E$6:E$225))</f>
        <v/>
      </c>
      <c r="R1543" cm="1">
        <f t="array" ref="R1543">_xlfn.SWITCH(B1543,"集中(導入)",1,"前期",2,"集中(夏期)",3,"後期",4,"集中(春期)",5,"通年",6)</f>
        <v>4</v>
      </c>
      <c r="S1543" t="s">
        <v>49</v>
      </c>
      <c r="U1543">
        <v>1</v>
      </c>
    </row>
    <row r="1544" spans="2:21" x14ac:dyDescent="0.85">
      <c r="B1544" s="22" t="s">
        <v>550</v>
      </c>
      <c r="C1544" s="6" t="s">
        <v>558</v>
      </c>
      <c r="D1544" s="6" t="s">
        <v>182</v>
      </c>
      <c r="E1544" s="6" t="s">
        <v>583</v>
      </c>
      <c r="F1544" s="6">
        <v>1</v>
      </c>
      <c r="G1544" s="52">
        <v>45563</v>
      </c>
      <c r="H1544" s="52">
        <f>IF(COUNTIF(休講・補講一覧表!I$6:I$47,開講日程一覧!P1544)&gt;0,_xlfn.XLOOKUP(開講日程一覧!P1544,休講・補講一覧表!I$6:I$47,休講・補講一覧表!G$6:G$47),G1544)</f>
        <v>45563</v>
      </c>
      <c r="I1544" s="3" t="str">
        <f t="shared" si="50"/>
        <v>土</v>
      </c>
      <c r="J1544" s="3" t="str">
        <f>IF(COUNTIF(休講・補講一覧表!I$6:I$47,開講日程一覧!P1544)&gt;0,TEXT(G1544,"m/d")&amp;"の補講","")</f>
        <v/>
      </c>
      <c r="K1544" s="6" t="s">
        <v>559</v>
      </c>
      <c r="L1544" s="7">
        <v>0</v>
      </c>
      <c r="M1544" s="7">
        <v>6.25E-2</v>
      </c>
      <c r="P1544" s="33" t="str">
        <f t="shared" si="51"/>
        <v>フィールドリサーチ（顧客開発）_福岡1</v>
      </c>
      <c r="Q1544" s="6" t="str">
        <f>IF(_xlfn.XLOOKUP(D1544,履修科目一覧!G$6:G$225,履修科目一覧!E$6:E$225)=0,"",_xlfn.XLOOKUP(D1544,履修科目一覧!G$6:G$225,履修科目一覧!E$6:E$225))</f>
        <v/>
      </c>
      <c r="R1544" cm="1">
        <f t="array" ref="R1544">_xlfn.SWITCH(B1544,"集中(導入)",1,"前期",2,"集中(夏期)",3,"後期",4,"集中(春期)",5,"通年",6)</f>
        <v>4</v>
      </c>
      <c r="S1544" t="s">
        <v>49</v>
      </c>
      <c r="U1544">
        <v>1</v>
      </c>
    </row>
    <row r="1545" spans="2:21" x14ac:dyDescent="0.85">
      <c r="B1545" s="22" t="s">
        <v>550</v>
      </c>
      <c r="C1545" s="6" t="s">
        <v>558</v>
      </c>
      <c r="D1545" s="6" t="s">
        <v>182</v>
      </c>
      <c r="E1545" s="6" t="s">
        <v>583</v>
      </c>
      <c r="F1545" s="6">
        <v>2</v>
      </c>
      <c r="G1545" s="52">
        <v>45577</v>
      </c>
      <c r="H1545" s="52">
        <f>IF(COUNTIF(休講・補講一覧表!I$6:I$47,開講日程一覧!P1545)&gt;0,_xlfn.XLOOKUP(開講日程一覧!P1545,休講・補講一覧表!I$6:I$47,休講・補講一覧表!G$6:G$47),G1545)</f>
        <v>45577</v>
      </c>
      <c r="I1545" s="3" t="str">
        <f t="shared" si="50"/>
        <v>土</v>
      </c>
      <c r="J1545" s="3" t="str">
        <f>IF(COUNTIF(休講・補講一覧表!I$6:I$47,開講日程一覧!P1545)&gt;0,TEXT(G1545,"m/d")&amp;"の補講","")</f>
        <v/>
      </c>
      <c r="K1545" s="6" t="s">
        <v>549</v>
      </c>
      <c r="L1545" s="7">
        <v>4.1666666666666664E-2</v>
      </c>
      <c r="M1545" s="7">
        <v>0.125</v>
      </c>
      <c r="P1545" s="33" t="str">
        <f t="shared" si="51"/>
        <v>フィールドリサーチ（顧客開発）_福岡2</v>
      </c>
      <c r="Q1545" s="6" t="str">
        <f>IF(_xlfn.XLOOKUP(D1545,履修科目一覧!G$6:G$225,履修科目一覧!E$6:E$225)=0,"",_xlfn.XLOOKUP(D1545,履修科目一覧!G$6:G$225,履修科目一覧!E$6:E$225))</f>
        <v/>
      </c>
      <c r="R1545" cm="1">
        <f t="array" ref="R1545">_xlfn.SWITCH(B1545,"集中(導入)",1,"前期",2,"集中(夏期)",3,"後期",4,"集中(春期)",5,"通年",6)</f>
        <v>4</v>
      </c>
      <c r="S1545" t="s">
        <v>49</v>
      </c>
      <c r="U1545">
        <v>1</v>
      </c>
    </row>
    <row r="1546" spans="2:21" x14ac:dyDescent="0.85">
      <c r="B1546" s="22" t="s">
        <v>550</v>
      </c>
      <c r="C1546" s="6" t="s">
        <v>558</v>
      </c>
      <c r="D1546" s="6" t="s">
        <v>182</v>
      </c>
      <c r="E1546" s="6" t="s">
        <v>583</v>
      </c>
      <c r="F1546" s="6">
        <v>3</v>
      </c>
      <c r="G1546" s="52">
        <v>45591</v>
      </c>
      <c r="H1546" s="52">
        <f>IF(COUNTIF(休講・補講一覧表!I$6:I$47,開講日程一覧!P1546)&gt;0,_xlfn.XLOOKUP(開講日程一覧!P1546,休講・補講一覧表!I$6:I$47,休講・補講一覧表!G$6:G$47),G1546)</f>
        <v>45591</v>
      </c>
      <c r="I1546" s="3" t="str">
        <f t="shared" si="50"/>
        <v>土</v>
      </c>
      <c r="J1546" s="3" t="str">
        <f>IF(COUNTIF(休講・補講一覧表!I$6:I$47,開講日程一覧!P1546)&gt;0,TEXT(G1546,"m/d")&amp;"の補講","")</f>
        <v/>
      </c>
      <c r="K1546" s="6" t="s">
        <v>549</v>
      </c>
      <c r="L1546" s="7">
        <v>4.1666666666666664E-2</v>
      </c>
      <c r="M1546" s="7">
        <v>0.125</v>
      </c>
      <c r="P1546" s="33" t="str">
        <f t="shared" si="51"/>
        <v>フィールドリサーチ（顧客開発）_福岡3</v>
      </c>
      <c r="Q1546" s="6" t="str">
        <f>IF(_xlfn.XLOOKUP(D1546,履修科目一覧!G$6:G$225,履修科目一覧!E$6:E$225)=0,"",_xlfn.XLOOKUP(D1546,履修科目一覧!G$6:G$225,履修科目一覧!E$6:E$225))</f>
        <v/>
      </c>
      <c r="R1546" cm="1">
        <f t="array" ref="R1546">_xlfn.SWITCH(B1546,"集中(導入)",1,"前期",2,"集中(夏期)",3,"後期",4,"集中(春期)",5,"通年",6)</f>
        <v>4</v>
      </c>
      <c r="S1546" t="s">
        <v>49</v>
      </c>
      <c r="U1546">
        <v>1</v>
      </c>
    </row>
    <row r="1547" spans="2:21" x14ac:dyDescent="0.85">
      <c r="B1547" s="22" t="s">
        <v>550</v>
      </c>
      <c r="C1547" s="6" t="s">
        <v>558</v>
      </c>
      <c r="D1547" s="6" t="s">
        <v>182</v>
      </c>
      <c r="E1547" s="6" t="s">
        <v>583</v>
      </c>
      <c r="F1547" s="6">
        <v>4</v>
      </c>
      <c r="G1547" s="52">
        <v>45605</v>
      </c>
      <c r="H1547" s="52">
        <f>IF(COUNTIF(休講・補講一覧表!I$6:I$47,開講日程一覧!P1547)&gt;0,_xlfn.XLOOKUP(開講日程一覧!P1547,休講・補講一覧表!I$6:I$47,休講・補講一覧表!G$6:G$47),G1547)</f>
        <v>45605</v>
      </c>
      <c r="I1547" s="3" t="str">
        <f t="shared" si="50"/>
        <v>土</v>
      </c>
      <c r="J1547" s="3" t="str">
        <f>IF(COUNTIF(休講・補講一覧表!I$6:I$47,開講日程一覧!P1547)&gt;0,TEXT(G1547,"m/d")&amp;"の補講","")</f>
        <v/>
      </c>
      <c r="K1547" s="6" t="s">
        <v>549</v>
      </c>
      <c r="L1547" s="7">
        <v>4.1666666666666664E-2</v>
      </c>
      <c r="M1547" s="7">
        <v>0.125</v>
      </c>
      <c r="P1547" s="33" t="str">
        <f t="shared" si="51"/>
        <v>フィールドリサーチ（顧客開発）_福岡4</v>
      </c>
      <c r="Q1547" s="6" t="str">
        <f>IF(_xlfn.XLOOKUP(D1547,履修科目一覧!G$6:G$225,履修科目一覧!E$6:E$225)=0,"",_xlfn.XLOOKUP(D1547,履修科目一覧!G$6:G$225,履修科目一覧!E$6:E$225))</f>
        <v/>
      </c>
      <c r="R1547" cm="1">
        <f t="array" ref="R1547">_xlfn.SWITCH(B1547,"集中(導入)",1,"前期",2,"集中(夏期)",3,"後期",4,"集中(春期)",5,"通年",6)</f>
        <v>4</v>
      </c>
      <c r="S1547" t="s">
        <v>49</v>
      </c>
      <c r="U1547">
        <v>1</v>
      </c>
    </row>
    <row r="1548" spans="2:21" x14ac:dyDescent="0.85">
      <c r="B1548" s="22" t="s">
        <v>550</v>
      </c>
      <c r="C1548" s="6" t="s">
        <v>558</v>
      </c>
      <c r="D1548" s="6" t="s">
        <v>182</v>
      </c>
      <c r="E1548" s="6" t="s">
        <v>583</v>
      </c>
      <c r="F1548" s="6">
        <v>5</v>
      </c>
      <c r="G1548" s="52">
        <v>45633</v>
      </c>
      <c r="H1548" s="52">
        <f>IF(COUNTIF(休講・補講一覧表!I$6:I$47,開講日程一覧!P1548)&gt;0,_xlfn.XLOOKUP(開講日程一覧!P1548,休講・補講一覧表!I$6:I$47,休講・補講一覧表!G$6:G$47),G1548)</f>
        <v>45633</v>
      </c>
      <c r="I1548" s="3" t="str">
        <f t="shared" si="50"/>
        <v>土</v>
      </c>
      <c r="J1548" s="3" t="str">
        <f>IF(COUNTIF(休講・補講一覧表!I$6:I$47,開講日程一覧!P1548)&gt;0,TEXT(G1548,"m/d")&amp;"の補講","")</f>
        <v/>
      </c>
      <c r="K1548" s="6" t="s">
        <v>549</v>
      </c>
      <c r="L1548" s="7">
        <v>4.1666666666666664E-2</v>
      </c>
      <c r="M1548" s="7">
        <v>0.125</v>
      </c>
      <c r="P1548" s="33" t="str">
        <f t="shared" si="51"/>
        <v>フィールドリサーチ（顧客開発）_福岡5</v>
      </c>
      <c r="Q1548" s="6" t="str">
        <f>IF(_xlfn.XLOOKUP(D1548,履修科目一覧!G$6:G$225,履修科目一覧!E$6:E$225)=0,"",_xlfn.XLOOKUP(D1548,履修科目一覧!G$6:G$225,履修科目一覧!E$6:E$225))</f>
        <v/>
      </c>
      <c r="R1548" cm="1">
        <f t="array" ref="R1548">_xlfn.SWITCH(B1548,"集中(導入)",1,"前期",2,"集中(夏期)",3,"後期",4,"集中(春期)",5,"通年",6)</f>
        <v>4</v>
      </c>
      <c r="S1548" t="s">
        <v>49</v>
      </c>
      <c r="U1548">
        <v>1</v>
      </c>
    </row>
    <row r="1549" spans="2:21" x14ac:dyDescent="0.85">
      <c r="B1549" s="22" t="s">
        <v>550</v>
      </c>
      <c r="C1549" s="6" t="s">
        <v>558</v>
      </c>
      <c r="D1549" s="6" t="s">
        <v>182</v>
      </c>
      <c r="E1549" s="6" t="s">
        <v>583</v>
      </c>
      <c r="F1549" s="6">
        <v>6</v>
      </c>
      <c r="G1549" s="52">
        <v>45647</v>
      </c>
      <c r="H1549" s="52">
        <f>IF(COUNTIF(休講・補講一覧表!I$6:I$47,開講日程一覧!P1549)&gt;0,_xlfn.XLOOKUP(開講日程一覧!P1549,休講・補講一覧表!I$6:I$47,休講・補講一覧表!G$6:G$47),G1549)</f>
        <v>45647</v>
      </c>
      <c r="I1549" s="3" t="str">
        <f t="shared" si="50"/>
        <v>土</v>
      </c>
      <c r="J1549" s="3" t="str">
        <f>IF(COUNTIF(休講・補講一覧表!I$6:I$47,開講日程一覧!P1549)&gt;0,TEXT(G1549,"m/d")&amp;"の補講","")</f>
        <v/>
      </c>
      <c r="K1549" s="6" t="s">
        <v>549</v>
      </c>
      <c r="L1549" s="7">
        <v>4.1666666666666664E-2</v>
      </c>
      <c r="M1549" s="7">
        <v>0.125</v>
      </c>
      <c r="P1549" s="33" t="str">
        <f t="shared" si="51"/>
        <v>フィールドリサーチ（顧客開発）_福岡6</v>
      </c>
      <c r="Q1549" s="6" t="str">
        <f>IF(_xlfn.XLOOKUP(D1549,履修科目一覧!G$6:G$225,履修科目一覧!E$6:E$225)=0,"",_xlfn.XLOOKUP(D1549,履修科目一覧!G$6:G$225,履修科目一覧!E$6:E$225))</f>
        <v/>
      </c>
      <c r="R1549" cm="1">
        <f t="array" ref="R1549">_xlfn.SWITCH(B1549,"集中(導入)",1,"前期",2,"集中(夏期)",3,"後期",4,"集中(春期)",5,"通年",6)</f>
        <v>4</v>
      </c>
      <c r="S1549" t="s">
        <v>49</v>
      </c>
      <c r="U1549">
        <v>1</v>
      </c>
    </row>
    <row r="1550" spans="2:21" x14ac:dyDescent="0.85">
      <c r="B1550" s="22" t="s">
        <v>550</v>
      </c>
      <c r="C1550" s="6" t="s">
        <v>558</v>
      </c>
      <c r="D1550" s="6" t="s">
        <v>182</v>
      </c>
      <c r="E1550" s="6" t="s">
        <v>583</v>
      </c>
      <c r="F1550" s="6">
        <v>7</v>
      </c>
      <c r="G1550" s="52">
        <v>45668</v>
      </c>
      <c r="H1550" s="52">
        <f>IF(COUNTIF(休講・補講一覧表!I$6:I$47,開講日程一覧!P1550)&gt;0,_xlfn.XLOOKUP(開講日程一覧!P1550,休講・補講一覧表!I$6:I$47,休講・補講一覧表!G$6:G$47),G1550)</f>
        <v>45668</v>
      </c>
      <c r="I1550" s="3" t="str">
        <f t="shared" si="50"/>
        <v>土</v>
      </c>
      <c r="J1550" s="3" t="str">
        <f>IF(COUNTIF(休講・補講一覧表!I$6:I$47,開講日程一覧!P1550)&gt;0,TEXT(G1550,"m/d")&amp;"の補講","")</f>
        <v/>
      </c>
      <c r="K1550" s="6" t="s">
        <v>549</v>
      </c>
      <c r="L1550" s="7">
        <v>4.1666666666666664E-2</v>
      </c>
      <c r="M1550" s="7">
        <v>0.125</v>
      </c>
      <c r="P1550" s="33" t="str">
        <f t="shared" si="51"/>
        <v>フィールドリサーチ（顧客開発）_福岡7</v>
      </c>
      <c r="Q1550" s="6" t="str">
        <f>IF(_xlfn.XLOOKUP(D1550,履修科目一覧!G$6:G$225,履修科目一覧!E$6:E$225)=0,"",_xlfn.XLOOKUP(D1550,履修科目一覧!G$6:G$225,履修科目一覧!E$6:E$225))</f>
        <v/>
      </c>
      <c r="R1550" cm="1">
        <f t="array" ref="R1550">_xlfn.SWITCH(B1550,"集中(導入)",1,"前期",2,"集中(夏期)",3,"後期",4,"集中(春期)",5,"通年",6)</f>
        <v>4</v>
      </c>
      <c r="S1550" t="s">
        <v>49</v>
      </c>
      <c r="U1550">
        <v>1</v>
      </c>
    </row>
    <row r="1551" spans="2:21" x14ac:dyDescent="0.85">
      <c r="B1551" s="22" t="s">
        <v>550</v>
      </c>
      <c r="C1551" s="6" t="s">
        <v>558</v>
      </c>
      <c r="D1551" s="6" t="s">
        <v>182</v>
      </c>
      <c r="E1551" s="6" t="s">
        <v>583</v>
      </c>
      <c r="F1551" s="6">
        <v>8</v>
      </c>
      <c r="G1551" s="52">
        <v>45682</v>
      </c>
      <c r="H1551" s="52">
        <f>IF(COUNTIF(休講・補講一覧表!I$6:I$47,開講日程一覧!P1551)&gt;0,_xlfn.XLOOKUP(開講日程一覧!P1551,休講・補講一覧表!I$6:I$47,休講・補講一覧表!G$6:G$47),G1551)</f>
        <v>45682</v>
      </c>
      <c r="I1551" s="3" t="str">
        <f t="shared" si="50"/>
        <v>土</v>
      </c>
      <c r="J1551" s="3" t="str">
        <f>IF(COUNTIF(休講・補講一覧表!I$6:I$47,開講日程一覧!P1551)&gt;0,TEXT(G1551,"m/d")&amp;"の補講","")</f>
        <v/>
      </c>
      <c r="K1551" s="6" t="s">
        <v>549</v>
      </c>
      <c r="L1551" s="7">
        <v>4.1666666666666664E-2</v>
      </c>
      <c r="M1551" s="7">
        <v>0.125</v>
      </c>
      <c r="P1551" s="33" t="str">
        <f t="shared" si="51"/>
        <v>フィールドリサーチ（顧客開発）_福岡8</v>
      </c>
      <c r="Q1551" s="6" t="str">
        <f>IF(_xlfn.XLOOKUP(D1551,履修科目一覧!G$6:G$225,履修科目一覧!E$6:E$225)=0,"",_xlfn.XLOOKUP(D1551,履修科目一覧!G$6:G$225,履修科目一覧!E$6:E$225))</f>
        <v/>
      </c>
      <c r="R1551" cm="1">
        <f t="array" ref="R1551">_xlfn.SWITCH(B1551,"集中(導入)",1,"前期",2,"集中(夏期)",3,"後期",4,"集中(春期)",5,"通年",6)</f>
        <v>4</v>
      </c>
      <c r="S1551" t="s">
        <v>49</v>
      </c>
      <c r="U1551">
        <v>1</v>
      </c>
    </row>
    <row r="1552" spans="2:21" x14ac:dyDescent="0.85">
      <c r="B1552" s="22" t="s">
        <v>545</v>
      </c>
      <c r="C1552" s="6" t="s">
        <v>557</v>
      </c>
      <c r="D1552" s="6" t="s">
        <v>190</v>
      </c>
      <c r="E1552" s="6" t="s">
        <v>583</v>
      </c>
      <c r="F1552" s="6">
        <v>1</v>
      </c>
      <c r="G1552" s="52">
        <v>45407</v>
      </c>
      <c r="H1552" s="52">
        <f>IF(COUNTIF(休講・補講一覧表!I$6:I$47,開講日程一覧!P1552)&gt;0,_xlfn.XLOOKUP(開講日程一覧!P1552,休講・補講一覧表!I$6:I$47,休講・補講一覧表!G$6:G$47),G1552)</f>
        <v>45407</v>
      </c>
      <c r="I1552" s="3" t="str">
        <f t="shared" si="50"/>
        <v>木</v>
      </c>
      <c r="J1552" s="3" t="str">
        <f>IF(COUNTIF(休講・補講一覧表!I$6:I$47,開講日程一覧!P1552)&gt;0,TEXT(G1552,"m/d")&amp;"の補講","")</f>
        <v/>
      </c>
      <c r="K1552" s="6" t="s">
        <v>556</v>
      </c>
      <c r="L1552" s="7">
        <v>0</v>
      </c>
      <c r="M1552" s="7">
        <v>6.25E-2</v>
      </c>
      <c r="P1552" s="33" t="str">
        <f t="shared" si="51"/>
        <v>事業構想のためのマーケティング_福岡1</v>
      </c>
      <c r="Q1552" s="6" t="str">
        <f>IF(_xlfn.XLOOKUP(D1552,履修科目一覧!G$6:G$225,履修科目一覧!E$6:E$225)=0,"",_xlfn.XLOOKUP(D1552,履修科目一覧!G$6:G$225,履修科目一覧!E$6:E$225))</f>
        <v/>
      </c>
      <c r="R1552" cm="1">
        <f t="array" ref="R1552">_xlfn.SWITCH(B1552,"集中(導入)",1,"前期",2,"集中(夏期)",3,"後期",4,"集中(春期)",5,"通年",6)</f>
        <v>2</v>
      </c>
      <c r="S1552" t="s">
        <v>49</v>
      </c>
      <c r="U1552">
        <v>1</v>
      </c>
    </row>
    <row r="1553" spans="2:21" x14ac:dyDescent="0.85">
      <c r="B1553" s="22" t="s">
        <v>545</v>
      </c>
      <c r="C1553" s="6" t="s">
        <v>557</v>
      </c>
      <c r="D1553" s="6" t="s">
        <v>190</v>
      </c>
      <c r="E1553" s="6" t="s">
        <v>583</v>
      </c>
      <c r="F1553" s="6">
        <v>2</v>
      </c>
      <c r="G1553" s="52">
        <v>45428</v>
      </c>
      <c r="H1553" s="52">
        <f>IF(COUNTIF(休講・補講一覧表!I$6:I$47,開講日程一覧!P1553)&gt;0,_xlfn.XLOOKUP(開講日程一覧!P1553,休講・補講一覧表!I$6:I$47,休講・補講一覧表!G$6:G$47),G1553)</f>
        <v>45428</v>
      </c>
      <c r="I1553" s="3" t="str">
        <f t="shared" si="50"/>
        <v>木</v>
      </c>
      <c r="J1553" s="3" t="str">
        <f>IF(COUNTIF(休講・補講一覧表!I$6:I$47,開講日程一覧!P1553)&gt;0,TEXT(G1553,"m/d")&amp;"の補講","")</f>
        <v/>
      </c>
      <c r="K1553" s="6" t="s">
        <v>542</v>
      </c>
      <c r="L1553" s="7">
        <v>6.9444444444444441E-3</v>
      </c>
      <c r="M1553" s="7">
        <v>0.125</v>
      </c>
      <c r="P1553" s="33" t="str">
        <f t="shared" si="51"/>
        <v>事業構想のためのマーケティング_福岡2</v>
      </c>
      <c r="Q1553" s="6" t="str">
        <f>IF(_xlfn.XLOOKUP(D1553,履修科目一覧!G$6:G$225,履修科目一覧!E$6:E$225)=0,"",_xlfn.XLOOKUP(D1553,履修科目一覧!G$6:G$225,履修科目一覧!E$6:E$225))</f>
        <v/>
      </c>
      <c r="R1553" cm="1">
        <f t="array" ref="R1553">_xlfn.SWITCH(B1553,"集中(導入)",1,"前期",2,"集中(夏期)",3,"後期",4,"集中(春期)",5,"通年",6)</f>
        <v>2</v>
      </c>
      <c r="S1553" t="s">
        <v>49</v>
      </c>
      <c r="U1553">
        <v>1</v>
      </c>
    </row>
    <row r="1554" spans="2:21" x14ac:dyDescent="0.85">
      <c r="B1554" s="22" t="s">
        <v>545</v>
      </c>
      <c r="C1554" s="6" t="s">
        <v>557</v>
      </c>
      <c r="D1554" s="6" t="s">
        <v>190</v>
      </c>
      <c r="E1554" s="6" t="s">
        <v>583</v>
      </c>
      <c r="F1554" s="6">
        <v>3</v>
      </c>
      <c r="G1554" s="52">
        <v>45442</v>
      </c>
      <c r="H1554" s="52">
        <f>IF(COUNTIF(休講・補講一覧表!I$6:I$47,開講日程一覧!P1554)&gt;0,_xlfn.XLOOKUP(開講日程一覧!P1554,休講・補講一覧表!I$6:I$47,休講・補講一覧表!G$6:G$47),G1554)</f>
        <v>45442</v>
      </c>
      <c r="I1554" s="3" t="str">
        <f t="shared" si="50"/>
        <v>木</v>
      </c>
      <c r="J1554" s="3" t="str">
        <f>IF(COUNTIF(休講・補講一覧表!I$6:I$47,開講日程一覧!P1554)&gt;0,TEXT(G1554,"m/d")&amp;"の補講","")</f>
        <v/>
      </c>
      <c r="K1554" s="6" t="s">
        <v>542</v>
      </c>
      <c r="L1554" s="7">
        <v>6.9444444444444441E-3</v>
      </c>
      <c r="M1554" s="7">
        <v>0.125</v>
      </c>
      <c r="P1554" s="33" t="str">
        <f t="shared" si="51"/>
        <v>事業構想のためのマーケティング_福岡3</v>
      </c>
      <c r="Q1554" s="6" t="str">
        <f>IF(_xlfn.XLOOKUP(D1554,履修科目一覧!G$6:G$225,履修科目一覧!E$6:E$225)=0,"",_xlfn.XLOOKUP(D1554,履修科目一覧!G$6:G$225,履修科目一覧!E$6:E$225))</f>
        <v/>
      </c>
      <c r="R1554" cm="1">
        <f t="array" ref="R1554">_xlfn.SWITCH(B1554,"集中(導入)",1,"前期",2,"集中(夏期)",3,"後期",4,"集中(春期)",5,"通年",6)</f>
        <v>2</v>
      </c>
      <c r="S1554" t="s">
        <v>49</v>
      </c>
      <c r="U1554">
        <v>1</v>
      </c>
    </row>
    <row r="1555" spans="2:21" x14ac:dyDescent="0.85">
      <c r="B1555" s="22" t="s">
        <v>545</v>
      </c>
      <c r="C1555" s="6" t="s">
        <v>557</v>
      </c>
      <c r="D1555" s="6" t="s">
        <v>190</v>
      </c>
      <c r="E1555" s="6" t="s">
        <v>583</v>
      </c>
      <c r="F1555" s="6">
        <v>4</v>
      </c>
      <c r="G1555" s="52">
        <v>45456</v>
      </c>
      <c r="H1555" s="52">
        <f>IF(COUNTIF(休講・補講一覧表!I$6:I$47,開講日程一覧!P1555)&gt;0,_xlfn.XLOOKUP(開講日程一覧!P1555,休講・補講一覧表!I$6:I$47,休講・補講一覧表!G$6:G$47),G1555)</f>
        <v>45456</v>
      </c>
      <c r="I1555" s="3" t="str">
        <f t="shared" si="50"/>
        <v>木</v>
      </c>
      <c r="J1555" s="3" t="str">
        <f>IF(COUNTIF(休講・補講一覧表!I$6:I$47,開講日程一覧!P1555)&gt;0,TEXT(G1555,"m/d")&amp;"の補講","")</f>
        <v/>
      </c>
      <c r="K1555" s="6" t="s">
        <v>542</v>
      </c>
      <c r="L1555" s="7">
        <v>6.9444444444444441E-3</v>
      </c>
      <c r="M1555" s="7">
        <v>0.125</v>
      </c>
      <c r="P1555" s="33" t="str">
        <f t="shared" si="51"/>
        <v>事業構想のためのマーケティング_福岡4</v>
      </c>
      <c r="Q1555" s="6" t="str">
        <f>IF(_xlfn.XLOOKUP(D1555,履修科目一覧!G$6:G$225,履修科目一覧!E$6:E$225)=0,"",_xlfn.XLOOKUP(D1555,履修科目一覧!G$6:G$225,履修科目一覧!E$6:E$225))</f>
        <v/>
      </c>
      <c r="R1555" cm="1">
        <f t="array" ref="R1555">_xlfn.SWITCH(B1555,"集中(導入)",1,"前期",2,"集中(夏期)",3,"後期",4,"集中(春期)",5,"通年",6)</f>
        <v>2</v>
      </c>
      <c r="S1555" t="s">
        <v>49</v>
      </c>
      <c r="U1555">
        <v>1</v>
      </c>
    </row>
    <row r="1556" spans="2:21" x14ac:dyDescent="0.85">
      <c r="B1556" s="22" t="s">
        <v>545</v>
      </c>
      <c r="C1556" s="6" t="s">
        <v>557</v>
      </c>
      <c r="D1556" s="6" t="s">
        <v>190</v>
      </c>
      <c r="E1556" s="6" t="s">
        <v>583</v>
      </c>
      <c r="F1556" s="6">
        <v>5</v>
      </c>
      <c r="G1556" s="52">
        <v>45470</v>
      </c>
      <c r="H1556" s="52">
        <f>IF(COUNTIF(休講・補講一覧表!I$6:I$47,開講日程一覧!P1556)&gt;0,_xlfn.XLOOKUP(開講日程一覧!P1556,休講・補講一覧表!I$6:I$47,休講・補講一覧表!G$6:G$47),G1556)</f>
        <v>45470</v>
      </c>
      <c r="I1556" s="3" t="str">
        <f t="shared" si="50"/>
        <v>木</v>
      </c>
      <c r="J1556" s="3" t="str">
        <f>IF(COUNTIF(休講・補講一覧表!I$6:I$47,開講日程一覧!P1556)&gt;0,TEXT(G1556,"m/d")&amp;"の補講","")</f>
        <v/>
      </c>
      <c r="K1556" s="6" t="s">
        <v>542</v>
      </c>
      <c r="L1556" s="7">
        <v>6.9444444444444441E-3</v>
      </c>
      <c r="M1556" s="7">
        <v>0.125</v>
      </c>
      <c r="P1556" s="33" t="str">
        <f t="shared" si="51"/>
        <v>事業構想のためのマーケティング_福岡5</v>
      </c>
      <c r="Q1556" s="6" t="str">
        <f>IF(_xlfn.XLOOKUP(D1556,履修科目一覧!G$6:G$225,履修科目一覧!E$6:E$225)=0,"",_xlfn.XLOOKUP(D1556,履修科目一覧!G$6:G$225,履修科目一覧!E$6:E$225))</f>
        <v/>
      </c>
      <c r="R1556" cm="1">
        <f t="array" ref="R1556">_xlfn.SWITCH(B1556,"集中(導入)",1,"前期",2,"集中(夏期)",3,"後期",4,"集中(春期)",5,"通年",6)</f>
        <v>2</v>
      </c>
      <c r="S1556" t="s">
        <v>49</v>
      </c>
      <c r="U1556">
        <v>1</v>
      </c>
    </row>
    <row r="1557" spans="2:21" x14ac:dyDescent="0.85">
      <c r="B1557" s="22" t="s">
        <v>545</v>
      </c>
      <c r="C1557" s="6" t="s">
        <v>557</v>
      </c>
      <c r="D1557" s="6" t="s">
        <v>190</v>
      </c>
      <c r="E1557" s="6" t="s">
        <v>583</v>
      </c>
      <c r="F1557" s="6">
        <v>6</v>
      </c>
      <c r="G1557" s="52">
        <v>45484</v>
      </c>
      <c r="H1557" s="52">
        <f>IF(COUNTIF(休講・補講一覧表!I$6:I$47,開講日程一覧!P1557)&gt;0,_xlfn.XLOOKUP(開講日程一覧!P1557,休講・補講一覧表!I$6:I$47,休講・補講一覧表!G$6:G$47),G1557)</f>
        <v>45484</v>
      </c>
      <c r="I1557" s="3" t="str">
        <f t="shared" ref="I1557:I1620" si="52">TEXT(H1557,"aaa")</f>
        <v>木</v>
      </c>
      <c r="J1557" s="3" t="str">
        <f>IF(COUNTIF(休講・補講一覧表!I$6:I$47,開講日程一覧!P1557)&gt;0,TEXT(G1557,"m/d")&amp;"の補講","")</f>
        <v/>
      </c>
      <c r="K1557" s="6" t="s">
        <v>542</v>
      </c>
      <c r="L1557" s="7">
        <v>6.9444444444444441E-3</v>
      </c>
      <c r="M1557" s="7">
        <v>0.125</v>
      </c>
      <c r="P1557" s="33" t="str">
        <f t="shared" ref="P1557:P1620" si="53">D1557&amp;F1557</f>
        <v>事業構想のためのマーケティング_福岡6</v>
      </c>
      <c r="Q1557" s="6" t="str">
        <f>IF(_xlfn.XLOOKUP(D1557,履修科目一覧!G$6:G$225,履修科目一覧!E$6:E$225)=0,"",_xlfn.XLOOKUP(D1557,履修科目一覧!G$6:G$225,履修科目一覧!E$6:E$225))</f>
        <v/>
      </c>
      <c r="R1557" cm="1">
        <f t="array" ref="R1557">_xlfn.SWITCH(B1557,"集中(導入)",1,"前期",2,"集中(夏期)",3,"後期",4,"集中(春期)",5,"通年",6)</f>
        <v>2</v>
      </c>
      <c r="S1557" t="s">
        <v>49</v>
      </c>
      <c r="U1557">
        <v>1</v>
      </c>
    </row>
    <row r="1558" spans="2:21" x14ac:dyDescent="0.85">
      <c r="B1558" s="22" t="s">
        <v>545</v>
      </c>
      <c r="C1558" s="6" t="s">
        <v>557</v>
      </c>
      <c r="D1558" s="6" t="s">
        <v>190</v>
      </c>
      <c r="E1558" s="6" t="s">
        <v>583</v>
      </c>
      <c r="F1558" s="6">
        <v>7</v>
      </c>
      <c r="G1558" s="52">
        <v>45498</v>
      </c>
      <c r="H1558" s="52">
        <f>IF(COUNTIF(休講・補講一覧表!I$6:I$47,開講日程一覧!P1558)&gt;0,_xlfn.XLOOKUP(開講日程一覧!P1558,休講・補講一覧表!I$6:I$47,休講・補講一覧表!G$6:G$47),G1558)</f>
        <v>45498</v>
      </c>
      <c r="I1558" s="3" t="str">
        <f t="shared" si="52"/>
        <v>木</v>
      </c>
      <c r="J1558" s="3" t="str">
        <f>IF(COUNTIF(休講・補講一覧表!I$6:I$47,開講日程一覧!P1558)&gt;0,TEXT(G1558,"m/d")&amp;"の補講","")</f>
        <v/>
      </c>
      <c r="K1558" s="6" t="s">
        <v>542</v>
      </c>
      <c r="L1558" s="7">
        <v>6.9444444444444441E-3</v>
      </c>
      <c r="M1558" s="7">
        <v>0.125</v>
      </c>
      <c r="P1558" s="33" t="str">
        <f t="shared" si="53"/>
        <v>事業構想のためのマーケティング_福岡7</v>
      </c>
      <c r="Q1558" s="6" t="str">
        <f>IF(_xlfn.XLOOKUP(D1558,履修科目一覧!G$6:G$225,履修科目一覧!E$6:E$225)=0,"",_xlfn.XLOOKUP(D1558,履修科目一覧!G$6:G$225,履修科目一覧!E$6:E$225))</f>
        <v/>
      </c>
      <c r="R1558" cm="1">
        <f t="array" ref="R1558">_xlfn.SWITCH(B1558,"集中(導入)",1,"前期",2,"集中(夏期)",3,"後期",4,"集中(春期)",5,"通年",6)</f>
        <v>2</v>
      </c>
      <c r="S1558" t="s">
        <v>49</v>
      </c>
      <c r="U1558">
        <v>1</v>
      </c>
    </row>
    <row r="1559" spans="2:21" x14ac:dyDescent="0.85">
      <c r="B1559" s="22" t="s">
        <v>545</v>
      </c>
      <c r="C1559" s="6" t="s">
        <v>557</v>
      </c>
      <c r="D1559" s="6" t="s">
        <v>190</v>
      </c>
      <c r="E1559" s="6" t="s">
        <v>583</v>
      </c>
      <c r="F1559" s="6">
        <v>8</v>
      </c>
      <c r="G1559" s="52">
        <v>45512</v>
      </c>
      <c r="H1559" s="52">
        <f>IF(COUNTIF(休講・補講一覧表!I$6:I$47,開講日程一覧!P1559)&gt;0,_xlfn.XLOOKUP(開講日程一覧!P1559,休講・補講一覧表!I$6:I$47,休講・補講一覧表!G$6:G$47),G1559)</f>
        <v>45512</v>
      </c>
      <c r="I1559" s="3" t="str">
        <f t="shared" si="52"/>
        <v>木</v>
      </c>
      <c r="J1559" s="3" t="str">
        <f>IF(COUNTIF(休講・補講一覧表!I$6:I$47,開講日程一覧!P1559)&gt;0,TEXT(G1559,"m/d")&amp;"の補講","")</f>
        <v/>
      </c>
      <c r="K1559" s="6" t="s">
        <v>542</v>
      </c>
      <c r="L1559" s="7">
        <v>6.9444444444444441E-3</v>
      </c>
      <c r="M1559" s="7">
        <v>0.125</v>
      </c>
      <c r="P1559" s="33" t="str">
        <f t="shared" si="53"/>
        <v>事業構想のためのマーケティング_福岡8</v>
      </c>
      <c r="Q1559" s="6" t="str">
        <f>IF(_xlfn.XLOOKUP(D1559,履修科目一覧!G$6:G$225,履修科目一覧!E$6:E$225)=0,"",_xlfn.XLOOKUP(D1559,履修科目一覧!G$6:G$225,履修科目一覧!E$6:E$225))</f>
        <v/>
      </c>
      <c r="R1559" cm="1">
        <f t="array" ref="R1559">_xlfn.SWITCH(B1559,"集中(導入)",1,"前期",2,"集中(夏期)",3,"後期",4,"集中(春期)",5,"通年",6)</f>
        <v>2</v>
      </c>
      <c r="S1559" t="s">
        <v>49</v>
      </c>
      <c r="U1559">
        <v>1</v>
      </c>
    </row>
    <row r="1560" spans="2:21" x14ac:dyDescent="0.85">
      <c r="B1560" s="22" t="s">
        <v>550</v>
      </c>
      <c r="C1560" s="6" t="s">
        <v>560</v>
      </c>
      <c r="D1560" s="6" t="s">
        <v>200</v>
      </c>
      <c r="E1560" s="6" t="s">
        <v>583</v>
      </c>
      <c r="F1560" s="6">
        <v>1</v>
      </c>
      <c r="G1560" s="52">
        <v>45565</v>
      </c>
      <c r="H1560" s="52">
        <f>IF(COUNTIF(休講・補講一覧表!I$6:I$47,開講日程一覧!P1560)&gt;0,_xlfn.XLOOKUP(開講日程一覧!P1560,休講・補講一覧表!I$6:I$47,休講・補講一覧表!G$6:G$47),G1560)</f>
        <v>45565</v>
      </c>
      <c r="I1560" s="3" t="str">
        <f t="shared" si="52"/>
        <v>月</v>
      </c>
      <c r="J1560" s="3" t="str">
        <f>IF(COUNTIF(休講・補講一覧表!I$6:I$47,開講日程一覧!P1560)&gt;0,TEXT(G1560,"m/d")&amp;"の補講","")</f>
        <v/>
      </c>
      <c r="K1560" s="6" t="s">
        <v>556</v>
      </c>
      <c r="L1560" s="7">
        <v>0</v>
      </c>
      <c r="M1560" s="7">
        <v>6.25E-2</v>
      </c>
      <c r="P1560" s="33" t="str">
        <f t="shared" si="53"/>
        <v>事業戦略_福岡1</v>
      </c>
      <c r="Q1560" s="6" t="str">
        <f>IF(_xlfn.XLOOKUP(D1560,履修科目一覧!G$6:G$225,履修科目一覧!E$6:E$225)=0,"",_xlfn.XLOOKUP(D1560,履修科目一覧!G$6:G$225,履修科目一覧!E$6:E$225))</f>
        <v/>
      </c>
      <c r="R1560" cm="1">
        <f t="array" ref="R1560">_xlfn.SWITCH(B1560,"集中(導入)",1,"前期",2,"集中(夏期)",3,"後期",4,"集中(春期)",5,"通年",6)</f>
        <v>4</v>
      </c>
      <c r="S1560" t="s">
        <v>49</v>
      </c>
      <c r="U1560">
        <v>1</v>
      </c>
    </row>
    <row r="1561" spans="2:21" x14ac:dyDescent="0.85">
      <c r="B1561" s="22" t="s">
        <v>550</v>
      </c>
      <c r="C1561" s="6" t="s">
        <v>560</v>
      </c>
      <c r="D1561" s="6" t="s">
        <v>200</v>
      </c>
      <c r="E1561" s="6" t="s">
        <v>583</v>
      </c>
      <c r="F1561" s="6">
        <v>2</v>
      </c>
      <c r="G1561" s="52">
        <v>45593</v>
      </c>
      <c r="H1561" s="52">
        <f>IF(COUNTIF(休講・補講一覧表!I$6:I$47,開講日程一覧!P1561)&gt;0,_xlfn.XLOOKUP(開講日程一覧!P1561,休講・補講一覧表!I$6:I$47,休講・補講一覧表!G$6:G$47),G1561)</f>
        <v>45593</v>
      </c>
      <c r="I1561" s="3" t="str">
        <f t="shared" si="52"/>
        <v>月</v>
      </c>
      <c r="J1561" s="3" t="str">
        <f>IF(COUNTIF(休講・補講一覧表!I$6:I$47,開講日程一覧!P1561)&gt;0,TEXT(G1561,"m/d")&amp;"の補講","")</f>
        <v/>
      </c>
      <c r="K1561" s="6" t="s">
        <v>542</v>
      </c>
      <c r="L1561" s="7">
        <v>6.9444444444444441E-3</v>
      </c>
      <c r="M1561" s="7">
        <v>0.125</v>
      </c>
      <c r="P1561" s="33" t="str">
        <f t="shared" si="53"/>
        <v>事業戦略_福岡2</v>
      </c>
      <c r="Q1561" s="6" t="str">
        <f>IF(_xlfn.XLOOKUP(D1561,履修科目一覧!G$6:G$225,履修科目一覧!E$6:E$225)=0,"",_xlfn.XLOOKUP(D1561,履修科目一覧!G$6:G$225,履修科目一覧!E$6:E$225))</f>
        <v/>
      </c>
      <c r="R1561" cm="1">
        <f t="array" ref="R1561">_xlfn.SWITCH(B1561,"集中(導入)",1,"前期",2,"集中(夏期)",3,"後期",4,"集中(春期)",5,"通年",6)</f>
        <v>4</v>
      </c>
      <c r="S1561" t="s">
        <v>49</v>
      </c>
      <c r="U1561">
        <v>1</v>
      </c>
    </row>
    <row r="1562" spans="2:21" x14ac:dyDescent="0.85">
      <c r="B1562" s="22" t="s">
        <v>550</v>
      </c>
      <c r="C1562" s="6" t="s">
        <v>560</v>
      </c>
      <c r="D1562" s="6" t="s">
        <v>200</v>
      </c>
      <c r="E1562" s="6" t="s">
        <v>583</v>
      </c>
      <c r="F1562" s="6">
        <v>3</v>
      </c>
      <c r="G1562" s="52">
        <v>45607</v>
      </c>
      <c r="H1562" s="52">
        <f>IF(COUNTIF(休講・補講一覧表!I$6:I$47,開講日程一覧!P1562)&gt;0,_xlfn.XLOOKUP(開講日程一覧!P1562,休講・補講一覧表!I$6:I$47,休講・補講一覧表!G$6:G$47),G1562)</f>
        <v>45607</v>
      </c>
      <c r="I1562" s="3" t="str">
        <f t="shared" si="52"/>
        <v>月</v>
      </c>
      <c r="J1562" s="3" t="str">
        <f>IF(COUNTIF(休講・補講一覧表!I$6:I$47,開講日程一覧!P1562)&gt;0,TEXT(G1562,"m/d")&amp;"の補講","")</f>
        <v/>
      </c>
      <c r="K1562" s="6" t="s">
        <v>542</v>
      </c>
      <c r="L1562" s="7">
        <v>6.9444444444444441E-3</v>
      </c>
      <c r="M1562" s="7">
        <v>0.125</v>
      </c>
      <c r="P1562" s="33" t="str">
        <f t="shared" si="53"/>
        <v>事業戦略_福岡3</v>
      </c>
      <c r="Q1562" s="6" t="str">
        <f>IF(_xlfn.XLOOKUP(D1562,履修科目一覧!G$6:G$225,履修科目一覧!E$6:E$225)=0,"",_xlfn.XLOOKUP(D1562,履修科目一覧!G$6:G$225,履修科目一覧!E$6:E$225))</f>
        <v/>
      </c>
      <c r="R1562" cm="1">
        <f t="array" ref="R1562">_xlfn.SWITCH(B1562,"集中(導入)",1,"前期",2,"集中(夏期)",3,"後期",4,"集中(春期)",5,"通年",6)</f>
        <v>4</v>
      </c>
      <c r="S1562" t="s">
        <v>49</v>
      </c>
      <c r="U1562">
        <v>1</v>
      </c>
    </row>
    <row r="1563" spans="2:21" x14ac:dyDescent="0.85">
      <c r="B1563" s="22" t="s">
        <v>550</v>
      </c>
      <c r="C1563" s="6" t="s">
        <v>560</v>
      </c>
      <c r="D1563" s="6" t="s">
        <v>200</v>
      </c>
      <c r="E1563" s="6" t="s">
        <v>583</v>
      </c>
      <c r="F1563" s="6">
        <v>4</v>
      </c>
      <c r="G1563" s="52">
        <v>45621</v>
      </c>
      <c r="H1563" s="52">
        <f>IF(COUNTIF(休講・補講一覧表!I$6:I$47,開講日程一覧!P1563)&gt;0,_xlfn.XLOOKUP(開講日程一覧!P1563,休講・補講一覧表!I$6:I$47,休講・補講一覧表!G$6:G$47),G1563)</f>
        <v>45621</v>
      </c>
      <c r="I1563" s="3" t="str">
        <f t="shared" si="52"/>
        <v>月</v>
      </c>
      <c r="J1563" s="3" t="str">
        <f>IF(COUNTIF(休講・補講一覧表!I$6:I$47,開講日程一覧!P1563)&gt;0,TEXT(G1563,"m/d")&amp;"の補講","")</f>
        <v/>
      </c>
      <c r="K1563" s="6" t="s">
        <v>542</v>
      </c>
      <c r="L1563" s="7">
        <v>6.9444444444444441E-3</v>
      </c>
      <c r="M1563" s="7">
        <v>0.125</v>
      </c>
      <c r="P1563" s="33" t="str">
        <f t="shared" si="53"/>
        <v>事業戦略_福岡4</v>
      </c>
      <c r="Q1563" s="6" t="str">
        <f>IF(_xlfn.XLOOKUP(D1563,履修科目一覧!G$6:G$225,履修科目一覧!E$6:E$225)=0,"",_xlfn.XLOOKUP(D1563,履修科目一覧!G$6:G$225,履修科目一覧!E$6:E$225))</f>
        <v/>
      </c>
      <c r="R1563" cm="1">
        <f t="array" ref="R1563">_xlfn.SWITCH(B1563,"集中(導入)",1,"前期",2,"集中(夏期)",3,"後期",4,"集中(春期)",5,"通年",6)</f>
        <v>4</v>
      </c>
      <c r="S1563" t="s">
        <v>49</v>
      </c>
      <c r="U1563">
        <v>1</v>
      </c>
    </row>
    <row r="1564" spans="2:21" x14ac:dyDescent="0.85">
      <c r="B1564" s="22" t="s">
        <v>550</v>
      </c>
      <c r="C1564" s="6" t="s">
        <v>560</v>
      </c>
      <c r="D1564" s="6" t="s">
        <v>200</v>
      </c>
      <c r="E1564" s="6" t="s">
        <v>583</v>
      </c>
      <c r="F1564" s="6">
        <v>5</v>
      </c>
      <c r="G1564" s="52">
        <v>45635</v>
      </c>
      <c r="H1564" s="52">
        <f>IF(COUNTIF(休講・補講一覧表!I$6:I$47,開講日程一覧!P1564)&gt;0,_xlfn.XLOOKUP(開講日程一覧!P1564,休講・補講一覧表!I$6:I$47,休講・補講一覧表!G$6:G$47),G1564)</f>
        <v>45635</v>
      </c>
      <c r="I1564" s="3" t="str">
        <f t="shared" si="52"/>
        <v>月</v>
      </c>
      <c r="J1564" s="3" t="str">
        <f>IF(COUNTIF(休講・補講一覧表!I$6:I$47,開講日程一覧!P1564)&gt;0,TEXT(G1564,"m/d")&amp;"の補講","")</f>
        <v/>
      </c>
      <c r="K1564" s="6" t="s">
        <v>542</v>
      </c>
      <c r="L1564" s="7">
        <v>6.9444444444444441E-3</v>
      </c>
      <c r="M1564" s="7">
        <v>0.125</v>
      </c>
      <c r="P1564" s="33" t="str">
        <f t="shared" si="53"/>
        <v>事業戦略_福岡5</v>
      </c>
      <c r="Q1564" s="6" t="str">
        <f>IF(_xlfn.XLOOKUP(D1564,履修科目一覧!G$6:G$225,履修科目一覧!E$6:E$225)=0,"",_xlfn.XLOOKUP(D1564,履修科目一覧!G$6:G$225,履修科目一覧!E$6:E$225))</f>
        <v/>
      </c>
      <c r="R1564" cm="1">
        <f t="array" ref="R1564">_xlfn.SWITCH(B1564,"集中(導入)",1,"前期",2,"集中(夏期)",3,"後期",4,"集中(春期)",5,"通年",6)</f>
        <v>4</v>
      </c>
      <c r="S1564" t="s">
        <v>49</v>
      </c>
      <c r="U1564">
        <v>1</v>
      </c>
    </row>
    <row r="1565" spans="2:21" x14ac:dyDescent="0.85">
      <c r="B1565" s="22" t="s">
        <v>550</v>
      </c>
      <c r="C1565" s="6" t="s">
        <v>560</v>
      </c>
      <c r="D1565" s="6" t="s">
        <v>200</v>
      </c>
      <c r="E1565" s="6" t="s">
        <v>583</v>
      </c>
      <c r="F1565" s="6">
        <v>6</v>
      </c>
      <c r="G1565" s="52">
        <v>45649</v>
      </c>
      <c r="H1565" s="52">
        <f>IF(COUNTIF(休講・補講一覧表!I$6:I$47,開講日程一覧!P1565)&gt;0,_xlfn.XLOOKUP(開講日程一覧!P1565,休講・補講一覧表!I$6:I$47,休講・補講一覧表!G$6:G$47),G1565)</f>
        <v>45649</v>
      </c>
      <c r="I1565" s="3" t="str">
        <f t="shared" si="52"/>
        <v>月</v>
      </c>
      <c r="J1565" s="3" t="str">
        <f>IF(COUNTIF(休講・補講一覧表!I$6:I$47,開講日程一覧!P1565)&gt;0,TEXT(G1565,"m/d")&amp;"の補講","")</f>
        <v/>
      </c>
      <c r="K1565" s="6" t="s">
        <v>542</v>
      </c>
      <c r="L1565" s="7">
        <v>6.9444444444444441E-3</v>
      </c>
      <c r="M1565" s="7">
        <v>0.125</v>
      </c>
      <c r="P1565" s="33" t="str">
        <f t="shared" si="53"/>
        <v>事業戦略_福岡6</v>
      </c>
      <c r="Q1565" s="6" t="str">
        <f>IF(_xlfn.XLOOKUP(D1565,履修科目一覧!G$6:G$225,履修科目一覧!E$6:E$225)=0,"",_xlfn.XLOOKUP(D1565,履修科目一覧!G$6:G$225,履修科目一覧!E$6:E$225))</f>
        <v/>
      </c>
      <c r="R1565" cm="1">
        <f t="array" ref="R1565">_xlfn.SWITCH(B1565,"集中(導入)",1,"前期",2,"集中(夏期)",3,"後期",4,"集中(春期)",5,"通年",6)</f>
        <v>4</v>
      </c>
      <c r="S1565" t="s">
        <v>49</v>
      </c>
      <c r="U1565">
        <v>1</v>
      </c>
    </row>
    <row r="1566" spans="2:21" x14ac:dyDescent="0.85">
      <c r="B1566" s="22" t="s">
        <v>550</v>
      </c>
      <c r="C1566" s="6" t="s">
        <v>560</v>
      </c>
      <c r="D1566" s="6" t="s">
        <v>200</v>
      </c>
      <c r="E1566" s="6" t="s">
        <v>583</v>
      </c>
      <c r="F1566" s="6">
        <v>7</v>
      </c>
      <c r="G1566" s="52">
        <v>45684</v>
      </c>
      <c r="H1566" s="52">
        <f>IF(COUNTIF(休講・補講一覧表!I$6:I$47,開講日程一覧!P1566)&gt;0,_xlfn.XLOOKUP(開講日程一覧!P1566,休講・補講一覧表!I$6:I$47,休講・補講一覧表!G$6:G$47),G1566)</f>
        <v>45684</v>
      </c>
      <c r="I1566" s="3" t="str">
        <f t="shared" si="52"/>
        <v>月</v>
      </c>
      <c r="J1566" s="3" t="str">
        <f>IF(COUNTIF(休講・補講一覧表!I$6:I$47,開講日程一覧!P1566)&gt;0,TEXT(G1566,"m/d")&amp;"の補講","")</f>
        <v/>
      </c>
      <c r="K1566" s="6" t="s">
        <v>542</v>
      </c>
      <c r="L1566" s="7">
        <v>6.9444444444444441E-3</v>
      </c>
      <c r="M1566" s="7">
        <v>0.125</v>
      </c>
      <c r="P1566" s="33" t="str">
        <f t="shared" si="53"/>
        <v>事業戦略_福岡7</v>
      </c>
      <c r="Q1566" s="6" t="str">
        <f>IF(_xlfn.XLOOKUP(D1566,履修科目一覧!G$6:G$225,履修科目一覧!E$6:E$225)=0,"",_xlfn.XLOOKUP(D1566,履修科目一覧!G$6:G$225,履修科目一覧!E$6:E$225))</f>
        <v/>
      </c>
      <c r="R1566" cm="1">
        <f t="array" ref="R1566">_xlfn.SWITCH(B1566,"集中(導入)",1,"前期",2,"集中(夏期)",3,"後期",4,"集中(春期)",5,"通年",6)</f>
        <v>4</v>
      </c>
      <c r="S1566" t="s">
        <v>49</v>
      </c>
      <c r="U1566">
        <v>1</v>
      </c>
    </row>
    <row r="1567" spans="2:21" x14ac:dyDescent="0.85">
      <c r="B1567" s="22" t="s">
        <v>550</v>
      </c>
      <c r="C1567" s="6" t="s">
        <v>560</v>
      </c>
      <c r="D1567" s="6" t="s">
        <v>200</v>
      </c>
      <c r="E1567" s="6" t="s">
        <v>583</v>
      </c>
      <c r="F1567" s="6">
        <v>8</v>
      </c>
      <c r="G1567" s="52">
        <v>45691</v>
      </c>
      <c r="H1567" s="52">
        <f>IF(COUNTIF(休講・補講一覧表!I$6:I$47,開講日程一覧!P1567)&gt;0,_xlfn.XLOOKUP(開講日程一覧!P1567,休講・補講一覧表!I$6:I$47,休講・補講一覧表!G$6:G$47),G1567)</f>
        <v>45691</v>
      </c>
      <c r="I1567" s="3" t="str">
        <f t="shared" si="52"/>
        <v>月</v>
      </c>
      <c r="J1567" s="3" t="str">
        <f>IF(COUNTIF(休講・補講一覧表!I$6:I$47,開講日程一覧!P1567)&gt;0,TEXT(G1567,"m/d")&amp;"の補講","")</f>
        <v/>
      </c>
      <c r="K1567" s="6" t="s">
        <v>542</v>
      </c>
      <c r="L1567" s="7">
        <v>6.9444444444444441E-3</v>
      </c>
      <c r="M1567" s="7">
        <v>0.125</v>
      </c>
      <c r="P1567" s="33" t="str">
        <f t="shared" si="53"/>
        <v>事業戦略_福岡8</v>
      </c>
      <c r="Q1567" s="6" t="str">
        <f>IF(_xlfn.XLOOKUP(D1567,履修科目一覧!G$6:G$225,履修科目一覧!E$6:E$225)=0,"",_xlfn.XLOOKUP(D1567,履修科目一覧!G$6:G$225,履修科目一覧!E$6:E$225))</f>
        <v/>
      </c>
      <c r="R1567" cm="1">
        <f t="array" ref="R1567">_xlfn.SWITCH(B1567,"集中(導入)",1,"前期",2,"集中(夏期)",3,"後期",4,"集中(春期)",5,"通年",6)</f>
        <v>4</v>
      </c>
      <c r="S1567" t="s">
        <v>49</v>
      </c>
      <c r="U1567">
        <v>1</v>
      </c>
    </row>
    <row r="1568" spans="2:21" x14ac:dyDescent="0.85">
      <c r="B1568" s="22" t="s">
        <v>550</v>
      </c>
      <c r="C1568" s="6" t="s">
        <v>553</v>
      </c>
      <c r="D1568" s="6" t="s">
        <v>210</v>
      </c>
      <c r="E1568" s="6" t="s">
        <v>583</v>
      </c>
      <c r="F1568" s="6">
        <v>1</v>
      </c>
      <c r="G1568" s="52">
        <v>45566</v>
      </c>
      <c r="H1568" s="52">
        <f>IF(COUNTIF(休講・補講一覧表!I$6:I$47,開講日程一覧!P1568)&gt;0,_xlfn.XLOOKUP(開講日程一覧!P1568,休講・補講一覧表!I$6:I$47,休講・補講一覧表!G$6:G$47),G1568)</f>
        <v>45566</v>
      </c>
      <c r="I1568" s="3" t="str">
        <f t="shared" si="52"/>
        <v>火</v>
      </c>
      <c r="J1568" s="3" t="str">
        <f>IF(COUNTIF(休講・補講一覧表!I$6:I$47,開講日程一覧!P1568)&gt;0,TEXT(G1568,"m/d")&amp;"の補講","")</f>
        <v/>
      </c>
      <c r="K1568" s="6" t="s">
        <v>552</v>
      </c>
      <c r="L1568" s="7">
        <v>0</v>
      </c>
      <c r="M1568" s="7">
        <v>6.25E-2</v>
      </c>
      <c r="P1568" s="33" t="str">
        <f t="shared" si="53"/>
        <v>ブランド戦略_福岡1</v>
      </c>
      <c r="Q1568" s="6" t="str">
        <f>IF(_xlfn.XLOOKUP(D1568,履修科目一覧!G$6:G$225,履修科目一覧!E$6:E$225)=0,"",_xlfn.XLOOKUP(D1568,履修科目一覧!G$6:G$225,履修科目一覧!E$6:E$225))</f>
        <v/>
      </c>
      <c r="R1568" cm="1">
        <f t="array" ref="R1568">_xlfn.SWITCH(B1568,"集中(導入)",1,"前期",2,"集中(夏期)",3,"後期",4,"集中(春期)",5,"通年",6)</f>
        <v>4</v>
      </c>
      <c r="S1568" t="s">
        <v>49</v>
      </c>
      <c r="U1568">
        <v>1</v>
      </c>
    </row>
    <row r="1569" spans="2:21" x14ac:dyDescent="0.85">
      <c r="B1569" s="22" t="s">
        <v>550</v>
      </c>
      <c r="C1569" s="6" t="s">
        <v>553</v>
      </c>
      <c r="D1569" s="6" t="s">
        <v>210</v>
      </c>
      <c r="E1569" s="6" t="s">
        <v>583</v>
      </c>
      <c r="F1569" s="6">
        <v>2</v>
      </c>
      <c r="G1569" s="52">
        <v>45573</v>
      </c>
      <c r="H1569" s="52">
        <f>IF(COUNTIF(休講・補講一覧表!I$6:I$47,開講日程一覧!P1569)&gt;0,_xlfn.XLOOKUP(開講日程一覧!P1569,休講・補講一覧表!I$6:I$47,休講・補講一覧表!G$6:G$47),G1569)</f>
        <v>45573</v>
      </c>
      <c r="I1569" s="3" t="str">
        <f t="shared" si="52"/>
        <v>火</v>
      </c>
      <c r="J1569" s="3" t="str">
        <f>IF(COUNTIF(休講・補講一覧表!I$6:I$47,開講日程一覧!P1569)&gt;0,TEXT(G1569,"m/d")&amp;"の補講","")</f>
        <v/>
      </c>
      <c r="K1569" s="6" t="s">
        <v>542</v>
      </c>
      <c r="L1569" s="7">
        <v>6.9444444444444441E-3</v>
      </c>
      <c r="M1569" s="7">
        <v>0.125</v>
      </c>
      <c r="P1569" s="33" t="str">
        <f t="shared" si="53"/>
        <v>ブランド戦略_福岡2</v>
      </c>
      <c r="Q1569" s="6" t="str">
        <f>IF(_xlfn.XLOOKUP(D1569,履修科目一覧!G$6:G$225,履修科目一覧!E$6:E$225)=0,"",_xlfn.XLOOKUP(D1569,履修科目一覧!G$6:G$225,履修科目一覧!E$6:E$225))</f>
        <v/>
      </c>
      <c r="R1569" cm="1">
        <f t="array" ref="R1569">_xlfn.SWITCH(B1569,"集中(導入)",1,"前期",2,"集中(夏期)",3,"後期",4,"集中(春期)",5,"通年",6)</f>
        <v>4</v>
      </c>
      <c r="S1569" t="s">
        <v>49</v>
      </c>
      <c r="U1569">
        <v>1</v>
      </c>
    </row>
    <row r="1570" spans="2:21" x14ac:dyDescent="0.85">
      <c r="B1570" s="22" t="s">
        <v>550</v>
      </c>
      <c r="C1570" s="6" t="s">
        <v>553</v>
      </c>
      <c r="D1570" s="6" t="s">
        <v>210</v>
      </c>
      <c r="E1570" s="6" t="s">
        <v>583</v>
      </c>
      <c r="F1570" s="6">
        <v>3</v>
      </c>
      <c r="G1570" s="52">
        <v>45587</v>
      </c>
      <c r="H1570" s="52">
        <f>IF(COUNTIF(休講・補講一覧表!I$6:I$47,開講日程一覧!P1570)&gt;0,_xlfn.XLOOKUP(開講日程一覧!P1570,休講・補講一覧表!I$6:I$47,休講・補講一覧表!G$6:G$47),G1570)</f>
        <v>45587</v>
      </c>
      <c r="I1570" s="3" t="str">
        <f t="shared" si="52"/>
        <v>火</v>
      </c>
      <c r="J1570" s="3" t="str">
        <f>IF(COUNTIF(休講・補講一覧表!I$6:I$47,開講日程一覧!P1570)&gt;0,TEXT(G1570,"m/d")&amp;"の補講","")</f>
        <v/>
      </c>
      <c r="K1570" s="6" t="s">
        <v>542</v>
      </c>
      <c r="L1570" s="7">
        <v>6.9444444444444441E-3</v>
      </c>
      <c r="M1570" s="7">
        <v>0.125</v>
      </c>
      <c r="P1570" s="33" t="str">
        <f t="shared" si="53"/>
        <v>ブランド戦略_福岡3</v>
      </c>
      <c r="Q1570" s="6" t="str">
        <f>IF(_xlfn.XLOOKUP(D1570,履修科目一覧!G$6:G$225,履修科目一覧!E$6:E$225)=0,"",_xlfn.XLOOKUP(D1570,履修科目一覧!G$6:G$225,履修科目一覧!E$6:E$225))</f>
        <v/>
      </c>
      <c r="R1570" cm="1">
        <f t="array" ref="R1570">_xlfn.SWITCH(B1570,"集中(導入)",1,"前期",2,"集中(夏期)",3,"後期",4,"集中(春期)",5,"通年",6)</f>
        <v>4</v>
      </c>
      <c r="S1570" t="s">
        <v>49</v>
      </c>
      <c r="U1570">
        <v>1</v>
      </c>
    </row>
    <row r="1571" spans="2:21" x14ac:dyDescent="0.85">
      <c r="B1571" s="22" t="s">
        <v>550</v>
      </c>
      <c r="C1571" s="6" t="s">
        <v>553</v>
      </c>
      <c r="D1571" s="6" t="s">
        <v>210</v>
      </c>
      <c r="E1571" s="6" t="s">
        <v>583</v>
      </c>
      <c r="F1571" s="6">
        <v>4</v>
      </c>
      <c r="G1571" s="52">
        <v>45601</v>
      </c>
      <c r="H1571" s="52">
        <f>IF(COUNTIF(休講・補講一覧表!I$6:I$47,開講日程一覧!P1571)&gt;0,_xlfn.XLOOKUP(開講日程一覧!P1571,休講・補講一覧表!I$6:I$47,休講・補講一覧表!G$6:G$47),G1571)</f>
        <v>45601</v>
      </c>
      <c r="I1571" s="3" t="str">
        <f t="shared" si="52"/>
        <v>火</v>
      </c>
      <c r="J1571" s="3" t="str">
        <f>IF(COUNTIF(休講・補講一覧表!I$6:I$47,開講日程一覧!P1571)&gt;0,TEXT(G1571,"m/d")&amp;"の補講","")</f>
        <v/>
      </c>
      <c r="K1571" s="6" t="s">
        <v>542</v>
      </c>
      <c r="L1571" s="7">
        <v>6.9444444444444441E-3</v>
      </c>
      <c r="M1571" s="7">
        <v>0.125</v>
      </c>
      <c r="P1571" s="33" t="str">
        <f t="shared" si="53"/>
        <v>ブランド戦略_福岡4</v>
      </c>
      <c r="Q1571" s="6" t="str">
        <f>IF(_xlfn.XLOOKUP(D1571,履修科目一覧!G$6:G$225,履修科目一覧!E$6:E$225)=0,"",_xlfn.XLOOKUP(D1571,履修科目一覧!G$6:G$225,履修科目一覧!E$6:E$225))</f>
        <v/>
      </c>
      <c r="R1571" cm="1">
        <f t="array" ref="R1571">_xlfn.SWITCH(B1571,"集中(導入)",1,"前期",2,"集中(夏期)",3,"後期",4,"集中(春期)",5,"通年",6)</f>
        <v>4</v>
      </c>
      <c r="S1571" t="s">
        <v>49</v>
      </c>
      <c r="U1571">
        <v>1</v>
      </c>
    </row>
    <row r="1572" spans="2:21" x14ac:dyDescent="0.85">
      <c r="B1572" s="22" t="s">
        <v>550</v>
      </c>
      <c r="C1572" s="6" t="s">
        <v>553</v>
      </c>
      <c r="D1572" s="6" t="s">
        <v>210</v>
      </c>
      <c r="E1572" s="6" t="s">
        <v>583</v>
      </c>
      <c r="F1572" s="6">
        <v>5</v>
      </c>
      <c r="G1572" s="52">
        <v>45615</v>
      </c>
      <c r="H1572" s="52">
        <f>IF(COUNTIF(休講・補講一覧表!I$6:I$47,開講日程一覧!P1572)&gt;0,_xlfn.XLOOKUP(開講日程一覧!P1572,休講・補講一覧表!I$6:I$47,休講・補講一覧表!G$6:G$47),G1572)</f>
        <v>45615</v>
      </c>
      <c r="I1572" s="3" t="str">
        <f t="shared" si="52"/>
        <v>火</v>
      </c>
      <c r="J1572" s="3" t="str">
        <f>IF(COUNTIF(休講・補講一覧表!I$6:I$47,開講日程一覧!P1572)&gt;0,TEXT(G1572,"m/d")&amp;"の補講","")</f>
        <v/>
      </c>
      <c r="K1572" s="6" t="s">
        <v>542</v>
      </c>
      <c r="L1572" s="7">
        <v>6.9444444444444441E-3</v>
      </c>
      <c r="M1572" s="7">
        <v>0.125</v>
      </c>
      <c r="P1572" s="33" t="str">
        <f t="shared" si="53"/>
        <v>ブランド戦略_福岡5</v>
      </c>
      <c r="Q1572" s="6" t="str">
        <f>IF(_xlfn.XLOOKUP(D1572,履修科目一覧!G$6:G$225,履修科目一覧!E$6:E$225)=0,"",_xlfn.XLOOKUP(D1572,履修科目一覧!G$6:G$225,履修科目一覧!E$6:E$225))</f>
        <v/>
      </c>
      <c r="R1572" cm="1">
        <f t="array" ref="R1572">_xlfn.SWITCH(B1572,"集中(導入)",1,"前期",2,"集中(夏期)",3,"後期",4,"集中(春期)",5,"通年",6)</f>
        <v>4</v>
      </c>
      <c r="S1572" t="s">
        <v>49</v>
      </c>
      <c r="U1572">
        <v>1</v>
      </c>
    </row>
    <row r="1573" spans="2:21" x14ac:dyDescent="0.85">
      <c r="B1573" s="22" t="s">
        <v>550</v>
      </c>
      <c r="C1573" s="6" t="s">
        <v>553</v>
      </c>
      <c r="D1573" s="6" t="s">
        <v>210</v>
      </c>
      <c r="E1573" s="6" t="s">
        <v>583</v>
      </c>
      <c r="F1573" s="6">
        <v>6</v>
      </c>
      <c r="G1573" s="52">
        <v>45629</v>
      </c>
      <c r="H1573" s="52">
        <f>IF(COUNTIF(休講・補講一覧表!I$6:I$47,開講日程一覧!P1573)&gt;0,_xlfn.XLOOKUP(開講日程一覧!P1573,休講・補講一覧表!I$6:I$47,休講・補講一覧表!G$6:G$47),G1573)</f>
        <v>45629</v>
      </c>
      <c r="I1573" s="3" t="str">
        <f t="shared" si="52"/>
        <v>火</v>
      </c>
      <c r="J1573" s="3" t="str">
        <f>IF(COUNTIF(休講・補講一覧表!I$6:I$47,開講日程一覧!P1573)&gt;0,TEXT(G1573,"m/d")&amp;"の補講","")</f>
        <v/>
      </c>
      <c r="K1573" s="6" t="s">
        <v>542</v>
      </c>
      <c r="L1573" s="7">
        <v>6.9444444444444441E-3</v>
      </c>
      <c r="M1573" s="7">
        <v>0.125</v>
      </c>
      <c r="P1573" s="33" t="str">
        <f t="shared" si="53"/>
        <v>ブランド戦略_福岡6</v>
      </c>
      <c r="Q1573" s="6" t="str">
        <f>IF(_xlfn.XLOOKUP(D1573,履修科目一覧!G$6:G$225,履修科目一覧!E$6:E$225)=0,"",_xlfn.XLOOKUP(D1573,履修科目一覧!G$6:G$225,履修科目一覧!E$6:E$225))</f>
        <v/>
      </c>
      <c r="R1573" cm="1">
        <f t="array" ref="R1573">_xlfn.SWITCH(B1573,"集中(導入)",1,"前期",2,"集中(夏期)",3,"後期",4,"集中(春期)",5,"通年",6)</f>
        <v>4</v>
      </c>
      <c r="S1573" t="s">
        <v>49</v>
      </c>
      <c r="U1573">
        <v>1</v>
      </c>
    </row>
    <row r="1574" spans="2:21" x14ac:dyDescent="0.85">
      <c r="B1574" s="22" t="s">
        <v>550</v>
      </c>
      <c r="C1574" s="6" t="s">
        <v>553</v>
      </c>
      <c r="D1574" s="6" t="s">
        <v>210</v>
      </c>
      <c r="E1574" s="6" t="s">
        <v>583</v>
      </c>
      <c r="F1574" s="6">
        <v>7</v>
      </c>
      <c r="G1574" s="52">
        <v>45643</v>
      </c>
      <c r="H1574" s="52">
        <f>IF(COUNTIF(休講・補講一覧表!I$6:I$47,開講日程一覧!P1574)&gt;0,_xlfn.XLOOKUP(開講日程一覧!P1574,休講・補講一覧表!I$6:I$47,休講・補講一覧表!G$6:G$47),G1574)</f>
        <v>45643</v>
      </c>
      <c r="I1574" s="3" t="str">
        <f t="shared" si="52"/>
        <v>火</v>
      </c>
      <c r="J1574" s="3" t="str">
        <f>IF(COUNTIF(休講・補講一覧表!I$6:I$47,開講日程一覧!P1574)&gt;0,TEXT(G1574,"m/d")&amp;"の補講","")</f>
        <v/>
      </c>
      <c r="K1574" s="6" t="s">
        <v>542</v>
      </c>
      <c r="L1574" s="7">
        <v>6.9444444444444441E-3</v>
      </c>
      <c r="M1574" s="7">
        <v>0.125</v>
      </c>
      <c r="P1574" s="33" t="str">
        <f t="shared" si="53"/>
        <v>ブランド戦略_福岡7</v>
      </c>
      <c r="Q1574" s="6" t="str">
        <f>IF(_xlfn.XLOOKUP(D1574,履修科目一覧!G$6:G$225,履修科目一覧!E$6:E$225)=0,"",_xlfn.XLOOKUP(D1574,履修科目一覧!G$6:G$225,履修科目一覧!E$6:E$225))</f>
        <v/>
      </c>
      <c r="R1574" cm="1">
        <f t="array" ref="R1574">_xlfn.SWITCH(B1574,"集中(導入)",1,"前期",2,"集中(夏期)",3,"後期",4,"集中(春期)",5,"通年",6)</f>
        <v>4</v>
      </c>
      <c r="S1574" t="s">
        <v>49</v>
      </c>
      <c r="U1574">
        <v>1</v>
      </c>
    </row>
    <row r="1575" spans="2:21" x14ac:dyDescent="0.85">
      <c r="B1575" s="22" t="s">
        <v>550</v>
      </c>
      <c r="C1575" s="6" t="s">
        <v>553</v>
      </c>
      <c r="D1575" s="6" t="s">
        <v>210</v>
      </c>
      <c r="E1575" s="6" t="s">
        <v>583</v>
      </c>
      <c r="F1575" s="6">
        <v>8</v>
      </c>
      <c r="G1575" s="52">
        <v>45664</v>
      </c>
      <c r="H1575" s="52">
        <f>IF(COUNTIF(休講・補講一覧表!I$6:I$47,開講日程一覧!P1575)&gt;0,_xlfn.XLOOKUP(開講日程一覧!P1575,休講・補講一覧表!I$6:I$47,休講・補講一覧表!G$6:G$47),G1575)</f>
        <v>45664</v>
      </c>
      <c r="I1575" s="3" t="str">
        <f t="shared" si="52"/>
        <v>火</v>
      </c>
      <c r="J1575" s="3" t="str">
        <f>IF(COUNTIF(休講・補講一覧表!I$6:I$47,開講日程一覧!P1575)&gt;0,TEXT(G1575,"m/d")&amp;"の補講","")</f>
        <v/>
      </c>
      <c r="K1575" s="6" t="s">
        <v>542</v>
      </c>
      <c r="L1575" s="7">
        <v>6.9444444444444441E-3</v>
      </c>
      <c r="M1575" s="7">
        <v>0.125</v>
      </c>
      <c r="P1575" s="33" t="str">
        <f t="shared" si="53"/>
        <v>ブランド戦略_福岡8</v>
      </c>
      <c r="Q1575" s="6" t="str">
        <f>IF(_xlfn.XLOOKUP(D1575,履修科目一覧!G$6:G$225,履修科目一覧!E$6:E$225)=0,"",_xlfn.XLOOKUP(D1575,履修科目一覧!G$6:G$225,履修科目一覧!E$6:E$225))</f>
        <v/>
      </c>
      <c r="R1575" cm="1">
        <f t="array" ref="R1575">_xlfn.SWITCH(B1575,"集中(導入)",1,"前期",2,"集中(夏期)",3,"後期",4,"集中(春期)",5,"通年",6)</f>
        <v>4</v>
      </c>
      <c r="S1575" t="s">
        <v>49</v>
      </c>
      <c r="U1575">
        <v>1</v>
      </c>
    </row>
    <row r="1576" spans="2:21" x14ac:dyDescent="0.85">
      <c r="B1576" s="22" t="s">
        <v>545</v>
      </c>
      <c r="C1576" s="6" t="s">
        <v>578</v>
      </c>
      <c r="D1576" s="6" t="s">
        <v>220</v>
      </c>
      <c r="E1576" s="6" t="s">
        <v>583</v>
      </c>
      <c r="F1576" s="6">
        <v>1</v>
      </c>
      <c r="G1576" s="52">
        <v>45406</v>
      </c>
      <c r="H1576" s="52">
        <f>IF(COUNTIF(休講・補講一覧表!I$6:I$47,開講日程一覧!P1576)&gt;0,_xlfn.XLOOKUP(開講日程一覧!P1576,休講・補講一覧表!I$6:I$47,休講・補講一覧表!G$6:G$47),G1576)</f>
        <v>45406</v>
      </c>
      <c r="I1576" s="3" t="str">
        <f t="shared" si="52"/>
        <v>水</v>
      </c>
      <c r="J1576" s="3" t="str">
        <f>IF(COUNTIF(休講・補講一覧表!I$6:I$47,開講日程一覧!P1576)&gt;0,TEXT(G1576,"m/d")&amp;"の補講","")</f>
        <v/>
      </c>
      <c r="K1576" s="6" t="s">
        <v>552</v>
      </c>
      <c r="L1576" s="7">
        <v>0</v>
      </c>
      <c r="M1576" s="7">
        <v>6.25E-2</v>
      </c>
      <c r="P1576" s="33" t="str">
        <f t="shared" si="53"/>
        <v>コミュニケーション戦略_福岡1</v>
      </c>
      <c r="Q1576" s="6" t="str">
        <f>IF(_xlfn.XLOOKUP(D1576,履修科目一覧!G$6:G$225,履修科目一覧!E$6:E$225)=0,"",_xlfn.XLOOKUP(D1576,履修科目一覧!G$6:G$225,履修科目一覧!E$6:E$225))</f>
        <v/>
      </c>
      <c r="R1576" cm="1">
        <f t="array" ref="R1576">_xlfn.SWITCH(B1576,"集中(導入)",1,"前期",2,"集中(夏期)",3,"後期",4,"集中(春期)",5,"通年",6)</f>
        <v>2</v>
      </c>
      <c r="S1576" t="s">
        <v>49</v>
      </c>
      <c r="U1576">
        <v>1</v>
      </c>
    </row>
    <row r="1577" spans="2:21" x14ac:dyDescent="0.85">
      <c r="B1577" s="22" t="s">
        <v>545</v>
      </c>
      <c r="C1577" s="6" t="s">
        <v>578</v>
      </c>
      <c r="D1577" s="6" t="s">
        <v>220</v>
      </c>
      <c r="E1577" s="6" t="s">
        <v>583</v>
      </c>
      <c r="F1577" s="6">
        <v>2</v>
      </c>
      <c r="G1577" s="52">
        <v>45420</v>
      </c>
      <c r="H1577" s="52">
        <f>IF(COUNTIF(休講・補講一覧表!I$6:I$47,開講日程一覧!P1577)&gt;0,_xlfn.XLOOKUP(開講日程一覧!P1577,休講・補講一覧表!I$6:I$47,休講・補講一覧表!G$6:G$47),G1577)</f>
        <v>45420</v>
      </c>
      <c r="I1577" s="3" t="str">
        <f t="shared" si="52"/>
        <v>水</v>
      </c>
      <c r="J1577" s="3" t="str">
        <f>IF(COUNTIF(休講・補講一覧表!I$6:I$47,開講日程一覧!P1577)&gt;0,TEXT(G1577,"m/d")&amp;"の補講","")</f>
        <v/>
      </c>
      <c r="K1577" s="6" t="s">
        <v>542</v>
      </c>
      <c r="L1577" s="7">
        <v>6.9444444444444441E-3</v>
      </c>
      <c r="M1577" s="7">
        <v>0.125</v>
      </c>
      <c r="P1577" s="33" t="str">
        <f t="shared" si="53"/>
        <v>コミュニケーション戦略_福岡2</v>
      </c>
      <c r="Q1577" s="6" t="str">
        <f>IF(_xlfn.XLOOKUP(D1577,履修科目一覧!G$6:G$225,履修科目一覧!E$6:E$225)=0,"",_xlfn.XLOOKUP(D1577,履修科目一覧!G$6:G$225,履修科目一覧!E$6:E$225))</f>
        <v/>
      </c>
      <c r="R1577" cm="1">
        <f t="array" ref="R1577">_xlfn.SWITCH(B1577,"集中(導入)",1,"前期",2,"集中(夏期)",3,"後期",4,"集中(春期)",5,"通年",6)</f>
        <v>2</v>
      </c>
      <c r="S1577" t="s">
        <v>49</v>
      </c>
      <c r="U1577">
        <v>1</v>
      </c>
    </row>
    <row r="1578" spans="2:21" x14ac:dyDescent="0.85">
      <c r="B1578" s="22" t="s">
        <v>545</v>
      </c>
      <c r="C1578" s="6" t="s">
        <v>578</v>
      </c>
      <c r="D1578" s="6" t="s">
        <v>220</v>
      </c>
      <c r="E1578" s="6" t="s">
        <v>583</v>
      </c>
      <c r="F1578" s="6">
        <v>3</v>
      </c>
      <c r="G1578" s="52">
        <v>45434</v>
      </c>
      <c r="H1578" s="52">
        <f>IF(COUNTIF(休講・補講一覧表!I$6:I$47,開講日程一覧!P1578)&gt;0,_xlfn.XLOOKUP(開講日程一覧!P1578,休講・補講一覧表!I$6:I$47,休講・補講一覧表!G$6:G$47),G1578)</f>
        <v>45434</v>
      </c>
      <c r="I1578" s="3" t="str">
        <f t="shared" si="52"/>
        <v>水</v>
      </c>
      <c r="J1578" s="3" t="str">
        <f>IF(COUNTIF(休講・補講一覧表!I$6:I$47,開講日程一覧!P1578)&gt;0,TEXT(G1578,"m/d")&amp;"の補講","")</f>
        <v/>
      </c>
      <c r="K1578" s="6" t="s">
        <v>542</v>
      </c>
      <c r="L1578" s="7">
        <v>6.9444444444444441E-3</v>
      </c>
      <c r="M1578" s="7">
        <v>0.125</v>
      </c>
      <c r="P1578" s="33" t="str">
        <f t="shared" si="53"/>
        <v>コミュニケーション戦略_福岡3</v>
      </c>
      <c r="Q1578" s="6" t="str">
        <f>IF(_xlfn.XLOOKUP(D1578,履修科目一覧!G$6:G$225,履修科目一覧!E$6:E$225)=0,"",_xlfn.XLOOKUP(D1578,履修科目一覧!G$6:G$225,履修科目一覧!E$6:E$225))</f>
        <v/>
      </c>
      <c r="R1578" cm="1">
        <f t="array" ref="R1578">_xlfn.SWITCH(B1578,"集中(導入)",1,"前期",2,"集中(夏期)",3,"後期",4,"集中(春期)",5,"通年",6)</f>
        <v>2</v>
      </c>
      <c r="S1578" t="s">
        <v>49</v>
      </c>
      <c r="U1578">
        <v>1</v>
      </c>
    </row>
    <row r="1579" spans="2:21" x14ac:dyDescent="0.85">
      <c r="B1579" s="22" t="s">
        <v>545</v>
      </c>
      <c r="C1579" s="6" t="s">
        <v>578</v>
      </c>
      <c r="D1579" s="6" t="s">
        <v>220</v>
      </c>
      <c r="E1579" s="6" t="s">
        <v>583</v>
      </c>
      <c r="F1579" s="6">
        <v>4</v>
      </c>
      <c r="G1579" s="52">
        <v>45448</v>
      </c>
      <c r="H1579" s="52">
        <f>IF(COUNTIF(休講・補講一覧表!I$6:I$47,開講日程一覧!P1579)&gt;0,_xlfn.XLOOKUP(開講日程一覧!P1579,休講・補講一覧表!I$6:I$47,休講・補講一覧表!G$6:G$47),G1579)</f>
        <v>45448</v>
      </c>
      <c r="I1579" s="3" t="str">
        <f t="shared" si="52"/>
        <v>水</v>
      </c>
      <c r="J1579" s="3" t="str">
        <f>IF(COUNTIF(休講・補講一覧表!I$6:I$47,開講日程一覧!P1579)&gt;0,TEXT(G1579,"m/d")&amp;"の補講","")</f>
        <v/>
      </c>
      <c r="K1579" s="6" t="s">
        <v>542</v>
      </c>
      <c r="L1579" s="7">
        <v>6.9444444444444441E-3</v>
      </c>
      <c r="M1579" s="7">
        <v>0.125</v>
      </c>
      <c r="P1579" s="33" t="str">
        <f t="shared" si="53"/>
        <v>コミュニケーション戦略_福岡4</v>
      </c>
      <c r="Q1579" s="6" t="str">
        <f>IF(_xlfn.XLOOKUP(D1579,履修科目一覧!G$6:G$225,履修科目一覧!E$6:E$225)=0,"",_xlfn.XLOOKUP(D1579,履修科目一覧!G$6:G$225,履修科目一覧!E$6:E$225))</f>
        <v/>
      </c>
      <c r="R1579" cm="1">
        <f t="array" ref="R1579">_xlfn.SWITCH(B1579,"集中(導入)",1,"前期",2,"集中(夏期)",3,"後期",4,"集中(春期)",5,"通年",6)</f>
        <v>2</v>
      </c>
      <c r="S1579" t="s">
        <v>49</v>
      </c>
      <c r="U1579">
        <v>1</v>
      </c>
    </row>
    <row r="1580" spans="2:21" x14ac:dyDescent="0.85">
      <c r="B1580" s="22" t="s">
        <v>545</v>
      </c>
      <c r="C1580" s="6" t="s">
        <v>578</v>
      </c>
      <c r="D1580" s="6" t="s">
        <v>220</v>
      </c>
      <c r="E1580" s="6" t="s">
        <v>583</v>
      </c>
      <c r="F1580" s="6">
        <v>5</v>
      </c>
      <c r="G1580" s="52">
        <v>45462</v>
      </c>
      <c r="H1580" s="52">
        <f>IF(COUNTIF(休講・補講一覧表!I$6:I$47,開講日程一覧!P1580)&gt;0,_xlfn.XLOOKUP(開講日程一覧!P1580,休講・補講一覧表!I$6:I$47,休講・補講一覧表!G$6:G$47),G1580)</f>
        <v>45462</v>
      </c>
      <c r="I1580" s="3" t="str">
        <f t="shared" si="52"/>
        <v>水</v>
      </c>
      <c r="J1580" s="3" t="str">
        <f>IF(COUNTIF(休講・補講一覧表!I$6:I$47,開講日程一覧!P1580)&gt;0,TEXT(G1580,"m/d")&amp;"の補講","")</f>
        <v/>
      </c>
      <c r="K1580" s="6" t="s">
        <v>542</v>
      </c>
      <c r="L1580" s="7">
        <v>6.9444444444444441E-3</v>
      </c>
      <c r="M1580" s="7">
        <v>0.125</v>
      </c>
      <c r="P1580" s="33" t="str">
        <f t="shared" si="53"/>
        <v>コミュニケーション戦略_福岡5</v>
      </c>
      <c r="Q1580" s="6" t="str">
        <f>IF(_xlfn.XLOOKUP(D1580,履修科目一覧!G$6:G$225,履修科目一覧!E$6:E$225)=0,"",_xlfn.XLOOKUP(D1580,履修科目一覧!G$6:G$225,履修科目一覧!E$6:E$225))</f>
        <v/>
      </c>
      <c r="R1580" cm="1">
        <f t="array" ref="R1580">_xlfn.SWITCH(B1580,"集中(導入)",1,"前期",2,"集中(夏期)",3,"後期",4,"集中(春期)",5,"通年",6)</f>
        <v>2</v>
      </c>
      <c r="S1580" t="s">
        <v>49</v>
      </c>
      <c r="U1580">
        <v>1</v>
      </c>
    </row>
    <row r="1581" spans="2:21" x14ac:dyDescent="0.85">
      <c r="B1581" s="22" t="s">
        <v>545</v>
      </c>
      <c r="C1581" s="6" t="s">
        <v>578</v>
      </c>
      <c r="D1581" s="6" t="s">
        <v>220</v>
      </c>
      <c r="E1581" s="6" t="s">
        <v>583</v>
      </c>
      <c r="F1581" s="6">
        <v>6</v>
      </c>
      <c r="G1581" s="52">
        <v>45476</v>
      </c>
      <c r="H1581" s="52">
        <f>IF(COUNTIF(休講・補講一覧表!I$6:I$47,開講日程一覧!P1581)&gt;0,_xlfn.XLOOKUP(開講日程一覧!P1581,休講・補講一覧表!I$6:I$47,休講・補講一覧表!G$6:G$47),G1581)</f>
        <v>45476</v>
      </c>
      <c r="I1581" s="3" t="str">
        <f t="shared" si="52"/>
        <v>水</v>
      </c>
      <c r="J1581" s="3" t="str">
        <f>IF(COUNTIF(休講・補講一覧表!I$6:I$47,開講日程一覧!P1581)&gt;0,TEXT(G1581,"m/d")&amp;"の補講","")</f>
        <v/>
      </c>
      <c r="K1581" s="6" t="s">
        <v>542</v>
      </c>
      <c r="L1581" s="7">
        <v>6.9444444444444441E-3</v>
      </c>
      <c r="M1581" s="7">
        <v>0.125</v>
      </c>
      <c r="P1581" s="33" t="str">
        <f t="shared" si="53"/>
        <v>コミュニケーション戦略_福岡6</v>
      </c>
      <c r="Q1581" s="6" t="str">
        <f>IF(_xlfn.XLOOKUP(D1581,履修科目一覧!G$6:G$225,履修科目一覧!E$6:E$225)=0,"",_xlfn.XLOOKUP(D1581,履修科目一覧!G$6:G$225,履修科目一覧!E$6:E$225))</f>
        <v/>
      </c>
      <c r="R1581" cm="1">
        <f t="array" ref="R1581">_xlfn.SWITCH(B1581,"集中(導入)",1,"前期",2,"集中(夏期)",3,"後期",4,"集中(春期)",5,"通年",6)</f>
        <v>2</v>
      </c>
      <c r="S1581" t="s">
        <v>49</v>
      </c>
      <c r="U1581">
        <v>1</v>
      </c>
    </row>
    <row r="1582" spans="2:21" x14ac:dyDescent="0.85">
      <c r="B1582" s="22" t="s">
        <v>545</v>
      </c>
      <c r="C1582" s="6" t="s">
        <v>578</v>
      </c>
      <c r="D1582" s="6" t="s">
        <v>220</v>
      </c>
      <c r="E1582" s="6" t="s">
        <v>583</v>
      </c>
      <c r="F1582" s="6">
        <v>7</v>
      </c>
      <c r="G1582" s="52">
        <v>45490</v>
      </c>
      <c r="H1582" s="52">
        <f>IF(COUNTIF(休講・補講一覧表!I$6:I$47,開講日程一覧!P1582)&gt;0,_xlfn.XLOOKUP(開講日程一覧!P1582,休講・補講一覧表!I$6:I$47,休講・補講一覧表!G$6:G$47),G1582)</f>
        <v>45490</v>
      </c>
      <c r="I1582" s="3" t="str">
        <f t="shared" si="52"/>
        <v>水</v>
      </c>
      <c r="J1582" s="3" t="str">
        <f>IF(COUNTIF(休講・補講一覧表!I$6:I$47,開講日程一覧!P1582)&gt;0,TEXT(G1582,"m/d")&amp;"の補講","")</f>
        <v/>
      </c>
      <c r="K1582" s="6" t="s">
        <v>542</v>
      </c>
      <c r="L1582" s="7">
        <v>6.9444444444444441E-3</v>
      </c>
      <c r="M1582" s="7">
        <v>0.125</v>
      </c>
      <c r="P1582" s="33" t="str">
        <f t="shared" si="53"/>
        <v>コミュニケーション戦略_福岡7</v>
      </c>
      <c r="Q1582" s="6" t="str">
        <f>IF(_xlfn.XLOOKUP(D1582,履修科目一覧!G$6:G$225,履修科目一覧!E$6:E$225)=0,"",_xlfn.XLOOKUP(D1582,履修科目一覧!G$6:G$225,履修科目一覧!E$6:E$225))</f>
        <v/>
      </c>
      <c r="R1582" cm="1">
        <f t="array" ref="R1582">_xlfn.SWITCH(B1582,"集中(導入)",1,"前期",2,"集中(夏期)",3,"後期",4,"集中(春期)",5,"通年",6)</f>
        <v>2</v>
      </c>
      <c r="S1582" t="s">
        <v>49</v>
      </c>
      <c r="U1582">
        <v>1</v>
      </c>
    </row>
    <row r="1583" spans="2:21" x14ac:dyDescent="0.85">
      <c r="B1583" s="22" t="s">
        <v>545</v>
      </c>
      <c r="C1583" s="6" t="s">
        <v>578</v>
      </c>
      <c r="D1583" s="6" t="s">
        <v>220</v>
      </c>
      <c r="E1583" s="6" t="s">
        <v>583</v>
      </c>
      <c r="F1583" s="6">
        <v>8</v>
      </c>
      <c r="G1583" s="52">
        <v>45504</v>
      </c>
      <c r="H1583" s="52">
        <f>IF(COUNTIF(休講・補講一覧表!I$6:I$47,開講日程一覧!P1583)&gt;0,_xlfn.XLOOKUP(開講日程一覧!P1583,休講・補講一覧表!I$6:I$47,休講・補講一覧表!G$6:G$47),G1583)</f>
        <v>45504</v>
      </c>
      <c r="I1583" s="3" t="str">
        <f t="shared" si="52"/>
        <v>水</v>
      </c>
      <c r="J1583" s="3" t="str">
        <f>IF(COUNTIF(休講・補講一覧表!I$6:I$47,開講日程一覧!P1583)&gt;0,TEXT(G1583,"m/d")&amp;"の補講","")</f>
        <v/>
      </c>
      <c r="K1583" s="6" t="s">
        <v>542</v>
      </c>
      <c r="L1583" s="7">
        <v>6.9444444444444441E-3</v>
      </c>
      <c r="M1583" s="7">
        <v>0.125</v>
      </c>
      <c r="P1583" s="33" t="str">
        <f t="shared" si="53"/>
        <v>コミュニケーション戦略_福岡8</v>
      </c>
      <c r="Q1583" s="6" t="str">
        <f>IF(_xlfn.XLOOKUP(D1583,履修科目一覧!G$6:G$225,履修科目一覧!E$6:E$225)=0,"",_xlfn.XLOOKUP(D1583,履修科目一覧!G$6:G$225,履修科目一覧!E$6:E$225))</f>
        <v/>
      </c>
      <c r="R1583" cm="1">
        <f t="array" ref="R1583">_xlfn.SWITCH(B1583,"集中(導入)",1,"前期",2,"集中(夏期)",3,"後期",4,"集中(春期)",5,"通年",6)</f>
        <v>2</v>
      </c>
      <c r="S1583" t="s">
        <v>49</v>
      </c>
      <c r="U1583">
        <v>1</v>
      </c>
    </row>
    <row r="1584" spans="2:21" x14ac:dyDescent="0.85">
      <c r="B1584" s="22" t="s">
        <v>550</v>
      </c>
      <c r="C1584" s="6" t="s">
        <v>573</v>
      </c>
      <c r="D1584" s="6" t="s">
        <v>232</v>
      </c>
      <c r="E1584" s="6" t="s">
        <v>583</v>
      </c>
      <c r="F1584" s="6">
        <v>1</v>
      </c>
      <c r="G1584" s="52">
        <v>45568</v>
      </c>
      <c r="H1584" s="52">
        <f>IF(COUNTIF(休講・補講一覧表!I$6:I$47,開講日程一覧!P1584)&gt;0,_xlfn.XLOOKUP(開講日程一覧!P1584,休講・補講一覧表!I$6:I$47,休講・補講一覧表!G$6:G$47),G1584)</f>
        <v>45568</v>
      </c>
      <c r="I1584" s="3" t="str">
        <f t="shared" si="52"/>
        <v>木</v>
      </c>
      <c r="J1584" s="3" t="str">
        <f>IF(COUNTIF(休講・補講一覧表!I$6:I$47,開講日程一覧!P1584)&gt;0,TEXT(G1584,"m/d")&amp;"の補講","")</f>
        <v/>
      </c>
      <c r="K1584" s="6" t="s">
        <v>552</v>
      </c>
      <c r="L1584" s="7">
        <v>0</v>
      </c>
      <c r="M1584" s="7">
        <v>6.25E-2</v>
      </c>
      <c r="P1584" s="33" t="str">
        <f t="shared" si="53"/>
        <v>組織と人材マネジメント_福岡1</v>
      </c>
      <c r="Q1584" s="6" t="str">
        <f>IF(_xlfn.XLOOKUP(D1584,履修科目一覧!G$6:G$225,履修科目一覧!E$6:E$225)=0,"",_xlfn.XLOOKUP(D1584,履修科目一覧!G$6:G$225,履修科目一覧!E$6:E$225))</f>
        <v/>
      </c>
      <c r="R1584" cm="1">
        <f t="array" ref="R1584">_xlfn.SWITCH(B1584,"集中(導入)",1,"前期",2,"集中(夏期)",3,"後期",4,"集中(春期)",5,"通年",6)</f>
        <v>4</v>
      </c>
      <c r="S1584" t="s">
        <v>49</v>
      </c>
      <c r="U1584">
        <v>1</v>
      </c>
    </row>
    <row r="1585" spans="2:21" x14ac:dyDescent="0.85">
      <c r="B1585" s="22" t="s">
        <v>550</v>
      </c>
      <c r="C1585" s="6" t="s">
        <v>573</v>
      </c>
      <c r="D1585" s="6" t="s">
        <v>232</v>
      </c>
      <c r="E1585" s="6" t="s">
        <v>583</v>
      </c>
      <c r="F1585" s="6">
        <v>2</v>
      </c>
      <c r="G1585" s="52">
        <v>45575</v>
      </c>
      <c r="H1585" s="52">
        <f>IF(COUNTIF(休講・補講一覧表!I$6:I$47,開講日程一覧!P1585)&gt;0,_xlfn.XLOOKUP(開講日程一覧!P1585,休講・補講一覧表!I$6:I$47,休講・補講一覧表!G$6:G$47),G1585)</f>
        <v>45575</v>
      </c>
      <c r="I1585" s="3" t="str">
        <f t="shared" si="52"/>
        <v>木</v>
      </c>
      <c r="J1585" s="3" t="str">
        <f>IF(COUNTIF(休講・補講一覧表!I$6:I$47,開講日程一覧!P1585)&gt;0,TEXT(G1585,"m/d")&amp;"の補講","")</f>
        <v/>
      </c>
      <c r="K1585" s="6" t="s">
        <v>542</v>
      </c>
      <c r="L1585" s="7">
        <v>6.9444444444444441E-3</v>
      </c>
      <c r="M1585" s="7">
        <v>0.125</v>
      </c>
      <c r="P1585" s="33" t="str">
        <f t="shared" si="53"/>
        <v>組織と人材マネジメント_福岡2</v>
      </c>
      <c r="Q1585" s="6" t="str">
        <f>IF(_xlfn.XLOOKUP(D1585,履修科目一覧!G$6:G$225,履修科目一覧!E$6:E$225)=0,"",_xlfn.XLOOKUP(D1585,履修科目一覧!G$6:G$225,履修科目一覧!E$6:E$225))</f>
        <v/>
      </c>
      <c r="R1585" cm="1">
        <f t="array" ref="R1585">_xlfn.SWITCH(B1585,"集中(導入)",1,"前期",2,"集中(夏期)",3,"後期",4,"集中(春期)",5,"通年",6)</f>
        <v>4</v>
      </c>
      <c r="S1585" t="s">
        <v>49</v>
      </c>
      <c r="U1585">
        <v>1</v>
      </c>
    </row>
    <row r="1586" spans="2:21" x14ac:dyDescent="0.85">
      <c r="B1586" s="22" t="s">
        <v>550</v>
      </c>
      <c r="C1586" s="6" t="s">
        <v>573</v>
      </c>
      <c r="D1586" s="6" t="s">
        <v>232</v>
      </c>
      <c r="E1586" s="6" t="s">
        <v>583</v>
      </c>
      <c r="F1586" s="6">
        <v>3</v>
      </c>
      <c r="G1586" s="52">
        <v>45589</v>
      </c>
      <c r="H1586" s="52">
        <f>IF(COUNTIF(休講・補講一覧表!I$6:I$47,開講日程一覧!P1586)&gt;0,_xlfn.XLOOKUP(開講日程一覧!P1586,休講・補講一覧表!I$6:I$47,休講・補講一覧表!G$6:G$47),G1586)</f>
        <v>45589</v>
      </c>
      <c r="I1586" s="3" t="str">
        <f t="shared" si="52"/>
        <v>木</v>
      </c>
      <c r="J1586" s="3" t="str">
        <f>IF(COUNTIF(休講・補講一覧表!I$6:I$47,開講日程一覧!P1586)&gt;0,TEXT(G1586,"m/d")&amp;"の補講","")</f>
        <v/>
      </c>
      <c r="K1586" s="6" t="s">
        <v>542</v>
      </c>
      <c r="L1586" s="7">
        <v>6.9444444444444441E-3</v>
      </c>
      <c r="M1586" s="7">
        <v>0.125</v>
      </c>
      <c r="P1586" s="33" t="str">
        <f t="shared" si="53"/>
        <v>組織と人材マネジメント_福岡3</v>
      </c>
      <c r="Q1586" s="6" t="str">
        <f>IF(_xlfn.XLOOKUP(D1586,履修科目一覧!G$6:G$225,履修科目一覧!E$6:E$225)=0,"",_xlfn.XLOOKUP(D1586,履修科目一覧!G$6:G$225,履修科目一覧!E$6:E$225))</f>
        <v/>
      </c>
      <c r="R1586" cm="1">
        <f t="array" ref="R1586">_xlfn.SWITCH(B1586,"集中(導入)",1,"前期",2,"集中(夏期)",3,"後期",4,"集中(春期)",5,"通年",6)</f>
        <v>4</v>
      </c>
      <c r="S1586" t="s">
        <v>49</v>
      </c>
      <c r="U1586">
        <v>1</v>
      </c>
    </row>
    <row r="1587" spans="2:21" x14ac:dyDescent="0.85">
      <c r="B1587" s="22" t="s">
        <v>550</v>
      </c>
      <c r="C1587" s="6" t="s">
        <v>573</v>
      </c>
      <c r="D1587" s="6" t="s">
        <v>232</v>
      </c>
      <c r="E1587" s="6" t="s">
        <v>583</v>
      </c>
      <c r="F1587" s="6">
        <v>4</v>
      </c>
      <c r="G1587" s="52">
        <v>45603</v>
      </c>
      <c r="H1587" s="52">
        <f>IF(COUNTIF(休講・補講一覧表!I$6:I$47,開講日程一覧!P1587)&gt;0,_xlfn.XLOOKUP(開講日程一覧!P1587,休講・補講一覧表!I$6:I$47,休講・補講一覧表!G$6:G$47),G1587)</f>
        <v>45603</v>
      </c>
      <c r="I1587" s="3" t="str">
        <f t="shared" si="52"/>
        <v>木</v>
      </c>
      <c r="J1587" s="3" t="str">
        <f>IF(COUNTIF(休講・補講一覧表!I$6:I$47,開講日程一覧!P1587)&gt;0,TEXT(G1587,"m/d")&amp;"の補講","")</f>
        <v/>
      </c>
      <c r="K1587" s="6" t="s">
        <v>542</v>
      </c>
      <c r="L1587" s="7">
        <v>6.9444444444444441E-3</v>
      </c>
      <c r="M1587" s="7">
        <v>0.125</v>
      </c>
      <c r="P1587" s="33" t="str">
        <f t="shared" si="53"/>
        <v>組織と人材マネジメント_福岡4</v>
      </c>
      <c r="Q1587" s="6" t="str">
        <f>IF(_xlfn.XLOOKUP(D1587,履修科目一覧!G$6:G$225,履修科目一覧!E$6:E$225)=0,"",_xlfn.XLOOKUP(D1587,履修科目一覧!G$6:G$225,履修科目一覧!E$6:E$225))</f>
        <v/>
      </c>
      <c r="R1587" cm="1">
        <f t="array" ref="R1587">_xlfn.SWITCH(B1587,"集中(導入)",1,"前期",2,"集中(夏期)",3,"後期",4,"集中(春期)",5,"通年",6)</f>
        <v>4</v>
      </c>
      <c r="S1587" t="s">
        <v>49</v>
      </c>
      <c r="U1587">
        <v>1</v>
      </c>
    </row>
    <row r="1588" spans="2:21" x14ac:dyDescent="0.85">
      <c r="B1588" s="22" t="s">
        <v>550</v>
      </c>
      <c r="C1588" s="6" t="s">
        <v>573</v>
      </c>
      <c r="D1588" s="6" t="s">
        <v>232</v>
      </c>
      <c r="E1588" s="6" t="s">
        <v>583</v>
      </c>
      <c r="F1588" s="6">
        <v>5</v>
      </c>
      <c r="G1588" s="52">
        <v>45617</v>
      </c>
      <c r="H1588" s="52">
        <f>IF(COUNTIF(休講・補講一覧表!I$6:I$47,開講日程一覧!P1588)&gt;0,_xlfn.XLOOKUP(開講日程一覧!P1588,休講・補講一覧表!I$6:I$47,休講・補講一覧表!G$6:G$47),G1588)</f>
        <v>45617</v>
      </c>
      <c r="I1588" s="3" t="str">
        <f t="shared" si="52"/>
        <v>木</v>
      </c>
      <c r="J1588" s="3" t="str">
        <f>IF(COUNTIF(休講・補講一覧表!I$6:I$47,開講日程一覧!P1588)&gt;0,TEXT(G1588,"m/d")&amp;"の補講","")</f>
        <v/>
      </c>
      <c r="K1588" s="6" t="s">
        <v>542</v>
      </c>
      <c r="L1588" s="7">
        <v>6.9444444444444441E-3</v>
      </c>
      <c r="M1588" s="7">
        <v>0.125</v>
      </c>
      <c r="P1588" s="33" t="str">
        <f t="shared" si="53"/>
        <v>組織と人材マネジメント_福岡5</v>
      </c>
      <c r="Q1588" s="6" t="str">
        <f>IF(_xlfn.XLOOKUP(D1588,履修科目一覧!G$6:G$225,履修科目一覧!E$6:E$225)=0,"",_xlfn.XLOOKUP(D1588,履修科目一覧!G$6:G$225,履修科目一覧!E$6:E$225))</f>
        <v/>
      </c>
      <c r="R1588" cm="1">
        <f t="array" ref="R1588">_xlfn.SWITCH(B1588,"集中(導入)",1,"前期",2,"集中(夏期)",3,"後期",4,"集中(春期)",5,"通年",6)</f>
        <v>4</v>
      </c>
      <c r="S1588" t="s">
        <v>49</v>
      </c>
      <c r="U1588">
        <v>1</v>
      </c>
    </row>
    <row r="1589" spans="2:21" x14ac:dyDescent="0.85">
      <c r="B1589" s="22" t="s">
        <v>550</v>
      </c>
      <c r="C1589" s="6" t="s">
        <v>573</v>
      </c>
      <c r="D1589" s="6" t="s">
        <v>232</v>
      </c>
      <c r="E1589" s="6" t="s">
        <v>583</v>
      </c>
      <c r="F1589" s="6">
        <v>6</v>
      </c>
      <c r="G1589" s="52">
        <v>45631</v>
      </c>
      <c r="H1589" s="52">
        <f>IF(COUNTIF(休講・補講一覧表!I$6:I$47,開講日程一覧!P1589)&gt;0,_xlfn.XLOOKUP(開講日程一覧!P1589,休講・補講一覧表!I$6:I$47,休講・補講一覧表!G$6:G$47),G1589)</f>
        <v>45631</v>
      </c>
      <c r="I1589" s="3" t="str">
        <f t="shared" si="52"/>
        <v>木</v>
      </c>
      <c r="J1589" s="3" t="str">
        <f>IF(COUNTIF(休講・補講一覧表!I$6:I$47,開講日程一覧!P1589)&gt;0,TEXT(G1589,"m/d")&amp;"の補講","")</f>
        <v/>
      </c>
      <c r="K1589" s="6" t="s">
        <v>542</v>
      </c>
      <c r="L1589" s="7">
        <v>6.9444444444444441E-3</v>
      </c>
      <c r="M1589" s="7">
        <v>0.125</v>
      </c>
      <c r="P1589" s="33" t="str">
        <f t="shared" si="53"/>
        <v>組織と人材マネジメント_福岡6</v>
      </c>
      <c r="Q1589" s="6" t="str">
        <f>IF(_xlfn.XLOOKUP(D1589,履修科目一覧!G$6:G$225,履修科目一覧!E$6:E$225)=0,"",_xlfn.XLOOKUP(D1589,履修科目一覧!G$6:G$225,履修科目一覧!E$6:E$225))</f>
        <v/>
      </c>
      <c r="R1589" cm="1">
        <f t="array" ref="R1589">_xlfn.SWITCH(B1589,"集中(導入)",1,"前期",2,"集中(夏期)",3,"後期",4,"集中(春期)",5,"通年",6)</f>
        <v>4</v>
      </c>
      <c r="S1589" t="s">
        <v>49</v>
      </c>
      <c r="U1589">
        <v>1</v>
      </c>
    </row>
    <row r="1590" spans="2:21" x14ac:dyDescent="0.85">
      <c r="B1590" s="22" t="s">
        <v>550</v>
      </c>
      <c r="C1590" s="6" t="s">
        <v>573</v>
      </c>
      <c r="D1590" s="6" t="s">
        <v>232</v>
      </c>
      <c r="E1590" s="6" t="s">
        <v>583</v>
      </c>
      <c r="F1590" s="6">
        <v>7</v>
      </c>
      <c r="G1590" s="52">
        <v>45645</v>
      </c>
      <c r="H1590" s="52">
        <f>IF(COUNTIF(休講・補講一覧表!I$6:I$47,開講日程一覧!P1590)&gt;0,_xlfn.XLOOKUP(開講日程一覧!P1590,休講・補講一覧表!I$6:I$47,休講・補講一覧表!G$6:G$47),G1590)</f>
        <v>45645</v>
      </c>
      <c r="I1590" s="3" t="str">
        <f t="shared" si="52"/>
        <v>木</v>
      </c>
      <c r="J1590" s="3" t="str">
        <f>IF(COUNTIF(休講・補講一覧表!I$6:I$47,開講日程一覧!P1590)&gt;0,TEXT(G1590,"m/d")&amp;"の補講","")</f>
        <v/>
      </c>
      <c r="K1590" s="6" t="s">
        <v>542</v>
      </c>
      <c r="L1590" s="7">
        <v>6.9444444444444441E-3</v>
      </c>
      <c r="M1590" s="7">
        <v>0.125</v>
      </c>
      <c r="P1590" s="33" t="str">
        <f t="shared" si="53"/>
        <v>組織と人材マネジメント_福岡7</v>
      </c>
      <c r="Q1590" s="6" t="str">
        <f>IF(_xlfn.XLOOKUP(D1590,履修科目一覧!G$6:G$225,履修科目一覧!E$6:E$225)=0,"",_xlfn.XLOOKUP(D1590,履修科目一覧!G$6:G$225,履修科目一覧!E$6:E$225))</f>
        <v/>
      </c>
      <c r="R1590" cm="1">
        <f t="array" ref="R1590">_xlfn.SWITCH(B1590,"集中(導入)",1,"前期",2,"集中(夏期)",3,"後期",4,"集中(春期)",5,"通年",6)</f>
        <v>4</v>
      </c>
      <c r="S1590" t="s">
        <v>49</v>
      </c>
      <c r="U1590">
        <v>1</v>
      </c>
    </row>
    <row r="1591" spans="2:21" x14ac:dyDescent="0.85">
      <c r="B1591" s="22" t="s">
        <v>550</v>
      </c>
      <c r="C1591" s="6" t="s">
        <v>573</v>
      </c>
      <c r="D1591" s="6" t="s">
        <v>232</v>
      </c>
      <c r="E1591" s="6" t="s">
        <v>583</v>
      </c>
      <c r="F1591" s="6">
        <v>8</v>
      </c>
      <c r="G1591" s="52">
        <v>45666</v>
      </c>
      <c r="H1591" s="52">
        <f>IF(COUNTIF(休講・補講一覧表!I$6:I$47,開講日程一覧!P1591)&gt;0,_xlfn.XLOOKUP(開講日程一覧!P1591,休講・補講一覧表!I$6:I$47,休講・補講一覧表!G$6:G$47),G1591)</f>
        <v>45666</v>
      </c>
      <c r="I1591" s="3" t="str">
        <f t="shared" si="52"/>
        <v>木</v>
      </c>
      <c r="J1591" s="3" t="str">
        <f>IF(COUNTIF(休講・補講一覧表!I$6:I$47,開講日程一覧!P1591)&gt;0,TEXT(G1591,"m/d")&amp;"の補講","")</f>
        <v/>
      </c>
      <c r="K1591" s="6" t="s">
        <v>542</v>
      </c>
      <c r="L1591" s="7">
        <v>6.9444444444444441E-3</v>
      </c>
      <c r="M1591" s="7">
        <v>0.125</v>
      </c>
      <c r="P1591" s="33" t="str">
        <f t="shared" si="53"/>
        <v>組織と人材マネジメント_福岡8</v>
      </c>
      <c r="Q1591" s="6" t="str">
        <f>IF(_xlfn.XLOOKUP(D1591,履修科目一覧!G$6:G$225,履修科目一覧!E$6:E$225)=0,"",_xlfn.XLOOKUP(D1591,履修科目一覧!G$6:G$225,履修科目一覧!E$6:E$225))</f>
        <v/>
      </c>
      <c r="R1591" cm="1">
        <f t="array" ref="R1591">_xlfn.SWITCH(B1591,"集中(導入)",1,"前期",2,"集中(夏期)",3,"後期",4,"集中(春期)",5,"通年",6)</f>
        <v>4</v>
      </c>
      <c r="S1591" t="s">
        <v>49</v>
      </c>
      <c r="U1591">
        <v>1</v>
      </c>
    </row>
    <row r="1592" spans="2:21" x14ac:dyDescent="0.85">
      <c r="B1592" s="22" t="s">
        <v>550</v>
      </c>
      <c r="C1592" s="6" t="s">
        <v>557</v>
      </c>
      <c r="D1592" s="6" t="s">
        <v>248</v>
      </c>
      <c r="E1592" s="6" t="s">
        <v>583</v>
      </c>
      <c r="F1592" s="6">
        <v>1</v>
      </c>
      <c r="G1592" s="52">
        <v>45568</v>
      </c>
      <c r="H1592" s="52">
        <f>IF(COUNTIF(休講・補講一覧表!I$6:I$47,開講日程一覧!P1592)&gt;0,_xlfn.XLOOKUP(開講日程一覧!P1592,休講・補講一覧表!I$6:I$47,休講・補講一覧表!G$6:G$47),G1592)</f>
        <v>45568</v>
      </c>
      <c r="I1592" s="3" t="str">
        <f t="shared" si="52"/>
        <v>木</v>
      </c>
      <c r="J1592" s="3" t="str">
        <f>IF(COUNTIF(休講・補講一覧表!I$6:I$47,開講日程一覧!P1592)&gt;0,TEXT(G1592,"m/d")&amp;"の補講","")</f>
        <v/>
      </c>
      <c r="K1592" s="6" t="s">
        <v>556</v>
      </c>
      <c r="L1592" s="7">
        <v>0</v>
      </c>
      <c r="M1592" s="7">
        <v>6.25E-2</v>
      </c>
      <c r="P1592" s="33" t="str">
        <f t="shared" si="53"/>
        <v>プレゼンテーション_福岡1</v>
      </c>
      <c r="Q1592" s="6" t="str">
        <f>IF(_xlfn.XLOOKUP(D1592,履修科目一覧!G$6:G$225,履修科目一覧!E$6:E$225)=0,"",_xlfn.XLOOKUP(D1592,履修科目一覧!G$6:G$225,履修科目一覧!E$6:E$225))</f>
        <v/>
      </c>
      <c r="R1592" cm="1">
        <f t="array" ref="R1592">_xlfn.SWITCH(B1592,"集中(導入)",1,"前期",2,"集中(夏期)",3,"後期",4,"集中(春期)",5,"通年",6)</f>
        <v>4</v>
      </c>
      <c r="S1592" t="s">
        <v>49</v>
      </c>
      <c r="U1592">
        <v>1</v>
      </c>
    </row>
    <row r="1593" spans="2:21" x14ac:dyDescent="0.85">
      <c r="B1593" s="22" t="s">
        <v>550</v>
      </c>
      <c r="C1593" s="6" t="s">
        <v>557</v>
      </c>
      <c r="D1593" s="6" t="s">
        <v>248</v>
      </c>
      <c r="E1593" s="6" t="s">
        <v>583</v>
      </c>
      <c r="F1593" s="6">
        <v>2</v>
      </c>
      <c r="G1593" s="52">
        <v>45582</v>
      </c>
      <c r="H1593" s="52">
        <f>IF(COUNTIF(休講・補講一覧表!I$6:I$47,開講日程一覧!P1593)&gt;0,_xlfn.XLOOKUP(開講日程一覧!P1593,休講・補講一覧表!I$6:I$47,休講・補講一覧表!G$6:G$47),G1593)</f>
        <v>45582</v>
      </c>
      <c r="I1593" s="3" t="str">
        <f t="shared" si="52"/>
        <v>木</v>
      </c>
      <c r="J1593" s="3" t="str">
        <f>IF(COUNTIF(休講・補講一覧表!I$6:I$47,開講日程一覧!P1593)&gt;0,TEXT(G1593,"m/d")&amp;"の補講","")</f>
        <v/>
      </c>
      <c r="K1593" s="6" t="s">
        <v>542</v>
      </c>
      <c r="L1593" s="7">
        <v>6.9444444444444441E-3</v>
      </c>
      <c r="M1593" s="7">
        <v>0.125</v>
      </c>
      <c r="P1593" s="33" t="str">
        <f t="shared" si="53"/>
        <v>プレゼンテーション_福岡2</v>
      </c>
      <c r="Q1593" s="6" t="str">
        <f>IF(_xlfn.XLOOKUP(D1593,履修科目一覧!G$6:G$225,履修科目一覧!E$6:E$225)=0,"",_xlfn.XLOOKUP(D1593,履修科目一覧!G$6:G$225,履修科目一覧!E$6:E$225))</f>
        <v/>
      </c>
      <c r="R1593" cm="1">
        <f t="array" ref="R1593">_xlfn.SWITCH(B1593,"集中(導入)",1,"前期",2,"集中(夏期)",3,"後期",4,"集中(春期)",5,"通年",6)</f>
        <v>4</v>
      </c>
      <c r="S1593" t="s">
        <v>49</v>
      </c>
      <c r="U1593">
        <v>1</v>
      </c>
    </row>
    <row r="1594" spans="2:21" x14ac:dyDescent="0.85">
      <c r="B1594" s="22" t="s">
        <v>550</v>
      </c>
      <c r="C1594" s="6" t="s">
        <v>557</v>
      </c>
      <c r="D1594" s="6" t="s">
        <v>248</v>
      </c>
      <c r="E1594" s="6" t="s">
        <v>583</v>
      </c>
      <c r="F1594" s="6">
        <v>3</v>
      </c>
      <c r="G1594" s="52">
        <v>45596</v>
      </c>
      <c r="H1594" s="52">
        <f>IF(COUNTIF(休講・補講一覧表!I$6:I$47,開講日程一覧!P1594)&gt;0,_xlfn.XLOOKUP(開講日程一覧!P1594,休講・補講一覧表!I$6:I$47,休講・補講一覧表!G$6:G$47),G1594)</f>
        <v>45596</v>
      </c>
      <c r="I1594" s="3" t="str">
        <f t="shared" si="52"/>
        <v>木</v>
      </c>
      <c r="J1594" s="3" t="str">
        <f>IF(COUNTIF(休講・補講一覧表!I$6:I$47,開講日程一覧!P1594)&gt;0,TEXT(G1594,"m/d")&amp;"の補講","")</f>
        <v/>
      </c>
      <c r="K1594" s="6" t="s">
        <v>542</v>
      </c>
      <c r="L1594" s="7">
        <v>6.9444444444444441E-3</v>
      </c>
      <c r="M1594" s="7">
        <v>0.125</v>
      </c>
      <c r="P1594" s="33" t="str">
        <f t="shared" si="53"/>
        <v>プレゼンテーション_福岡3</v>
      </c>
      <c r="Q1594" s="6" t="str">
        <f>IF(_xlfn.XLOOKUP(D1594,履修科目一覧!G$6:G$225,履修科目一覧!E$6:E$225)=0,"",_xlfn.XLOOKUP(D1594,履修科目一覧!G$6:G$225,履修科目一覧!E$6:E$225))</f>
        <v/>
      </c>
      <c r="R1594" cm="1">
        <f t="array" ref="R1594">_xlfn.SWITCH(B1594,"集中(導入)",1,"前期",2,"集中(夏期)",3,"後期",4,"集中(春期)",5,"通年",6)</f>
        <v>4</v>
      </c>
      <c r="S1594" t="s">
        <v>49</v>
      </c>
      <c r="U1594">
        <v>1</v>
      </c>
    </row>
    <row r="1595" spans="2:21" x14ac:dyDescent="0.85">
      <c r="B1595" s="22" t="s">
        <v>550</v>
      </c>
      <c r="C1595" s="6" t="s">
        <v>557</v>
      </c>
      <c r="D1595" s="6" t="s">
        <v>248</v>
      </c>
      <c r="E1595" s="6" t="s">
        <v>583</v>
      </c>
      <c r="F1595" s="6">
        <v>4</v>
      </c>
      <c r="G1595" s="52">
        <v>45610</v>
      </c>
      <c r="H1595" s="52">
        <f>IF(COUNTIF(休講・補講一覧表!I$6:I$47,開講日程一覧!P1595)&gt;0,_xlfn.XLOOKUP(開講日程一覧!P1595,休講・補講一覧表!I$6:I$47,休講・補講一覧表!G$6:G$47),G1595)</f>
        <v>45610</v>
      </c>
      <c r="I1595" s="3" t="str">
        <f t="shared" si="52"/>
        <v>木</v>
      </c>
      <c r="J1595" s="3" t="str">
        <f>IF(COUNTIF(休講・補講一覧表!I$6:I$47,開講日程一覧!P1595)&gt;0,TEXT(G1595,"m/d")&amp;"の補講","")</f>
        <v/>
      </c>
      <c r="K1595" s="6" t="s">
        <v>542</v>
      </c>
      <c r="L1595" s="7">
        <v>6.9444444444444441E-3</v>
      </c>
      <c r="M1595" s="7">
        <v>0.125</v>
      </c>
      <c r="P1595" s="33" t="str">
        <f t="shared" si="53"/>
        <v>プレゼンテーション_福岡4</v>
      </c>
      <c r="Q1595" s="6" t="str">
        <f>IF(_xlfn.XLOOKUP(D1595,履修科目一覧!G$6:G$225,履修科目一覧!E$6:E$225)=0,"",_xlfn.XLOOKUP(D1595,履修科目一覧!G$6:G$225,履修科目一覧!E$6:E$225))</f>
        <v/>
      </c>
      <c r="R1595" cm="1">
        <f t="array" ref="R1595">_xlfn.SWITCH(B1595,"集中(導入)",1,"前期",2,"集中(夏期)",3,"後期",4,"集中(春期)",5,"通年",6)</f>
        <v>4</v>
      </c>
      <c r="S1595" t="s">
        <v>49</v>
      </c>
      <c r="U1595">
        <v>1</v>
      </c>
    </row>
    <row r="1596" spans="2:21" x14ac:dyDescent="0.85">
      <c r="B1596" s="22" t="s">
        <v>550</v>
      </c>
      <c r="C1596" s="6" t="s">
        <v>557</v>
      </c>
      <c r="D1596" s="6" t="s">
        <v>248</v>
      </c>
      <c r="E1596" s="6" t="s">
        <v>583</v>
      </c>
      <c r="F1596" s="6">
        <v>5</v>
      </c>
      <c r="G1596" s="52">
        <v>45624</v>
      </c>
      <c r="H1596" s="52">
        <f>IF(COUNTIF(休講・補講一覧表!I$6:I$47,開講日程一覧!P1596)&gt;0,_xlfn.XLOOKUP(開講日程一覧!P1596,休講・補講一覧表!I$6:I$47,休講・補講一覧表!G$6:G$47),G1596)</f>
        <v>45624</v>
      </c>
      <c r="I1596" s="3" t="str">
        <f t="shared" si="52"/>
        <v>木</v>
      </c>
      <c r="J1596" s="3" t="str">
        <f>IF(COUNTIF(休講・補講一覧表!I$6:I$47,開講日程一覧!P1596)&gt;0,TEXT(G1596,"m/d")&amp;"の補講","")</f>
        <v/>
      </c>
      <c r="K1596" s="6" t="s">
        <v>542</v>
      </c>
      <c r="L1596" s="7">
        <v>6.9444444444444441E-3</v>
      </c>
      <c r="M1596" s="7">
        <v>0.125</v>
      </c>
      <c r="P1596" s="33" t="str">
        <f t="shared" si="53"/>
        <v>プレゼンテーション_福岡5</v>
      </c>
      <c r="Q1596" s="6" t="str">
        <f>IF(_xlfn.XLOOKUP(D1596,履修科目一覧!G$6:G$225,履修科目一覧!E$6:E$225)=0,"",_xlfn.XLOOKUP(D1596,履修科目一覧!G$6:G$225,履修科目一覧!E$6:E$225))</f>
        <v/>
      </c>
      <c r="R1596" cm="1">
        <f t="array" ref="R1596">_xlfn.SWITCH(B1596,"集中(導入)",1,"前期",2,"集中(夏期)",3,"後期",4,"集中(春期)",5,"通年",6)</f>
        <v>4</v>
      </c>
      <c r="S1596" t="s">
        <v>49</v>
      </c>
      <c r="U1596">
        <v>1</v>
      </c>
    </row>
    <row r="1597" spans="2:21" x14ac:dyDescent="0.85">
      <c r="B1597" s="22" t="s">
        <v>550</v>
      </c>
      <c r="C1597" s="6" t="s">
        <v>557</v>
      </c>
      <c r="D1597" s="6" t="s">
        <v>248</v>
      </c>
      <c r="E1597" s="6" t="s">
        <v>583</v>
      </c>
      <c r="F1597" s="6">
        <v>6</v>
      </c>
      <c r="G1597" s="52">
        <v>45638</v>
      </c>
      <c r="H1597" s="52">
        <f>IF(COUNTIF(休講・補講一覧表!I$6:I$47,開講日程一覧!P1597)&gt;0,_xlfn.XLOOKUP(開講日程一覧!P1597,休講・補講一覧表!I$6:I$47,休講・補講一覧表!G$6:G$47),G1597)</f>
        <v>45638</v>
      </c>
      <c r="I1597" s="3" t="str">
        <f t="shared" si="52"/>
        <v>木</v>
      </c>
      <c r="J1597" s="3" t="str">
        <f>IF(COUNTIF(休講・補講一覧表!I$6:I$47,開講日程一覧!P1597)&gt;0,TEXT(G1597,"m/d")&amp;"の補講","")</f>
        <v/>
      </c>
      <c r="K1597" s="6" t="s">
        <v>542</v>
      </c>
      <c r="L1597" s="7">
        <v>6.9444444444444441E-3</v>
      </c>
      <c r="M1597" s="7">
        <v>0.125</v>
      </c>
      <c r="P1597" s="33" t="str">
        <f t="shared" si="53"/>
        <v>プレゼンテーション_福岡6</v>
      </c>
      <c r="Q1597" s="6" t="str">
        <f>IF(_xlfn.XLOOKUP(D1597,履修科目一覧!G$6:G$225,履修科目一覧!E$6:E$225)=0,"",_xlfn.XLOOKUP(D1597,履修科目一覧!G$6:G$225,履修科目一覧!E$6:E$225))</f>
        <v/>
      </c>
      <c r="R1597" cm="1">
        <f t="array" ref="R1597">_xlfn.SWITCH(B1597,"集中(導入)",1,"前期",2,"集中(夏期)",3,"後期",4,"集中(春期)",5,"通年",6)</f>
        <v>4</v>
      </c>
      <c r="S1597" t="s">
        <v>49</v>
      </c>
      <c r="U1597">
        <v>1</v>
      </c>
    </row>
    <row r="1598" spans="2:21" x14ac:dyDescent="0.85">
      <c r="B1598" s="22" t="s">
        <v>550</v>
      </c>
      <c r="C1598" s="6" t="s">
        <v>557</v>
      </c>
      <c r="D1598" s="6" t="s">
        <v>248</v>
      </c>
      <c r="E1598" s="6" t="s">
        <v>583</v>
      </c>
      <c r="F1598" s="6">
        <v>7</v>
      </c>
      <c r="G1598" s="52">
        <v>45652</v>
      </c>
      <c r="H1598" s="52">
        <f>IF(COUNTIF(休講・補講一覧表!I$6:I$47,開講日程一覧!P1598)&gt;0,_xlfn.XLOOKUP(開講日程一覧!P1598,休講・補講一覧表!I$6:I$47,休講・補講一覧表!G$6:G$47),G1598)</f>
        <v>45652</v>
      </c>
      <c r="I1598" s="3" t="str">
        <f t="shared" si="52"/>
        <v>木</v>
      </c>
      <c r="J1598" s="3" t="str">
        <f>IF(COUNTIF(休講・補講一覧表!I$6:I$47,開講日程一覧!P1598)&gt;0,TEXT(G1598,"m/d")&amp;"の補講","")</f>
        <v/>
      </c>
      <c r="K1598" s="6" t="s">
        <v>542</v>
      </c>
      <c r="L1598" s="7">
        <v>6.9444444444444441E-3</v>
      </c>
      <c r="M1598" s="7">
        <v>0.125</v>
      </c>
      <c r="P1598" s="33" t="str">
        <f t="shared" si="53"/>
        <v>プレゼンテーション_福岡7</v>
      </c>
      <c r="Q1598" s="6" t="str">
        <f>IF(_xlfn.XLOOKUP(D1598,履修科目一覧!G$6:G$225,履修科目一覧!E$6:E$225)=0,"",_xlfn.XLOOKUP(D1598,履修科目一覧!G$6:G$225,履修科目一覧!E$6:E$225))</f>
        <v/>
      </c>
      <c r="R1598" cm="1">
        <f t="array" ref="R1598">_xlfn.SWITCH(B1598,"集中(導入)",1,"前期",2,"集中(夏期)",3,"後期",4,"集中(春期)",5,"通年",6)</f>
        <v>4</v>
      </c>
      <c r="S1598" t="s">
        <v>49</v>
      </c>
      <c r="U1598">
        <v>1</v>
      </c>
    </row>
    <row r="1599" spans="2:21" x14ac:dyDescent="0.85">
      <c r="B1599" s="22" t="s">
        <v>550</v>
      </c>
      <c r="C1599" s="6" t="s">
        <v>557</v>
      </c>
      <c r="D1599" s="6" t="s">
        <v>248</v>
      </c>
      <c r="E1599" s="6" t="s">
        <v>583</v>
      </c>
      <c r="F1599" s="6">
        <v>8</v>
      </c>
      <c r="G1599" s="52">
        <v>45673</v>
      </c>
      <c r="H1599" s="52">
        <f>IF(COUNTIF(休講・補講一覧表!I$6:I$47,開講日程一覧!P1599)&gt;0,_xlfn.XLOOKUP(開講日程一覧!P1599,休講・補講一覧表!I$6:I$47,休講・補講一覧表!G$6:G$47),G1599)</f>
        <v>45673</v>
      </c>
      <c r="I1599" s="3" t="str">
        <f t="shared" si="52"/>
        <v>木</v>
      </c>
      <c r="J1599" s="3" t="str">
        <f>IF(COUNTIF(休講・補講一覧表!I$6:I$47,開講日程一覧!P1599)&gt;0,TEXT(G1599,"m/d")&amp;"の補講","")</f>
        <v/>
      </c>
      <c r="K1599" s="6" t="s">
        <v>542</v>
      </c>
      <c r="L1599" s="7">
        <v>6.9444444444444441E-3</v>
      </c>
      <c r="M1599" s="7">
        <v>0.125</v>
      </c>
      <c r="P1599" s="33" t="str">
        <f t="shared" si="53"/>
        <v>プレゼンテーション_福岡8</v>
      </c>
      <c r="Q1599" s="6" t="str">
        <f>IF(_xlfn.XLOOKUP(D1599,履修科目一覧!G$6:G$225,履修科目一覧!E$6:E$225)=0,"",_xlfn.XLOOKUP(D1599,履修科目一覧!G$6:G$225,履修科目一覧!E$6:E$225))</f>
        <v/>
      </c>
      <c r="R1599" cm="1">
        <f t="array" ref="R1599">_xlfn.SWITCH(B1599,"集中(導入)",1,"前期",2,"集中(夏期)",3,"後期",4,"集中(春期)",5,"通年",6)</f>
        <v>4</v>
      </c>
      <c r="S1599" t="s">
        <v>49</v>
      </c>
      <c r="U1599">
        <v>1</v>
      </c>
    </row>
    <row r="1600" spans="2:21" x14ac:dyDescent="0.85">
      <c r="B1600" s="22" t="s">
        <v>545</v>
      </c>
      <c r="C1600" s="6" t="s">
        <v>560</v>
      </c>
      <c r="D1600" s="6" t="s">
        <v>263</v>
      </c>
      <c r="E1600" s="6" t="s">
        <v>583</v>
      </c>
      <c r="F1600" s="6">
        <v>1</v>
      </c>
      <c r="G1600" s="52">
        <v>45404</v>
      </c>
      <c r="H1600" s="52">
        <f>IF(COUNTIF(休講・補講一覧表!I$6:I$47,開講日程一覧!P1600)&gt;0,_xlfn.XLOOKUP(開講日程一覧!P1600,休講・補講一覧表!I$6:I$47,休講・補講一覧表!G$6:G$47),G1600)</f>
        <v>45404</v>
      </c>
      <c r="I1600" s="3" t="str">
        <f t="shared" si="52"/>
        <v>月</v>
      </c>
      <c r="J1600" s="3" t="str">
        <f>IF(COUNTIF(休講・補講一覧表!I$6:I$47,開講日程一覧!P1600)&gt;0,TEXT(G1600,"m/d")&amp;"の補講","")</f>
        <v/>
      </c>
      <c r="K1600" s="6" t="s">
        <v>556</v>
      </c>
      <c r="L1600" s="7">
        <v>0</v>
      </c>
      <c r="M1600" s="7">
        <v>6.25E-2</v>
      </c>
      <c r="P1600" s="33" t="str">
        <f t="shared" si="53"/>
        <v>企業内起業・新事業創出_福岡1</v>
      </c>
      <c r="Q1600" s="6" t="str">
        <f>IF(_xlfn.XLOOKUP(D1600,履修科目一覧!G$6:G$225,履修科目一覧!E$6:E$225)=0,"",_xlfn.XLOOKUP(D1600,履修科目一覧!G$6:G$225,履修科目一覧!E$6:E$225))</f>
        <v/>
      </c>
      <c r="R1600" cm="1">
        <f t="array" ref="R1600">_xlfn.SWITCH(B1600,"集中(導入)",1,"前期",2,"集中(夏期)",3,"後期",4,"集中(春期)",5,"通年",6)</f>
        <v>2</v>
      </c>
      <c r="S1600" t="s">
        <v>49</v>
      </c>
      <c r="U1600">
        <v>1</v>
      </c>
    </row>
    <row r="1601" spans="2:21" x14ac:dyDescent="0.85">
      <c r="B1601" s="22" t="s">
        <v>545</v>
      </c>
      <c r="C1601" s="6" t="s">
        <v>560</v>
      </c>
      <c r="D1601" s="6" t="s">
        <v>263</v>
      </c>
      <c r="E1601" s="6" t="s">
        <v>583</v>
      </c>
      <c r="F1601" s="6">
        <v>2</v>
      </c>
      <c r="G1601" s="52">
        <v>45425</v>
      </c>
      <c r="H1601" s="52">
        <f>IF(COUNTIF(休講・補講一覧表!I$6:I$47,開講日程一覧!P1601)&gt;0,_xlfn.XLOOKUP(開講日程一覧!P1601,休講・補講一覧表!I$6:I$47,休講・補講一覧表!G$6:G$47),G1601)</f>
        <v>45425</v>
      </c>
      <c r="I1601" s="3" t="str">
        <f t="shared" si="52"/>
        <v>月</v>
      </c>
      <c r="J1601" s="3" t="str">
        <f>IF(COUNTIF(休講・補講一覧表!I$6:I$47,開講日程一覧!P1601)&gt;0,TEXT(G1601,"m/d")&amp;"の補講","")</f>
        <v/>
      </c>
      <c r="K1601" s="6" t="s">
        <v>542</v>
      </c>
      <c r="L1601" s="7">
        <v>6.9444444444444441E-3</v>
      </c>
      <c r="M1601" s="7">
        <v>0.125</v>
      </c>
      <c r="P1601" s="33" t="str">
        <f t="shared" si="53"/>
        <v>企業内起業・新事業創出_福岡2</v>
      </c>
      <c r="Q1601" s="6" t="str">
        <f>IF(_xlfn.XLOOKUP(D1601,履修科目一覧!G$6:G$225,履修科目一覧!E$6:E$225)=0,"",_xlfn.XLOOKUP(D1601,履修科目一覧!G$6:G$225,履修科目一覧!E$6:E$225))</f>
        <v/>
      </c>
      <c r="R1601" cm="1">
        <f t="array" ref="R1601">_xlfn.SWITCH(B1601,"集中(導入)",1,"前期",2,"集中(夏期)",3,"後期",4,"集中(春期)",5,"通年",6)</f>
        <v>2</v>
      </c>
      <c r="S1601" t="s">
        <v>49</v>
      </c>
      <c r="U1601">
        <v>1</v>
      </c>
    </row>
    <row r="1602" spans="2:21" x14ac:dyDescent="0.85">
      <c r="B1602" s="22" t="s">
        <v>545</v>
      </c>
      <c r="C1602" s="6" t="s">
        <v>560</v>
      </c>
      <c r="D1602" s="6" t="s">
        <v>263</v>
      </c>
      <c r="E1602" s="6" t="s">
        <v>583</v>
      </c>
      <c r="F1602" s="6">
        <v>3</v>
      </c>
      <c r="G1602" s="52">
        <v>45439</v>
      </c>
      <c r="H1602" s="52">
        <f>IF(COUNTIF(休講・補講一覧表!I$6:I$47,開講日程一覧!P1602)&gt;0,_xlfn.XLOOKUP(開講日程一覧!P1602,休講・補講一覧表!I$6:I$47,休講・補講一覧表!G$6:G$47),G1602)</f>
        <v>45439</v>
      </c>
      <c r="I1602" s="3" t="str">
        <f t="shared" si="52"/>
        <v>月</v>
      </c>
      <c r="J1602" s="3" t="str">
        <f>IF(COUNTIF(休講・補講一覧表!I$6:I$47,開講日程一覧!P1602)&gt;0,TEXT(G1602,"m/d")&amp;"の補講","")</f>
        <v/>
      </c>
      <c r="K1602" s="6" t="s">
        <v>542</v>
      </c>
      <c r="L1602" s="7">
        <v>6.9444444444444441E-3</v>
      </c>
      <c r="M1602" s="7">
        <v>0.125</v>
      </c>
      <c r="P1602" s="33" t="str">
        <f t="shared" si="53"/>
        <v>企業内起業・新事業創出_福岡3</v>
      </c>
      <c r="Q1602" s="6" t="str">
        <f>IF(_xlfn.XLOOKUP(D1602,履修科目一覧!G$6:G$225,履修科目一覧!E$6:E$225)=0,"",_xlfn.XLOOKUP(D1602,履修科目一覧!G$6:G$225,履修科目一覧!E$6:E$225))</f>
        <v/>
      </c>
      <c r="R1602" cm="1">
        <f t="array" ref="R1602">_xlfn.SWITCH(B1602,"集中(導入)",1,"前期",2,"集中(夏期)",3,"後期",4,"集中(春期)",5,"通年",6)</f>
        <v>2</v>
      </c>
      <c r="S1602" t="s">
        <v>49</v>
      </c>
      <c r="U1602">
        <v>1</v>
      </c>
    </row>
    <row r="1603" spans="2:21" x14ac:dyDescent="0.85">
      <c r="B1603" s="22" t="s">
        <v>545</v>
      </c>
      <c r="C1603" s="6" t="s">
        <v>560</v>
      </c>
      <c r="D1603" s="6" t="s">
        <v>263</v>
      </c>
      <c r="E1603" s="6" t="s">
        <v>583</v>
      </c>
      <c r="F1603" s="6">
        <v>4</v>
      </c>
      <c r="G1603" s="52">
        <v>45453</v>
      </c>
      <c r="H1603" s="52">
        <f>IF(COUNTIF(休講・補講一覧表!I$6:I$47,開講日程一覧!P1603)&gt;0,_xlfn.XLOOKUP(開講日程一覧!P1603,休講・補講一覧表!I$6:I$47,休講・補講一覧表!G$6:G$47),G1603)</f>
        <v>45453</v>
      </c>
      <c r="I1603" s="3" t="str">
        <f t="shared" si="52"/>
        <v>月</v>
      </c>
      <c r="J1603" s="3" t="str">
        <f>IF(COUNTIF(休講・補講一覧表!I$6:I$47,開講日程一覧!P1603)&gt;0,TEXT(G1603,"m/d")&amp;"の補講","")</f>
        <v/>
      </c>
      <c r="K1603" s="6" t="s">
        <v>542</v>
      </c>
      <c r="L1603" s="7">
        <v>6.9444444444444441E-3</v>
      </c>
      <c r="M1603" s="7">
        <v>0.125</v>
      </c>
      <c r="P1603" s="33" t="str">
        <f t="shared" si="53"/>
        <v>企業内起業・新事業創出_福岡4</v>
      </c>
      <c r="Q1603" s="6" t="str">
        <f>IF(_xlfn.XLOOKUP(D1603,履修科目一覧!G$6:G$225,履修科目一覧!E$6:E$225)=0,"",_xlfn.XLOOKUP(D1603,履修科目一覧!G$6:G$225,履修科目一覧!E$6:E$225))</f>
        <v/>
      </c>
      <c r="R1603" cm="1">
        <f t="array" ref="R1603">_xlfn.SWITCH(B1603,"集中(導入)",1,"前期",2,"集中(夏期)",3,"後期",4,"集中(春期)",5,"通年",6)</f>
        <v>2</v>
      </c>
      <c r="S1603" t="s">
        <v>49</v>
      </c>
      <c r="U1603">
        <v>1</v>
      </c>
    </row>
    <row r="1604" spans="2:21" x14ac:dyDescent="0.85">
      <c r="B1604" s="22" t="s">
        <v>545</v>
      </c>
      <c r="C1604" s="6" t="s">
        <v>560</v>
      </c>
      <c r="D1604" s="6" t="s">
        <v>263</v>
      </c>
      <c r="E1604" s="6" t="s">
        <v>583</v>
      </c>
      <c r="F1604" s="6">
        <v>5</v>
      </c>
      <c r="G1604" s="52">
        <v>45467</v>
      </c>
      <c r="H1604" s="52">
        <f>IF(COUNTIF(休講・補講一覧表!I$6:I$47,開講日程一覧!P1604)&gt;0,_xlfn.XLOOKUP(開講日程一覧!P1604,休講・補講一覧表!I$6:I$47,休講・補講一覧表!G$6:G$47),G1604)</f>
        <v>45467</v>
      </c>
      <c r="I1604" s="3" t="str">
        <f t="shared" si="52"/>
        <v>月</v>
      </c>
      <c r="J1604" s="3" t="str">
        <f>IF(COUNTIF(休講・補講一覧表!I$6:I$47,開講日程一覧!P1604)&gt;0,TEXT(G1604,"m/d")&amp;"の補講","")</f>
        <v/>
      </c>
      <c r="K1604" s="6" t="s">
        <v>542</v>
      </c>
      <c r="L1604" s="7">
        <v>6.9444444444444441E-3</v>
      </c>
      <c r="M1604" s="7">
        <v>0.125</v>
      </c>
      <c r="P1604" s="33" t="str">
        <f t="shared" si="53"/>
        <v>企業内起業・新事業創出_福岡5</v>
      </c>
      <c r="Q1604" s="6" t="str">
        <f>IF(_xlfn.XLOOKUP(D1604,履修科目一覧!G$6:G$225,履修科目一覧!E$6:E$225)=0,"",_xlfn.XLOOKUP(D1604,履修科目一覧!G$6:G$225,履修科目一覧!E$6:E$225))</f>
        <v/>
      </c>
      <c r="R1604" cm="1">
        <f t="array" ref="R1604">_xlfn.SWITCH(B1604,"集中(導入)",1,"前期",2,"集中(夏期)",3,"後期",4,"集中(春期)",5,"通年",6)</f>
        <v>2</v>
      </c>
      <c r="S1604" t="s">
        <v>49</v>
      </c>
      <c r="U1604">
        <v>1</v>
      </c>
    </row>
    <row r="1605" spans="2:21" x14ac:dyDescent="0.85">
      <c r="B1605" s="22" t="s">
        <v>545</v>
      </c>
      <c r="C1605" s="6" t="s">
        <v>560</v>
      </c>
      <c r="D1605" s="6" t="s">
        <v>263</v>
      </c>
      <c r="E1605" s="6" t="s">
        <v>583</v>
      </c>
      <c r="F1605" s="6">
        <v>6</v>
      </c>
      <c r="G1605" s="52">
        <v>45481</v>
      </c>
      <c r="H1605" s="52">
        <f>IF(COUNTIF(休講・補講一覧表!I$6:I$47,開講日程一覧!P1605)&gt;0,_xlfn.XLOOKUP(開講日程一覧!P1605,休講・補講一覧表!I$6:I$47,休講・補講一覧表!G$6:G$47),G1605)</f>
        <v>45481</v>
      </c>
      <c r="I1605" s="3" t="str">
        <f t="shared" si="52"/>
        <v>月</v>
      </c>
      <c r="J1605" s="3" t="str">
        <f>IF(COUNTIF(休講・補講一覧表!I$6:I$47,開講日程一覧!P1605)&gt;0,TEXT(G1605,"m/d")&amp;"の補講","")</f>
        <v/>
      </c>
      <c r="K1605" s="6" t="s">
        <v>542</v>
      </c>
      <c r="L1605" s="7">
        <v>6.9444444444444441E-3</v>
      </c>
      <c r="M1605" s="7">
        <v>0.125</v>
      </c>
      <c r="P1605" s="33" t="str">
        <f t="shared" si="53"/>
        <v>企業内起業・新事業創出_福岡6</v>
      </c>
      <c r="Q1605" s="6" t="str">
        <f>IF(_xlfn.XLOOKUP(D1605,履修科目一覧!G$6:G$225,履修科目一覧!E$6:E$225)=0,"",_xlfn.XLOOKUP(D1605,履修科目一覧!G$6:G$225,履修科目一覧!E$6:E$225))</f>
        <v/>
      </c>
      <c r="R1605" cm="1">
        <f t="array" ref="R1605">_xlfn.SWITCH(B1605,"集中(導入)",1,"前期",2,"集中(夏期)",3,"後期",4,"集中(春期)",5,"通年",6)</f>
        <v>2</v>
      </c>
      <c r="S1605" t="s">
        <v>49</v>
      </c>
      <c r="U1605">
        <v>1</v>
      </c>
    </row>
    <row r="1606" spans="2:21" x14ac:dyDescent="0.85">
      <c r="B1606" s="22" t="s">
        <v>545</v>
      </c>
      <c r="C1606" s="6" t="s">
        <v>560</v>
      </c>
      <c r="D1606" s="6" t="s">
        <v>263</v>
      </c>
      <c r="E1606" s="6" t="s">
        <v>583</v>
      </c>
      <c r="F1606" s="6">
        <v>7</v>
      </c>
      <c r="G1606" s="52">
        <v>45495</v>
      </c>
      <c r="H1606" s="52">
        <f>IF(COUNTIF(休講・補講一覧表!I$6:I$47,開講日程一覧!P1606)&gt;0,_xlfn.XLOOKUP(開講日程一覧!P1606,休講・補講一覧表!I$6:I$47,休講・補講一覧表!G$6:G$47),G1606)</f>
        <v>45495</v>
      </c>
      <c r="I1606" s="3" t="str">
        <f t="shared" si="52"/>
        <v>月</v>
      </c>
      <c r="J1606" s="3" t="str">
        <f>IF(COUNTIF(休講・補講一覧表!I$6:I$47,開講日程一覧!P1606)&gt;0,TEXT(G1606,"m/d")&amp;"の補講","")</f>
        <v/>
      </c>
      <c r="K1606" s="6" t="s">
        <v>542</v>
      </c>
      <c r="L1606" s="7">
        <v>6.9444444444444441E-3</v>
      </c>
      <c r="M1606" s="7">
        <v>0.125</v>
      </c>
      <c r="P1606" s="33" t="str">
        <f t="shared" si="53"/>
        <v>企業内起業・新事業創出_福岡7</v>
      </c>
      <c r="Q1606" s="6" t="str">
        <f>IF(_xlfn.XLOOKUP(D1606,履修科目一覧!G$6:G$225,履修科目一覧!E$6:E$225)=0,"",_xlfn.XLOOKUP(D1606,履修科目一覧!G$6:G$225,履修科目一覧!E$6:E$225))</f>
        <v/>
      </c>
      <c r="R1606" cm="1">
        <f t="array" ref="R1606">_xlfn.SWITCH(B1606,"集中(導入)",1,"前期",2,"集中(夏期)",3,"後期",4,"集中(春期)",5,"通年",6)</f>
        <v>2</v>
      </c>
      <c r="S1606" t="s">
        <v>49</v>
      </c>
      <c r="U1606">
        <v>1</v>
      </c>
    </row>
    <row r="1607" spans="2:21" x14ac:dyDescent="0.85">
      <c r="B1607" s="22" t="s">
        <v>545</v>
      </c>
      <c r="C1607" s="6" t="s">
        <v>560</v>
      </c>
      <c r="D1607" s="6" t="s">
        <v>263</v>
      </c>
      <c r="E1607" s="6" t="s">
        <v>583</v>
      </c>
      <c r="F1607" s="6">
        <v>8</v>
      </c>
      <c r="G1607" s="52">
        <v>45509</v>
      </c>
      <c r="H1607" s="52">
        <f>IF(COUNTIF(休講・補講一覧表!I$6:I$47,開講日程一覧!P1607)&gt;0,_xlfn.XLOOKUP(開講日程一覧!P1607,休講・補講一覧表!I$6:I$47,休講・補講一覧表!G$6:G$47),G1607)</f>
        <v>45509</v>
      </c>
      <c r="I1607" s="3" t="str">
        <f t="shared" si="52"/>
        <v>月</v>
      </c>
      <c r="J1607" s="3" t="str">
        <f>IF(COUNTIF(休講・補講一覧表!I$6:I$47,開講日程一覧!P1607)&gt;0,TEXT(G1607,"m/d")&amp;"の補講","")</f>
        <v/>
      </c>
      <c r="K1607" s="6" t="s">
        <v>542</v>
      </c>
      <c r="L1607" s="7">
        <v>6.9444444444444441E-3</v>
      </c>
      <c r="M1607" s="7">
        <v>0.125</v>
      </c>
      <c r="P1607" s="33" t="str">
        <f t="shared" si="53"/>
        <v>企業内起業・新事業創出_福岡8</v>
      </c>
      <c r="Q1607" s="6" t="str">
        <f>IF(_xlfn.XLOOKUP(D1607,履修科目一覧!G$6:G$225,履修科目一覧!E$6:E$225)=0,"",_xlfn.XLOOKUP(D1607,履修科目一覧!G$6:G$225,履修科目一覧!E$6:E$225))</f>
        <v/>
      </c>
      <c r="R1607" cm="1">
        <f t="array" ref="R1607">_xlfn.SWITCH(B1607,"集中(導入)",1,"前期",2,"集中(夏期)",3,"後期",4,"集中(春期)",5,"通年",6)</f>
        <v>2</v>
      </c>
      <c r="S1607" t="s">
        <v>49</v>
      </c>
      <c r="U1607">
        <v>1</v>
      </c>
    </row>
    <row r="1608" spans="2:21" x14ac:dyDescent="0.85">
      <c r="B1608" s="22" t="s">
        <v>545</v>
      </c>
      <c r="C1608" s="6" t="s">
        <v>546</v>
      </c>
      <c r="D1608" s="6" t="s">
        <v>273</v>
      </c>
      <c r="E1608" s="6" t="s">
        <v>583</v>
      </c>
      <c r="F1608" s="6">
        <v>1</v>
      </c>
      <c r="G1608" s="52">
        <v>45409</v>
      </c>
      <c r="H1608" s="52">
        <f>IF(COUNTIF(休講・補講一覧表!I$6:I$47,開講日程一覧!P1608)&gt;0,_xlfn.XLOOKUP(開講日程一覧!P1608,休講・補講一覧表!I$6:I$47,休講・補講一覧表!G$6:G$47),G1608)</f>
        <v>45409</v>
      </c>
      <c r="I1608" s="3" t="str">
        <f t="shared" si="52"/>
        <v>土</v>
      </c>
      <c r="J1608" s="3" t="str">
        <f>IF(COUNTIF(休講・補講一覧表!I$6:I$47,開講日程一覧!P1608)&gt;0,TEXT(G1608,"m/d")&amp;"の補講","")</f>
        <v/>
      </c>
      <c r="K1608" s="6" t="s">
        <v>548</v>
      </c>
      <c r="L1608" s="7">
        <v>0</v>
      </c>
      <c r="M1608" s="7">
        <v>6.25E-2</v>
      </c>
      <c r="P1608" s="33" t="str">
        <f t="shared" si="53"/>
        <v>アントレプレナーシップ（起業家精神）_福岡1</v>
      </c>
      <c r="Q1608" s="6" t="str">
        <f>IF(_xlfn.XLOOKUP(D1608,履修科目一覧!G$6:G$225,履修科目一覧!E$6:E$225)=0,"",_xlfn.XLOOKUP(D1608,履修科目一覧!G$6:G$225,履修科目一覧!E$6:E$225))</f>
        <v/>
      </c>
      <c r="R1608" cm="1">
        <f t="array" ref="R1608">_xlfn.SWITCH(B1608,"集中(導入)",1,"前期",2,"集中(夏期)",3,"後期",4,"集中(春期)",5,"通年",6)</f>
        <v>2</v>
      </c>
      <c r="S1608" t="s">
        <v>49</v>
      </c>
      <c r="U1608">
        <v>1</v>
      </c>
    </row>
    <row r="1609" spans="2:21" x14ac:dyDescent="0.85">
      <c r="B1609" s="22" t="s">
        <v>545</v>
      </c>
      <c r="C1609" s="6" t="s">
        <v>546</v>
      </c>
      <c r="D1609" s="6" t="s">
        <v>273</v>
      </c>
      <c r="E1609" s="6" t="s">
        <v>583</v>
      </c>
      <c r="F1609" s="6">
        <v>2</v>
      </c>
      <c r="G1609" s="52">
        <v>45430</v>
      </c>
      <c r="H1609" s="52">
        <f>IF(COUNTIF(休講・補講一覧表!I$6:I$47,開講日程一覧!P1609)&gt;0,_xlfn.XLOOKUP(開講日程一覧!P1609,休講・補講一覧表!I$6:I$47,休講・補講一覧表!G$6:G$47),G1609)</f>
        <v>45430</v>
      </c>
      <c r="I1609" s="3" t="str">
        <f t="shared" si="52"/>
        <v>土</v>
      </c>
      <c r="J1609" s="3" t="str">
        <f>IF(COUNTIF(休講・補講一覧表!I$6:I$47,開講日程一覧!P1609)&gt;0,TEXT(G1609,"m/d")&amp;"の補講","")</f>
        <v/>
      </c>
      <c r="K1609" s="6" t="s">
        <v>549</v>
      </c>
      <c r="L1609" s="7">
        <v>4.1666666666666664E-2</v>
      </c>
      <c r="M1609" s="7">
        <v>0.125</v>
      </c>
      <c r="P1609" s="33" t="str">
        <f t="shared" si="53"/>
        <v>アントレプレナーシップ（起業家精神）_福岡2</v>
      </c>
      <c r="Q1609" s="6" t="str">
        <f>IF(_xlfn.XLOOKUP(D1609,履修科目一覧!G$6:G$225,履修科目一覧!E$6:E$225)=0,"",_xlfn.XLOOKUP(D1609,履修科目一覧!G$6:G$225,履修科目一覧!E$6:E$225))</f>
        <v/>
      </c>
      <c r="R1609" cm="1">
        <f t="array" ref="R1609">_xlfn.SWITCH(B1609,"集中(導入)",1,"前期",2,"集中(夏期)",3,"後期",4,"集中(春期)",5,"通年",6)</f>
        <v>2</v>
      </c>
      <c r="S1609" t="s">
        <v>49</v>
      </c>
      <c r="U1609">
        <v>1</v>
      </c>
    </row>
    <row r="1610" spans="2:21" x14ac:dyDescent="0.85">
      <c r="B1610" s="22" t="s">
        <v>545</v>
      </c>
      <c r="C1610" s="6" t="s">
        <v>546</v>
      </c>
      <c r="D1610" s="6" t="s">
        <v>273</v>
      </c>
      <c r="E1610" s="6" t="s">
        <v>583</v>
      </c>
      <c r="F1610" s="6">
        <v>3</v>
      </c>
      <c r="G1610" s="52">
        <v>45444</v>
      </c>
      <c r="H1610" s="52">
        <f>IF(COUNTIF(休講・補講一覧表!I$6:I$47,開講日程一覧!P1610)&gt;0,_xlfn.XLOOKUP(開講日程一覧!P1610,休講・補講一覧表!I$6:I$47,休講・補講一覧表!G$6:G$47),G1610)</f>
        <v>45444</v>
      </c>
      <c r="I1610" s="3" t="str">
        <f t="shared" si="52"/>
        <v>土</v>
      </c>
      <c r="J1610" s="3" t="str">
        <f>IF(COUNTIF(休講・補講一覧表!I$6:I$47,開講日程一覧!P1610)&gt;0,TEXT(G1610,"m/d")&amp;"の補講","")</f>
        <v/>
      </c>
      <c r="K1610" s="6" t="s">
        <v>549</v>
      </c>
      <c r="L1610" s="7">
        <v>4.1666666666666664E-2</v>
      </c>
      <c r="M1610" s="7">
        <v>0.125</v>
      </c>
      <c r="P1610" s="33" t="str">
        <f t="shared" si="53"/>
        <v>アントレプレナーシップ（起業家精神）_福岡3</v>
      </c>
      <c r="Q1610" s="6" t="str">
        <f>IF(_xlfn.XLOOKUP(D1610,履修科目一覧!G$6:G$225,履修科目一覧!E$6:E$225)=0,"",_xlfn.XLOOKUP(D1610,履修科目一覧!G$6:G$225,履修科目一覧!E$6:E$225))</f>
        <v/>
      </c>
      <c r="R1610" cm="1">
        <f t="array" ref="R1610">_xlfn.SWITCH(B1610,"集中(導入)",1,"前期",2,"集中(夏期)",3,"後期",4,"集中(春期)",5,"通年",6)</f>
        <v>2</v>
      </c>
      <c r="S1610" t="s">
        <v>49</v>
      </c>
      <c r="U1610">
        <v>1</v>
      </c>
    </row>
    <row r="1611" spans="2:21" x14ac:dyDescent="0.85">
      <c r="B1611" s="22" t="s">
        <v>545</v>
      </c>
      <c r="C1611" s="6" t="s">
        <v>546</v>
      </c>
      <c r="D1611" s="6" t="s">
        <v>273</v>
      </c>
      <c r="E1611" s="6" t="s">
        <v>583</v>
      </c>
      <c r="F1611" s="6">
        <v>4</v>
      </c>
      <c r="G1611" s="52">
        <v>45458</v>
      </c>
      <c r="H1611" s="52">
        <f>IF(COUNTIF(休講・補講一覧表!I$6:I$47,開講日程一覧!P1611)&gt;0,_xlfn.XLOOKUP(開講日程一覧!P1611,休講・補講一覧表!I$6:I$47,休講・補講一覧表!G$6:G$47),G1611)</f>
        <v>45458</v>
      </c>
      <c r="I1611" s="3" t="str">
        <f t="shared" si="52"/>
        <v>土</v>
      </c>
      <c r="J1611" s="3" t="str">
        <f>IF(COUNTIF(休講・補講一覧表!I$6:I$47,開講日程一覧!P1611)&gt;0,TEXT(G1611,"m/d")&amp;"の補講","")</f>
        <v/>
      </c>
      <c r="K1611" s="6" t="s">
        <v>549</v>
      </c>
      <c r="L1611" s="7">
        <v>4.1666666666666664E-2</v>
      </c>
      <c r="M1611" s="7">
        <v>0.125</v>
      </c>
      <c r="P1611" s="33" t="str">
        <f t="shared" si="53"/>
        <v>アントレプレナーシップ（起業家精神）_福岡4</v>
      </c>
      <c r="Q1611" s="6" t="str">
        <f>IF(_xlfn.XLOOKUP(D1611,履修科目一覧!G$6:G$225,履修科目一覧!E$6:E$225)=0,"",_xlfn.XLOOKUP(D1611,履修科目一覧!G$6:G$225,履修科目一覧!E$6:E$225))</f>
        <v/>
      </c>
      <c r="R1611" cm="1">
        <f t="array" ref="R1611">_xlfn.SWITCH(B1611,"集中(導入)",1,"前期",2,"集中(夏期)",3,"後期",4,"集中(春期)",5,"通年",6)</f>
        <v>2</v>
      </c>
      <c r="S1611" t="s">
        <v>49</v>
      </c>
      <c r="U1611">
        <v>1</v>
      </c>
    </row>
    <row r="1612" spans="2:21" x14ac:dyDescent="0.85">
      <c r="B1612" s="22" t="s">
        <v>545</v>
      </c>
      <c r="C1612" s="6" t="s">
        <v>546</v>
      </c>
      <c r="D1612" s="6" t="s">
        <v>273</v>
      </c>
      <c r="E1612" s="6" t="s">
        <v>583</v>
      </c>
      <c r="F1612" s="6">
        <v>5</v>
      </c>
      <c r="G1612" s="52">
        <v>45472</v>
      </c>
      <c r="H1612" s="52">
        <f>IF(COUNTIF(休講・補講一覧表!I$6:I$47,開講日程一覧!P1612)&gt;0,_xlfn.XLOOKUP(開講日程一覧!P1612,休講・補講一覧表!I$6:I$47,休講・補講一覧表!G$6:G$47),G1612)</f>
        <v>45472</v>
      </c>
      <c r="I1612" s="3" t="str">
        <f t="shared" si="52"/>
        <v>土</v>
      </c>
      <c r="J1612" s="3" t="str">
        <f>IF(COUNTIF(休講・補講一覧表!I$6:I$47,開講日程一覧!P1612)&gt;0,TEXT(G1612,"m/d")&amp;"の補講","")</f>
        <v/>
      </c>
      <c r="K1612" s="6" t="s">
        <v>549</v>
      </c>
      <c r="L1612" s="7">
        <v>4.1666666666666664E-2</v>
      </c>
      <c r="M1612" s="7">
        <v>0.125</v>
      </c>
      <c r="P1612" s="33" t="str">
        <f t="shared" si="53"/>
        <v>アントレプレナーシップ（起業家精神）_福岡5</v>
      </c>
      <c r="Q1612" s="6" t="str">
        <f>IF(_xlfn.XLOOKUP(D1612,履修科目一覧!G$6:G$225,履修科目一覧!E$6:E$225)=0,"",_xlfn.XLOOKUP(D1612,履修科目一覧!G$6:G$225,履修科目一覧!E$6:E$225))</f>
        <v/>
      </c>
      <c r="R1612" cm="1">
        <f t="array" ref="R1612">_xlfn.SWITCH(B1612,"集中(導入)",1,"前期",2,"集中(夏期)",3,"後期",4,"集中(春期)",5,"通年",6)</f>
        <v>2</v>
      </c>
      <c r="S1612" t="s">
        <v>49</v>
      </c>
      <c r="U1612">
        <v>1</v>
      </c>
    </row>
    <row r="1613" spans="2:21" x14ac:dyDescent="0.85">
      <c r="B1613" s="22" t="s">
        <v>545</v>
      </c>
      <c r="C1613" s="6" t="s">
        <v>546</v>
      </c>
      <c r="D1613" s="6" t="s">
        <v>273</v>
      </c>
      <c r="E1613" s="6" t="s">
        <v>583</v>
      </c>
      <c r="F1613" s="6">
        <v>6</v>
      </c>
      <c r="G1613" s="52">
        <v>45486</v>
      </c>
      <c r="H1613" s="52">
        <f>IF(COUNTIF(休講・補講一覧表!I$6:I$47,開講日程一覧!P1613)&gt;0,_xlfn.XLOOKUP(開講日程一覧!P1613,休講・補講一覧表!I$6:I$47,休講・補講一覧表!G$6:G$47),G1613)</f>
        <v>45486</v>
      </c>
      <c r="I1613" s="3" t="str">
        <f t="shared" si="52"/>
        <v>土</v>
      </c>
      <c r="J1613" s="3" t="str">
        <f>IF(COUNTIF(休講・補講一覧表!I$6:I$47,開講日程一覧!P1613)&gt;0,TEXT(G1613,"m/d")&amp;"の補講","")</f>
        <v/>
      </c>
      <c r="K1613" s="6" t="s">
        <v>549</v>
      </c>
      <c r="L1613" s="7">
        <v>4.1666666666666664E-2</v>
      </c>
      <c r="M1613" s="7">
        <v>0.125</v>
      </c>
      <c r="P1613" s="33" t="str">
        <f t="shared" si="53"/>
        <v>アントレプレナーシップ（起業家精神）_福岡6</v>
      </c>
      <c r="Q1613" s="6" t="str">
        <f>IF(_xlfn.XLOOKUP(D1613,履修科目一覧!G$6:G$225,履修科目一覧!E$6:E$225)=0,"",_xlfn.XLOOKUP(D1613,履修科目一覧!G$6:G$225,履修科目一覧!E$6:E$225))</f>
        <v/>
      </c>
      <c r="R1613" cm="1">
        <f t="array" ref="R1613">_xlfn.SWITCH(B1613,"集中(導入)",1,"前期",2,"集中(夏期)",3,"後期",4,"集中(春期)",5,"通年",6)</f>
        <v>2</v>
      </c>
      <c r="S1613" t="s">
        <v>49</v>
      </c>
      <c r="U1613">
        <v>1</v>
      </c>
    </row>
    <row r="1614" spans="2:21" x14ac:dyDescent="0.85">
      <c r="B1614" s="22" t="s">
        <v>545</v>
      </c>
      <c r="C1614" s="6" t="s">
        <v>546</v>
      </c>
      <c r="D1614" s="6" t="s">
        <v>273</v>
      </c>
      <c r="E1614" s="6" t="s">
        <v>583</v>
      </c>
      <c r="F1614" s="6">
        <v>7</v>
      </c>
      <c r="G1614" s="52">
        <v>45500</v>
      </c>
      <c r="H1614" s="52">
        <f>IF(COUNTIF(休講・補講一覧表!I$6:I$47,開講日程一覧!P1614)&gt;0,_xlfn.XLOOKUP(開講日程一覧!P1614,休講・補講一覧表!I$6:I$47,休講・補講一覧表!G$6:G$47),G1614)</f>
        <v>45500</v>
      </c>
      <c r="I1614" s="3" t="str">
        <f t="shared" si="52"/>
        <v>土</v>
      </c>
      <c r="J1614" s="3" t="str">
        <f>IF(COUNTIF(休講・補講一覧表!I$6:I$47,開講日程一覧!P1614)&gt;0,TEXT(G1614,"m/d")&amp;"の補講","")</f>
        <v/>
      </c>
      <c r="K1614" s="6" t="s">
        <v>549</v>
      </c>
      <c r="L1614" s="7">
        <v>4.1666666666666664E-2</v>
      </c>
      <c r="M1614" s="7">
        <v>0.125</v>
      </c>
      <c r="P1614" s="33" t="str">
        <f t="shared" si="53"/>
        <v>アントレプレナーシップ（起業家精神）_福岡7</v>
      </c>
      <c r="Q1614" s="6" t="str">
        <f>IF(_xlfn.XLOOKUP(D1614,履修科目一覧!G$6:G$225,履修科目一覧!E$6:E$225)=0,"",_xlfn.XLOOKUP(D1614,履修科目一覧!G$6:G$225,履修科目一覧!E$6:E$225))</f>
        <v/>
      </c>
      <c r="R1614" cm="1">
        <f t="array" ref="R1614">_xlfn.SWITCH(B1614,"集中(導入)",1,"前期",2,"集中(夏期)",3,"後期",4,"集中(春期)",5,"通年",6)</f>
        <v>2</v>
      </c>
      <c r="S1614" t="s">
        <v>49</v>
      </c>
      <c r="U1614">
        <v>1</v>
      </c>
    </row>
    <row r="1615" spans="2:21" x14ac:dyDescent="0.85">
      <c r="B1615" s="22" t="s">
        <v>545</v>
      </c>
      <c r="C1615" s="6" t="s">
        <v>546</v>
      </c>
      <c r="D1615" s="6" t="s">
        <v>273</v>
      </c>
      <c r="E1615" s="6" t="s">
        <v>583</v>
      </c>
      <c r="F1615" s="6">
        <v>8</v>
      </c>
      <c r="G1615" s="52">
        <v>45514</v>
      </c>
      <c r="H1615" s="52">
        <f>IF(COUNTIF(休講・補講一覧表!I$6:I$47,開講日程一覧!P1615)&gt;0,_xlfn.XLOOKUP(開講日程一覧!P1615,休講・補講一覧表!I$6:I$47,休講・補講一覧表!G$6:G$47),G1615)</f>
        <v>45514</v>
      </c>
      <c r="I1615" s="3" t="str">
        <f t="shared" si="52"/>
        <v>土</v>
      </c>
      <c r="J1615" s="3" t="str">
        <f>IF(COUNTIF(休講・補講一覧表!I$6:I$47,開講日程一覧!P1615)&gt;0,TEXT(G1615,"m/d")&amp;"の補講","")</f>
        <v/>
      </c>
      <c r="K1615" s="6" t="s">
        <v>549</v>
      </c>
      <c r="L1615" s="7">
        <v>4.1666666666666664E-2</v>
      </c>
      <c r="M1615" s="7">
        <v>0.125</v>
      </c>
      <c r="P1615" s="33" t="str">
        <f t="shared" si="53"/>
        <v>アントレプレナーシップ（起業家精神）_福岡8</v>
      </c>
      <c r="Q1615" s="6" t="str">
        <f>IF(_xlfn.XLOOKUP(D1615,履修科目一覧!G$6:G$225,履修科目一覧!E$6:E$225)=0,"",_xlfn.XLOOKUP(D1615,履修科目一覧!G$6:G$225,履修科目一覧!E$6:E$225))</f>
        <v/>
      </c>
      <c r="R1615" cm="1">
        <f t="array" ref="R1615">_xlfn.SWITCH(B1615,"集中(導入)",1,"前期",2,"集中(夏期)",3,"後期",4,"集中(春期)",5,"通年",6)</f>
        <v>2</v>
      </c>
      <c r="S1615" t="s">
        <v>49</v>
      </c>
      <c r="U1615">
        <v>1</v>
      </c>
    </row>
    <row r="1616" spans="2:21" x14ac:dyDescent="0.85">
      <c r="B1616" s="22" t="s">
        <v>545</v>
      </c>
      <c r="C1616" s="6" t="s">
        <v>558</v>
      </c>
      <c r="D1616" s="6" t="s">
        <v>324</v>
      </c>
      <c r="E1616" s="6" t="s">
        <v>583</v>
      </c>
      <c r="F1616" s="6">
        <v>1</v>
      </c>
      <c r="G1616" s="52">
        <v>45409</v>
      </c>
      <c r="H1616" s="52">
        <f>IF(COUNTIF(休講・補講一覧表!I$6:I$47,開講日程一覧!P1616)&gt;0,_xlfn.XLOOKUP(開講日程一覧!P1616,休講・補講一覧表!I$6:I$47,休講・補講一覧表!G$6:G$47),G1616)</f>
        <v>45409</v>
      </c>
      <c r="I1616" s="3" t="str">
        <f t="shared" si="52"/>
        <v>土</v>
      </c>
      <c r="J1616" s="3" t="str">
        <f>IF(COUNTIF(休講・補講一覧表!I$6:I$47,開講日程一覧!P1616)&gt;0,TEXT(G1616,"m/d")&amp;"の補講","")</f>
        <v/>
      </c>
      <c r="K1616" s="6" t="s">
        <v>559</v>
      </c>
      <c r="L1616" s="7">
        <v>0</v>
      </c>
      <c r="M1616" s="7">
        <v>6.25E-2</v>
      </c>
      <c r="P1616" s="33" t="str">
        <f t="shared" si="53"/>
        <v>事業デザイン演習Ⅰ（1年次） 前期_福岡①1</v>
      </c>
      <c r="Q1616" s="6" t="str">
        <f>IF(_xlfn.XLOOKUP(D1616,履修科目一覧!G$6:G$225,履修科目一覧!E$6:E$225)=0,"",_xlfn.XLOOKUP(D1616,履修科目一覧!G$6:G$225,履修科目一覧!E$6:E$225))</f>
        <v/>
      </c>
      <c r="R1616" cm="1">
        <f t="array" ref="R1616">_xlfn.SWITCH(B1616,"集中(導入)",1,"前期",2,"集中(夏期)",3,"後期",4,"集中(春期)",5,"通年",6)</f>
        <v>2</v>
      </c>
      <c r="S1616" t="s">
        <v>49</v>
      </c>
      <c r="U1616">
        <v>1</v>
      </c>
    </row>
    <row r="1617" spans="2:21" x14ac:dyDescent="0.85">
      <c r="B1617" s="22" t="s">
        <v>545</v>
      </c>
      <c r="C1617" s="6" t="s">
        <v>558</v>
      </c>
      <c r="D1617" s="6" t="s">
        <v>324</v>
      </c>
      <c r="E1617" s="6" t="s">
        <v>583</v>
      </c>
      <c r="F1617" s="6">
        <v>2</v>
      </c>
      <c r="G1617" s="52">
        <v>45423</v>
      </c>
      <c r="H1617" s="52">
        <f>IF(COUNTIF(休講・補講一覧表!I$6:I$47,開講日程一覧!P1617)&gt;0,_xlfn.XLOOKUP(開講日程一覧!P1617,休講・補講一覧表!I$6:I$47,休講・補講一覧表!G$6:G$47),G1617)</f>
        <v>45423</v>
      </c>
      <c r="I1617" s="3" t="str">
        <f t="shared" si="52"/>
        <v>土</v>
      </c>
      <c r="J1617" s="3" t="str">
        <f>IF(COUNTIF(休講・補講一覧表!I$6:I$47,開講日程一覧!P1617)&gt;0,TEXT(G1617,"m/d")&amp;"の補講","")</f>
        <v/>
      </c>
      <c r="K1617" s="6" t="s">
        <v>549</v>
      </c>
      <c r="L1617" s="7">
        <v>4.1666666666666664E-2</v>
      </c>
      <c r="M1617" s="7">
        <v>0.125</v>
      </c>
      <c r="P1617" s="33" t="str">
        <f t="shared" si="53"/>
        <v>事業デザイン演習Ⅰ（1年次） 前期_福岡①2</v>
      </c>
      <c r="Q1617" s="6" t="str">
        <f>IF(_xlfn.XLOOKUP(D1617,履修科目一覧!G$6:G$225,履修科目一覧!E$6:E$225)=0,"",_xlfn.XLOOKUP(D1617,履修科目一覧!G$6:G$225,履修科目一覧!E$6:E$225))</f>
        <v/>
      </c>
      <c r="R1617" cm="1">
        <f t="array" ref="R1617">_xlfn.SWITCH(B1617,"集中(導入)",1,"前期",2,"集中(夏期)",3,"後期",4,"集中(春期)",5,"通年",6)</f>
        <v>2</v>
      </c>
      <c r="S1617" t="s">
        <v>49</v>
      </c>
      <c r="U1617">
        <v>1</v>
      </c>
    </row>
    <row r="1618" spans="2:21" x14ac:dyDescent="0.85">
      <c r="B1618" s="22" t="s">
        <v>545</v>
      </c>
      <c r="C1618" s="6" t="s">
        <v>558</v>
      </c>
      <c r="D1618" s="6" t="s">
        <v>324</v>
      </c>
      <c r="E1618" s="6" t="s">
        <v>583</v>
      </c>
      <c r="F1618" s="6">
        <v>3</v>
      </c>
      <c r="G1618" s="52">
        <v>45437</v>
      </c>
      <c r="H1618" s="52">
        <f>IF(COUNTIF(休講・補講一覧表!I$6:I$47,開講日程一覧!P1618)&gt;0,_xlfn.XLOOKUP(開講日程一覧!P1618,休講・補講一覧表!I$6:I$47,休講・補講一覧表!G$6:G$47),G1618)</f>
        <v>45437</v>
      </c>
      <c r="I1618" s="3" t="str">
        <f t="shared" si="52"/>
        <v>土</v>
      </c>
      <c r="J1618" s="3" t="str">
        <f>IF(COUNTIF(休講・補講一覧表!I$6:I$47,開講日程一覧!P1618)&gt;0,TEXT(G1618,"m/d")&amp;"の補講","")</f>
        <v/>
      </c>
      <c r="K1618" s="6" t="s">
        <v>549</v>
      </c>
      <c r="L1618" s="7">
        <v>4.1666666666666664E-2</v>
      </c>
      <c r="M1618" s="7">
        <v>0.125</v>
      </c>
      <c r="P1618" s="33" t="str">
        <f t="shared" si="53"/>
        <v>事業デザイン演習Ⅰ（1年次） 前期_福岡①3</v>
      </c>
      <c r="Q1618" s="6" t="str">
        <f>IF(_xlfn.XLOOKUP(D1618,履修科目一覧!G$6:G$225,履修科目一覧!E$6:E$225)=0,"",_xlfn.XLOOKUP(D1618,履修科目一覧!G$6:G$225,履修科目一覧!E$6:E$225))</f>
        <v/>
      </c>
      <c r="R1618" cm="1">
        <f t="array" ref="R1618">_xlfn.SWITCH(B1618,"集中(導入)",1,"前期",2,"集中(夏期)",3,"後期",4,"集中(春期)",5,"通年",6)</f>
        <v>2</v>
      </c>
      <c r="S1618" t="s">
        <v>49</v>
      </c>
      <c r="U1618">
        <v>1</v>
      </c>
    </row>
    <row r="1619" spans="2:21" x14ac:dyDescent="0.85">
      <c r="B1619" s="22" t="s">
        <v>545</v>
      </c>
      <c r="C1619" s="6" t="s">
        <v>558</v>
      </c>
      <c r="D1619" s="6" t="s">
        <v>324</v>
      </c>
      <c r="E1619" s="6" t="s">
        <v>583</v>
      </c>
      <c r="F1619" s="6">
        <v>4</v>
      </c>
      <c r="G1619" s="52">
        <v>45451</v>
      </c>
      <c r="H1619" s="52">
        <f>IF(COUNTIF(休講・補講一覧表!I$6:I$47,開講日程一覧!P1619)&gt;0,_xlfn.XLOOKUP(開講日程一覧!P1619,休講・補講一覧表!I$6:I$47,休講・補講一覧表!G$6:G$47),G1619)</f>
        <v>45451</v>
      </c>
      <c r="I1619" s="3" t="str">
        <f t="shared" si="52"/>
        <v>土</v>
      </c>
      <c r="J1619" s="3" t="str">
        <f>IF(COUNTIF(休講・補講一覧表!I$6:I$47,開講日程一覧!P1619)&gt;0,TEXT(G1619,"m/d")&amp;"の補講","")</f>
        <v/>
      </c>
      <c r="K1619" s="6" t="s">
        <v>549</v>
      </c>
      <c r="L1619" s="7">
        <v>4.1666666666666664E-2</v>
      </c>
      <c r="M1619" s="7">
        <v>0.125</v>
      </c>
      <c r="P1619" s="33" t="str">
        <f t="shared" si="53"/>
        <v>事業デザイン演習Ⅰ（1年次） 前期_福岡①4</v>
      </c>
      <c r="Q1619" s="6" t="str">
        <f>IF(_xlfn.XLOOKUP(D1619,履修科目一覧!G$6:G$225,履修科目一覧!E$6:E$225)=0,"",_xlfn.XLOOKUP(D1619,履修科目一覧!G$6:G$225,履修科目一覧!E$6:E$225))</f>
        <v/>
      </c>
      <c r="R1619" cm="1">
        <f t="array" ref="R1619">_xlfn.SWITCH(B1619,"集中(導入)",1,"前期",2,"集中(夏期)",3,"後期",4,"集中(春期)",5,"通年",6)</f>
        <v>2</v>
      </c>
      <c r="S1619" t="s">
        <v>49</v>
      </c>
      <c r="U1619">
        <v>1</v>
      </c>
    </row>
    <row r="1620" spans="2:21" x14ac:dyDescent="0.85">
      <c r="B1620" s="22" t="s">
        <v>545</v>
      </c>
      <c r="C1620" s="6" t="s">
        <v>558</v>
      </c>
      <c r="D1620" s="6" t="s">
        <v>324</v>
      </c>
      <c r="E1620" s="6" t="s">
        <v>583</v>
      </c>
      <c r="F1620" s="6">
        <v>5</v>
      </c>
      <c r="G1620" s="52">
        <v>45465</v>
      </c>
      <c r="H1620" s="52">
        <f>IF(COUNTIF(休講・補講一覧表!I$6:I$47,開講日程一覧!P1620)&gt;0,_xlfn.XLOOKUP(開講日程一覧!P1620,休講・補講一覧表!I$6:I$47,休講・補講一覧表!G$6:G$47),G1620)</f>
        <v>45465</v>
      </c>
      <c r="I1620" s="3" t="str">
        <f t="shared" si="52"/>
        <v>土</v>
      </c>
      <c r="J1620" s="3" t="str">
        <f>IF(COUNTIF(休講・補講一覧表!I$6:I$47,開講日程一覧!P1620)&gt;0,TEXT(G1620,"m/d")&amp;"の補講","")</f>
        <v/>
      </c>
      <c r="K1620" s="6" t="s">
        <v>549</v>
      </c>
      <c r="L1620" s="7">
        <v>4.1666666666666664E-2</v>
      </c>
      <c r="M1620" s="7">
        <v>0.125</v>
      </c>
      <c r="P1620" s="33" t="str">
        <f t="shared" si="53"/>
        <v>事業デザイン演習Ⅰ（1年次） 前期_福岡①5</v>
      </c>
      <c r="Q1620" s="6" t="str">
        <f>IF(_xlfn.XLOOKUP(D1620,履修科目一覧!G$6:G$225,履修科目一覧!E$6:E$225)=0,"",_xlfn.XLOOKUP(D1620,履修科目一覧!G$6:G$225,履修科目一覧!E$6:E$225))</f>
        <v/>
      </c>
      <c r="R1620" cm="1">
        <f t="array" ref="R1620">_xlfn.SWITCH(B1620,"集中(導入)",1,"前期",2,"集中(夏期)",3,"後期",4,"集中(春期)",5,"通年",6)</f>
        <v>2</v>
      </c>
      <c r="S1620" t="s">
        <v>49</v>
      </c>
      <c r="U1620">
        <v>1</v>
      </c>
    </row>
    <row r="1621" spans="2:21" x14ac:dyDescent="0.85">
      <c r="B1621" s="22" t="s">
        <v>545</v>
      </c>
      <c r="C1621" s="6" t="s">
        <v>558</v>
      </c>
      <c r="D1621" s="6" t="s">
        <v>324</v>
      </c>
      <c r="E1621" s="6" t="s">
        <v>583</v>
      </c>
      <c r="F1621" s="6">
        <v>6</v>
      </c>
      <c r="G1621" s="52">
        <v>45479</v>
      </c>
      <c r="H1621" s="52">
        <f>IF(COUNTIF(休講・補講一覧表!I$6:I$47,開講日程一覧!P1621)&gt;0,_xlfn.XLOOKUP(開講日程一覧!P1621,休講・補講一覧表!I$6:I$47,休講・補講一覧表!G$6:G$47),G1621)</f>
        <v>45479</v>
      </c>
      <c r="I1621" s="3" t="str">
        <f t="shared" ref="I1621:I1684" si="54">TEXT(H1621,"aaa")</f>
        <v>土</v>
      </c>
      <c r="J1621" s="3" t="str">
        <f>IF(COUNTIF(休講・補講一覧表!I$6:I$47,開講日程一覧!P1621)&gt;0,TEXT(G1621,"m/d")&amp;"の補講","")</f>
        <v/>
      </c>
      <c r="K1621" s="6" t="s">
        <v>549</v>
      </c>
      <c r="L1621" s="7">
        <v>4.1666666666666664E-2</v>
      </c>
      <c r="M1621" s="7">
        <v>0.125</v>
      </c>
      <c r="P1621" s="33" t="str">
        <f t="shared" ref="P1621:P1684" si="55">D1621&amp;F1621</f>
        <v>事業デザイン演習Ⅰ（1年次） 前期_福岡①6</v>
      </c>
      <c r="Q1621" s="6" t="str">
        <f>IF(_xlfn.XLOOKUP(D1621,履修科目一覧!G$6:G$225,履修科目一覧!E$6:E$225)=0,"",_xlfn.XLOOKUP(D1621,履修科目一覧!G$6:G$225,履修科目一覧!E$6:E$225))</f>
        <v/>
      </c>
      <c r="R1621" cm="1">
        <f t="array" ref="R1621">_xlfn.SWITCH(B1621,"集中(導入)",1,"前期",2,"集中(夏期)",3,"後期",4,"集中(春期)",5,"通年",6)</f>
        <v>2</v>
      </c>
      <c r="S1621" t="s">
        <v>49</v>
      </c>
      <c r="U1621">
        <v>1</v>
      </c>
    </row>
    <row r="1622" spans="2:21" x14ac:dyDescent="0.85">
      <c r="B1622" s="22" t="s">
        <v>545</v>
      </c>
      <c r="C1622" s="6" t="s">
        <v>558</v>
      </c>
      <c r="D1622" s="6" t="s">
        <v>324</v>
      </c>
      <c r="E1622" s="6" t="s">
        <v>583</v>
      </c>
      <c r="F1622" s="6">
        <v>7</v>
      </c>
      <c r="G1622" s="52">
        <v>45493</v>
      </c>
      <c r="H1622" s="52">
        <f>IF(COUNTIF(休講・補講一覧表!I$6:I$47,開講日程一覧!P1622)&gt;0,_xlfn.XLOOKUP(開講日程一覧!P1622,休講・補講一覧表!I$6:I$47,休講・補講一覧表!G$6:G$47),G1622)</f>
        <v>45493</v>
      </c>
      <c r="I1622" s="3" t="str">
        <f t="shared" si="54"/>
        <v>土</v>
      </c>
      <c r="J1622" s="3" t="str">
        <f>IF(COUNTIF(休講・補講一覧表!I$6:I$47,開講日程一覧!P1622)&gt;0,TEXT(G1622,"m/d")&amp;"の補講","")</f>
        <v/>
      </c>
      <c r="K1622" s="6" t="s">
        <v>549</v>
      </c>
      <c r="L1622" s="7">
        <v>4.1666666666666664E-2</v>
      </c>
      <c r="M1622" s="7">
        <v>0.125</v>
      </c>
      <c r="P1622" s="33" t="str">
        <f t="shared" si="55"/>
        <v>事業デザイン演習Ⅰ（1年次） 前期_福岡①7</v>
      </c>
      <c r="Q1622" s="6" t="str">
        <f>IF(_xlfn.XLOOKUP(D1622,履修科目一覧!G$6:G$225,履修科目一覧!E$6:E$225)=0,"",_xlfn.XLOOKUP(D1622,履修科目一覧!G$6:G$225,履修科目一覧!E$6:E$225))</f>
        <v/>
      </c>
      <c r="R1622" cm="1">
        <f t="array" ref="R1622">_xlfn.SWITCH(B1622,"集中(導入)",1,"前期",2,"集中(夏期)",3,"後期",4,"集中(春期)",5,"通年",6)</f>
        <v>2</v>
      </c>
      <c r="S1622" t="s">
        <v>49</v>
      </c>
      <c r="U1622">
        <v>1</v>
      </c>
    </row>
    <row r="1623" spans="2:21" x14ac:dyDescent="0.85">
      <c r="B1623" s="22" t="s">
        <v>545</v>
      </c>
      <c r="C1623" s="6" t="s">
        <v>558</v>
      </c>
      <c r="D1623" s="6" t="s">
        <v>324</v>
      </c>
      <c r="E1623" s="6" t="s">
        <v>583</v>
      </c>
      <c r="F1623" s="6">
        <v>8</v>
      </c>
      <c r="G1623" s="52">
        <v>45507</v>
      </c>
      <c r="H1623" s="52">
        <f>IF(COUNTIF(休講・補講一覧表!I$6:I$47,開講日程一覧!P1623)&gt;0,_xlfn.XLOOKUP(開講日程一覧!P1623,休講・補講一覧表!I$6:I$47,休講・補講一覧表!G$6:G$47),G1623)</f>
        <v>45507</v>
      </c>
      <c r="I1623" s="3" t="str">
        <f t="shared" si="54"/>
        <v>土</v>
      </c>
      <c r="J1623" s="3" t="str">
        <f>IF(COUNTIF(休講・補講一覧表!I$6:I$47,開講日程一覧!P1623)&gt;0,TEXT(G1623,"m/d")&amp;"の補講","")</f>
        <v/>
      </c>
      <c r="K1623" s="6" t="s">
        <v>549</v>
      </c>
      <c r="L1623" s="7">
        <v>4.1666666666666664E-2</v>
      </c>
      <c r="M1623" s="7">
        <v>0.125</v>
      </c>
      <c r="P1623" s="33" t="str">
        <f t="shared" si="55"/>
        <v>事業デザイン演習Ⅰ（1年次） 前期_福岡①8</v>
      </c>
      <c r="Q1623" s="6" t="str">
        <f>IF(_xlfn.XLOOKUP(D1623,履修科目一覧!G$6:G$225,履修科目一覧!E$6:E$225)=0,"",_xlfn.XLOOKUP(D1623,履修科目一覧!G$6:G$225,履修科目一覧!E$6:E$225))</f>
        <v/>
      </c>
      <c r="R1623" cm="1">
        <f t="array" ref="R1623">_xlfn.SWITCH(B1623,"集中(導入)",1,"前期",2,"集中(夏期)",3,"後期",4,"集中(春期)",5,"通年",6)</f>
        <v>2</v>
      </c>
      <c r="S1623" t="s">
        <v>49</v>
      </c>
      <c r="U1623">
        <v>1</v>
      </c>
    </row>
    <row r="1624" spans="2:21" x14ac:dyDescent="0.85">
      <c r="B1624" s="22" t="s">
        <v>545</v>
      </c>
      <c r="C1624" s="6" t="s">
        <v>564</v>
      </c>
      <c r="D1624" s="6" t="s">
        <v>334</v>
      </c>
      <c r="E1624" s="6" t="s">
        <v>583</v>
      </c>
      <c r="F1624" s="6">
        <v>1</v>
      </c>
      <c r="G1624" s="52">
        <v>45404</v>
      </c>
      <c r="H1624" s="52">
        <f>IF(COUNTIF(休講・補講一覧表!I$6:I$47,開講日程一覧!P1624)&gt;0,_xlfn.XLOOKUP(開講日程一覧!P1624,休講・補講一覧表!I$6:I$47,休講・補講一覧表!G$6:G$47),G1624)</f>
        <v>45404</v>
      </c>
      <c r="I1624" s="3" t="str">
        <f t="shared" si="54"/>
        <v>月</v>
      </c>
      <c r="J1624" s="3" t="str">
        <f>IF(COUNTIF(休講・補講一覧表!I$6:I$47,開講日程一覧!P1624)&gt;0,TEXT(G1624,"m/d")&amp;"の補講","")</f>
        <v/>
      </c>
      <c r="K1624" s="6" t="s">
        <v>552</v>
      </c>
      <c r="L1624" s="7">
        <v>0</v>
      </c>
      <c r="M1624" s="7">
        <v>6.25E-2</v>
      </c>
      <c r="P1624" s="33" t="str">
        <f t="shared" si="55"/>
        <v>事業デザイン演習Ⅰ（1年次） 前期_福岡②1</v>
      </c>
      <c r="Q1624" s="6" t="str">
        <f>IF(_xlfn.XLOOKUP(D1624,履修科目一覧!G$6:G$225,履修科目一覧!E$6:E$225)=0,"",_xlfn.XLOOKUP(D1624,履修科目一覧!G$6:G$225,履修科目一覧!E$6:E$225))</f>
        <v/>
      </c>
      <c r="R1624" cm="1">
        <f t="array" ref="R1624">_xlfn.SWITCH(B1624,"集中(導入)",1,"前期",2,"集中(夏期)",3,"後期",4,"集中(春期)",5,"通年",6)</f>
        <v>2</v>
      </c>
      <c r="S1624" t="s">
        <v>49</v>
      </c>
      <c r="U1624">
        <v>1</v>
      </c>
    </row>
    <row r="1625" spans="2:21" x14ac:dyDescent="0.85">
      <c r="B1625" s="22" t="s">
        <v>545</v>
      </c>
      <c r="C1625" s="6" t="s">
        <v>564</v>
      </c>
      <c r="D1625" s="6" t="s">
        <v>334</v>
      </c>
      <c r="E1625" s="6" t="s">
        <v>583</v>
      </c>
      <c r="F1625" s="6">
        <v>2</v>
      </c>
      <c r="G1625" s="52">
        <v>45432</v>
      </c>
      <c r="H1625" s="52">
        <f>IF(COUNTIF(休講・補講一覧表!I$6:I$47,開講日程一覧!P1625)&gt;0,_xlfn.XLOOKUP(開講日程一覧!P1625,休講・補講一覧表!I$6:I$47,休講・補講一覧表!G$6:G$47),G1625)</f>
        <v>45432</v>
      </c>
      <c r="I1625" s="3" t="str">
        <f t="shared" si="54"/>
        <v>月</v>
      </c>
      <c r="J1625" s="3" t="str">
        <f>IF(COUNTIF(休講・補講一覧表!I$6:I$47,開講日程一覧!P1625)&gt;0,TEXT(G1625,"m/d")&amp;"の補講","")</f>
        <v/>
      </c>
      <c r="K1625" s="6" t="s">
        <v>542</v>
      </c>
      <c r="L1625" s="7">
        <v>6.9444444444444441E-3</v>
      </c>
      <c r="M1625" s="7">
        <v>0.125</v>
      </c>
      <c r="P1625" s="33" t="str">
        <f t="shared" si="55"/>
        <v>事業デザイン演習Ⅰ（1年次） 前期_福岡②2</v>
      </c>
      <c r="Q1625" s="6" t="str">
        <f>IF(_xlfn.XLOOKUP(D1625,履修科目一覧!G$6:G$225,履修科目一覧!E$6:E$225)=0,"",_xlfn.XLOOKUP(D1625,履修科目一覧!G$6:G$225,履修科目一覧!E$6:E$225))</f>
        <v/>
      </c>
      <c r="R1625" cm="1">
        <f t="array" ref="R1625">_xlfn.SWITCH(B1625,"集中(導入)",1,"前期",2,"集中(夏期)",3,"後期",4,"集中(春期)",5,"通年",6)</f>
        <v>2</v>
      </c>
      <c r="S1625" t="s">
        <v>49</v>
      </c>
      <c r="U1625">
        <v>1</v>
      </c>
    </row>
    <row r="1626" spans="2:21" x14ac:dyDescent="0.85">
      <c r="B1626" s="22" t="s">
        <v>545</v>
      </c>
      <c r="C1626" s="6" t="s">
        <v>564</v>
      </c>
      <c r="D1626" s="6" t="s">
        <v>334</v>
      </c>
      <c r="E1626" s="6" t="s">
        <v>583</v>
      </c>
      <c r="F1626" s="6">
        <v>3</v>
      </c>
      <c r="G1626" s="52">
        <v>45446</v>
      </c>
      <c r="H1626" s="52">
        <f>IF(COUNTIF(休講・補講一覧表!I$6:I$47,開講日程一覧!P1626)&gt;0,_xlfn.XLOOKUP(開講日程一覧!P1626,休講・補講一覧表!I$6:I$47,休講・補講一覧表!G$6:G$47),G1626)</f>
        <v>45446</v>
      </c>
      <c r="I1626" s="3" t="str">
        <f t="shared" si="54"/>
        <v>月</v>
      </c>
      <c r="J1626" s="3" t="str">
        <f>IF(COUNTIF(休講・補講一覧表!I$6:I$47,開講日程一覧!P1626)&gt;0,TEXT(G1626,"m/d")&amp;"の補講","")</f>
        <v/>
      </c>
      <c r="K1626" s="6" t="s">
        <v>542</v>
      </c>
      <c r="L1626" s="7">
        <v>6.9444444444444441E-3</v>
      </c>
      <c r="M1626" s="7">
        <v>0.125</v>
      </c>
      <c r="P1626" s="33" t="str">
        <f t="shared" si="55"/>
        <v>事業デザイン演習Ⅰ（1年次） 前期_福岡②3</v>
      </c>
      <c r="Q1626" s="6" t="str">
        <f>IF(_xlfn.XLOOKUP(D1626,履修科目一覧!G$6:G$225,履修科目一覧!E$6:E$225)=0,"",_xlfn.XLOOKUP(D1626,履修科目一覧!G$6:G$225,履修科目一覧!E$6:E$225))</f>
        <v/>
      </c>
      <c r="R1626" cm="1">
        <f t="array" ref="R1626">_xlfn.SWITCH(B1626,"集中(導入)",1,"前期",2,"集中(夏期)",3,"後期",4,"集中(春期)",5,"通年",6)</f>
        <v>2</v>
      </c>
      <c r="S1626" t="s">
        <v>49</v>
      </c>
      <c r="U1626">
        <v>1</v>
      </c>
    </row>
    <row r="1627" spans="2:21" x14ac:dyDescent="0.85">
      <c r="B1627" s="22" t="s">
        <v>545</v>
      </c>
      <c r="C1627" s="6" t="s">
        <v>564</v>
      </c>
      <c r="D1627" s="6" t="s">
        <v>334</v>
      </c>
      <c r="E1627" s="6" t="s">
        <v>583</v>
      </c>
      <c r="F1627" s="6">
        <v>4</v>
      </c>
      <c r="G1627" s="52">
        <v>45460</v>
      </c>
      <c r="H1627" s="52">
        <f>IF(COUNTIF(休講・補講一覧表!I$6:I$47,開講日程一覧!P1627)&gt;0,_xlfn.XLOOKUP(開講日程一覧!P1627,休講・補講一覧表!I$6:I$47,休講・補講一覧表!G$6:G$47),G1627)</f>
        <v>45460</v>
      </c>
      <c r="I1627" s="3" t="str">
        <f t="shared" si="54"/>
        <v>月</v>
      </c>
      <c r="J1627" s="3" t="str">
        <f>IF(COUNTIF(休講・補講一覧表!I$6:I$47,開講日程一覧!P1627)&gt;0,TEXT(G1627,"m/d")&amp;"の補講","")</f>
        <v/>
      </c>
      <c r="K1627" s="6" t="s">
        <v>542</v>
      </c>
      <c r="L1627" s="7">
        <v>6.9444444444444441E-3</v>
      </c>
      <c r="M1627" s="7">
        <v>0.125</v>
      </c>
      <c r="P1627" s="33" t="str">
        <f t="shared" si="55"/>
        <v>事業デザイン演習Ⅰ（1年次） 前期_福岡②4</v>
      </c>
      <c r="Q1627" s="6" t="str">
        <f>IF(_xlfn.XLOOKUP(D1627,履修科目一覧!G$6:G$225,履修科目一覧!E$6:E$225)=0,"",_xlfn.XLOOKUP(D1627,履修科目一覧!G$6:G$225,履修科目一覧!E$6:E$225))</f>
        <v/>
      </c>
      <c r="R1627" cm="1">
        <f t="array" ref="R1627">_xlfn.SWITCH(B1627,"集中(導入)",1,"前期",2,"集中(夏期)",3,"後期",4,"集中(春期)",5,"通年",6)</f>
        <v>2</v>
      </c>
      <c r="S1627" t="s">
        <v>49</v>
      </c>
      <c r="U1627">
        <v>1</v>
      </c>
    </row>
    <row r="1628" spans="2:21" x14ac:dyDescent="0.85">
      <c r="B1628" s="22" t="s">
        <v>545</v>
      </c>
      <c r="C1628" s="6" t="s">
        <v>564</v>
      </c>
      <c r="D1628" s="6" t="s">
        <v>334</v>
      </c>
      <c r="E1628" s="6" t="s">
        <v>583</v>
      </c>
      <c r="F1628" s="6">
        <v>5</v>
      </c>
      <c r="G1628" s="52">
        <v>45474</v>
      </c>
      <c r="H1628" s="52">
        <f>IF(COUNTIF(休講・補講一覧表!I$6:I$47,開講日程一覧!P1628)&gt;0,_xlfn.XLOOKUP(開講日程一覧!P1628,休講・補講一覧表!I$6:I$47,休講・補講一覧表!G$6:G$47),G1628)</f>
        <v>45474</v>
      </c>
      <c r="I1628" s="3" t="str">
        <f t="shared" si="54"/>
        <v>月</v>
      </c>
      <c r="J1628" s="3" t="str">
        <f>IF(COUNTIF(休講・補講一覧表!I$6:I$47,開講日程一覧!P1628)&gt;0,TEXT(G1628,"m/d")&amp;"の補講","")</f>
        <v/>
      </c>
      <c r="K1628" s="6" t="s">
        <v>542</v>
      </c>
      <c r="L1628" s="7">
        <v>6.9444444444444441E-3</v>
      </c>
      <c r="M1628" s="7">
        <v>0.125</v>
      </c>
      <c r="P1628" s="33" t="str">
        <f t="shared" si="55"/>
        <v>事業デザイン演習Ⅰ（1年次） 前期_福岡②5</v>
      </c>
      <c r="Q1628" s="6" t="str">
        <f>IF(_xlfn.XLOOKUP(D1628,履修科目一覧!G$6:G$225,履修科目一覧!E$6:E$225)=0,"",_xlfn.XLOOKUP(D1628,履修科目一覧!G$6:G$225,履修科目一覧!E$6:E$225))</f>
        <v/>
      </c>
      <c r="R1628" cm="1">
        <f t="array" ref="R1628">_xlfn.SWITCH(B1628,"集中(導入)",1,"前期",2,"集中(夏期)",3,"後期",4,"集中(春期)",5,"通年",6)</f>
        <v>2</v>
      </c>
      <c r="S1628" t="s">
        <v>49</v>
      </c>
      <c r="U1628">
        <v>1</v>
      </c>
    </row>
    <row r="1629" spans="2:21" x14ac:dyDescent="0.85">
      <c r="B1629" s="22" t="s">
        <v>545</v>
      </c>
      <c r="C1629" s="6" t="s">
        <v>564</v>
      </c>
      <c r="D1629" s="6" t="s">
        <v>334</v>
      </c>
      <c r="E1629" s="6" t="s">
        <v>583</v>
      </c>
      <c r="F1629" s="6">
        <v>6</v>
      </c>
      <c r="G1629" s="52">
        <v>45502</v>
      </c>
      <c r="H1629" s="52">
        <f>IF(COUNTIF(休講・補講一覧表!I$6:I$47,開講日程一覧!P1629)&gt;0,_xlfn.XLOOKUP(開講日程一覧!P1629,休講・補講一覧表!I$6:I$47,休講・補講一覧表!G$6:G$47),G1629)</f>
        <v>45502</v>
      </c>
      <c r="I1629" s="3" t="str">
        <f t="shared" si="54"/>
        <v>月</v>
      </c>
      <c r="J1629" s="3" t="str">
        <f>IF(COUNTIF(休講・補講一覧表!I$6:I$47,開講日程一覧!P1629)&gt;0,TEXT(G1629,"m/d")&amp;"の補講","")</f>
        <v/>
      </c>
      <c r="K1629" s="6" t="s">
        <v>542</v>
      </c>
      <c r="L1629" s="7">
        <v>6.9444444444444441E-3</v>
      </c>
      <c r="M1629" s="7">
        <v>0.125</v>
      </c>
      <c r="P1629" s="33" t="str">
        <f t="shared" si="55"/>
        <v>事業デザイン演習Ⅰ（1年次） 前期_福岡②6</v>
      </c>
      <c r="Q1629" s="6" t="str">
        <f>IF(_xlfn.XLOOKUP(D1629,履修科目一覧!G$6:G$225,履修科目一覧!E$6:E$225)=0,"",_xlfn.XLOOKUP(D1629,履修科目一覧!G$6:G$225,履修科目一覧!E$6:E$225))</f>
        <v/>
      </c>
      <c r="R1629" cm="1">
        <f t="array" ref="R1629">_xlfn.SWITCH(B1629,"集中(導入)",1,"前期",2,"集中(夏期)",3,"後期",4,"集中(春期)",5,"通年",6)</f>
        <v>2</v>
      </c>
      <c r="S1629" t="s">
        <v>49</v>
      </c>
      <c r="U1629">
        <v>1</v>
      </c>
    </row>
    <row r="1630" spans="2:21" x14ac:dyDescent="0.85">
      <c r="B1630" s="22" t="s">
        <v>545</v>
      </c>
      <c r="C1630" s="6" t="s">
        <v>564</v>
      </c>
      <c r="D1630" s="6" t="s">
        <v>334</v>
      </c>
      <c r="E1630" s="6" t="s">
        <v>583</v>
      </c>
      <c r="F1630" s="6">
        <v>7</v>
      </c>
      <c r="G1630" s="52">
        <v>45523</v>
      </c>
      <c r="H1630" s="52">
        <f>IF(COUNTIF(休講・補講一覧表!I$6:I$47,開講日程一覧!P1630)&gt;0,_xlfn.XLOOKUP(開講日程一覧!P1630,休講・補講一覧表!I$6:I$47,休講・補講一覧表!G$6:G$47),G1630)</f>
        <v>45523</v>
      </c>
      <c r="I1630" s="3" t="str">
        <f t="shared" si="54"/>
        <v>月</v>
      </c>
      <c r="J1630" s="3" t="str">
        <f>IF(COUNTIF(休講・補講一覧表!I$6:I$47,開講日程一覧!P1630)&gt;0,TEXT(G1630,"m/d")&amp;"の補講","")</f>
        <v/>
      </c>
      <c r="K1630" s="6" t="s">
        <v>542</v>
      </c>
      <c r="L1630" s="7">
        <v>6.9444444444444441E-3</v>
      </c>
      <c r="M1630" s="7">
        <v>0.125</v>
      </c>
      <c r="P1630" s="33" t="str">
        <f t="shared" si="55"/>
        <v>事業デザイン演習Ⅰ（1年次） 前期_福岡②7</v>
      </c>
      <c r="Q1630" s="6" t="str">
        <f>IF(_xlfn.XLOOKUP(D1630,履修科目一覧!G$6:G$225,履修科目一覧!E$6:E$225)=0,"",_xlfn.XLOOKUP(D1630,履修科目一覧!G$6:G$225,履修科目一覧!E$6:E$225))</f>
        <v/>
      </c>
      <c r="R1630" cm="1">
        <f t="array" ref="R1630">_xlfn.SWITCH(B1630,"集中(導入)",1,"前期",2,"集中(夏期)",3,"後期",4,"集中(春期)",5,"通年",6)</f>
        <v>2</v>
      </c>
      <c r="S1630" t="s">
        <v>49</v>
      </c>
      <c r="U1630">
        <v>1</v>
      </c>
    </row>
    <row r="1631" spans="2:21" x14ac:dyDescent="0.85">
      <c r="B1631" s="22" t="s">
        <v>545</v>
      </c>
      <c r="C1631" s="6" t="s">
        <v>564</v>
      </c>
      <c r="D1631" s="6" t="s">
        <v>334</v>
      </c>
      <c r="E1631" s="6" t="s">
        <v>583</v>
      </c>
      <c r="F1631" s="6">
        <v>8</v>
      </c>
      <c r="G1631" s="52">
        <v>45530</v>
      </c>
      <c r="H1631" s="52">
        <f>IF(COUNTIF(休講・補講一覧表!I$6:I$47,開講日程一覧!P1631)&gt;0,_xlfn.XLOOKUP(開講日程一覧!P1631,休講・補講一覧表!I$6:I$47,休講・補講一覧表!G$6:G$47),G1631)</f>
        <v>45530</v>
      </c>
      <c r="I1631" s="3" t="str">
        <f t="shared" si="54"/>
        <v>月</v>
      </c>
      <c r="J1631" s="3" t="str">
        <f>IF(COUNTIF(休講・補講一覧表!I$6:I$47,開講日程一覧!P1631)&gt;0,TEXT(G1631,"m/d")&amp;"の補講","")</f>
        <v/>
      </c>
      <c r="K1631" s="6" t="s">
        <v>542</v>
      </c>
      <c r="L1631" s="7">
        <v>6.9444444444444441E-3</v>
      </c>
      <c r="M1631" s="7">
        <v>0.125</v>
      </c>
      <c r="P1631" s="33" t="str">
        <f t="shared" si="55"/>
        <v>事業デザイン演習Ⅰ（1年次） 前期_福岡②8</v>
      </c>
      <c r="Q1631" s="6" t="str">
        <f>IF(_xlfn.XLOOKUP(D1631,履修科目一覧!G$6:G$225,履修科目一覧!E$6:E$225)=0,"",_xlfn.XLOOKUP(D1631,履修科目一覧!G$6:G$225,履修科目一覧!E$6:E$225))</f>
        <v/>
      </c>
      <c r="R1631" cm="1">
        <f t="array" ref="R1631">_xlfn.SWITCH(B1631,"集中(導入)",1,"前期",2,"集中(夏期)",3,"後期",4,"集中(春期)",5,"通年",6)</f>
        <v>2</v>
      </c>
      <c r="S1631" t="s">
        <v>49</v>
      </c>
      <c r="U1631">
        <v>1</v>
      </c>
    </row>
    <row r="1632" spans="2:21" x14ac:dyDescent="0.85">
      <c r="B1632" s="22" t="s">
        <v>550</v>
      </c>
      <c r="C1632" s="6" t="s">
        <v>546</v>
      </c>
      <c r="D1632" s="6" t="s">
        <v>350</v>
      </c>
      <c r="E1632" s="6" t="s">
        <v>583</v>
      </c>
      <c r="F1632" s="6">
        <v>1</v>
      </c>
      <c r="G1632" s="52">
        <v>45563</v>
      </c>
      <c r="H1632" s="52">
        <f>IF(COUNTIF(休講・補講一覧表!I$6:I$47,開講日程一覧!P1632)&gt;0,_xlfn.XLOOKUP(開講日程一覧!P1632,休講・補講一覧表!I$6:I$47,休講・補講一覧表!G$6:G$47),G1632)</f>
        <v>45563</v>
      </c>
      <c r="I1632" s="3" t="str">
        <f t="shared" si="54"/>
        <v>土</v>
      </c>
      <c r="J1632" s="3" t="str">
        <f>IF(COUNTIF(休講・補講一覧表!I$6:I$47,開講日程一覧!P1632)&gt;0,TEXT(G1632,"m/d")&amp;"の補講","")</f>
        <v/>
      </c>
      <c r="K1632" s="6" t="s">
        <v>548</v>
      </c>
      <c r="L1632" s="7">
        <v>0</v>
      </c>
      <c r="M1632" s="7">
        <v>6.25E-2</v>
      </c>
      <c r="P1632" s="33" t="str">
        <f t="shared" si="55"/>
        <v>事業デザイン演習Ⅱ（1年次） 後期_福岡①1</v>
      </c>
      <c r="Q1632" s="6" t="str">
        <f>IF(_xlfn.XLOOKUP(D1632,履修科目一覧!G$6:G$225,履修科目一覧!E$6:E$225)=0,"",_xlfn.XLOOKUP(D1632,履修科目一覧!G$6:G$225,履修科目一覧!E$6:E$225))</f>
        <v/>
      </c>
      <c r="R1632" cm="1">
        <f t="array" ref="R1632">_xlfn.SWITCH(B1632,"集中(導入)",1,"前期",2,"集中(夏期)",3,"後期",4,"集中(春期)",5,"通年",6)</f>
        <v>4</v>
      </c>
      <c r="S1632" t="s">
        <v>49</v>
      </c>
      <c r="U1632">
        <v>1</v>
      </c>
    </row>
    <row r="1633" spans="2:21" x14ac:dyDescent="0.85">
      <c r="B1633" s="22" t="s">
        <v>550</v>
      </c>
      <c r="C1633" s="6" t="s">
        <v>546</v>
      </c>
      <c r="D1633" s="6" t="s">
        <v>350</v>
      </c>
      <c r="E1633" s="6" t="s">
        <v>583</v>
      </c>
      <c r="F1633" s="6">
        <v>2</v>
      </c>
      <c r="G1633" s="52">
        <v>45570</v>
      </c>
      <c r="H1633" s="52">
        <f>IF(COUNTIF(休講・補講一覧表!I$6:I$47,開講日程一覧!P1633)&gt;0,_xlfn.XLOOKUP(開講日程一覧!P1633,休講・補講一覧表!I$6:I$47,休講・補講一覧表!G$6:G$47),G1633)</f>
        <v>45570</v>
      </c>
      <c r="I1633" s="3" t="str">
        <f t="shared" si="54"/>
        <v>土</v>
      </c>
      <c r="J1633" s="3" t="str">
        <f>IF(COUNTIF(休講・補講一覧表!I$6:I$47,開講日程一覧!P1633)&gt;0,TEXT(G1633,"m/d")&amp;"の補講","")</f>
        <v/>
      </c>
      <c r="K1633" s="6" t="s">
        <v>549</v>
      </c>
      <c r="L1633" s="7">
        <v>4.1666666666666664E-2</v>
      </c>
      <c r="M1633" s="7">
        <v>0.125</v>
      </c>
      <c r="P1633" s="33" t="str">
        <f t="shared" si="55"/>
        <v>事業デザイン演習Ⅱ（1年次） 後期_福岡①2</v>
      </c>
      <c r="Q1633" s="6" t="str">
        <f>IF(_xlfn.XLOOKUP(D1633,履修科目一覧!G$6:G$225,履修科目一覧!E$6:E$225)=0,"",_xlfn.XLOOKUP(D1633,履修科目一覧!G$6:G$225,履修科目一覧!E$6:E$225))</f>
        <v/>
      </c>
      <c r="R1633" cm="1">
        <f t="array" ref="R1633">_xlfn.SWITCH(B1633,"集中(導入)",1,"前期",2,"集中(夏期)",3,"後期",4,"集中(春期)",5,"通年",6)</f>
        <v>4</v>
      </c>
      <c r="S1633" t="s">
        <v>49</v>
      </c>
      <c r="U1633">
        <v>1</v>
      </c>
    </row>
    <row r="1634" spans="2:21" x14ac:dyDescent="0.85">
      <c r="B1634" s="22" t="s">
        <v>550</v>
      </c>
      <c r="C1634" s="6" t="s">
        <v>546</v>
      </c>
      <c r="D1634" s="6" t="s">
        <v>350</v>
      </c>
      <c r="E1634" s="6" t="s">
        <v>583</v>
      </c>
      <c r="F1634" s="6">
        <v>3</v>
      </c>
      <c r="G1634" s="52">
        <v>45584</v>
      </c>
      <c r="H1634" s="52">
        <f>IF(COUNTIF(休講・補講一覧表!I$6:I$47,開講日程一覧!P1634)&gt;0,_xlfn.XLOOKUP(開講日程一覧!P1634,休講・補講一覧表!I$6:I$47,休講・補講一覧表!G$6:G$47),G1634)</f>
        <v>45584</v>
      </c>
      <c r="I1634" s="3" t="str">
        <f t="shared" si="54"/>
        <v>土</v>
      </c>
      <c r="J1634" s="3" t="str">
        <f>IF(COUNTIF(休講・補講一覧表!I$6:I$47,開講日程一覧!P1634)&gt;0,TEXT(G1634,"m/d")&amp;"の補講","")</f>
        <v/>
      </c>
      <c r="K1634" s="6" t="s">
        <v>549</v>
      </c>
      <c r="L1634" s="7">
        <v>4.1666666666666664E-2</v>
      </c>
      <c r="M1634" s="7">
        <v>0.125</v>
      </c>
      <c r="P1634" s="33" t="str">
        <f t="shared" si="55"/>
        <v>事業デザイン演習Ⅱ（1年次） 後期_福岡①3</v>
      </c>
      <c r="Q1634" s="6" t="str">
        <f>IF(_xlfn.XLOOKUP(D1634,履修科目一覧!G$6:G$225,履修科目一覧!E$6:E$225)=0,"",_xlfn.XLOOKUP(D1634,履修科目一覧!G$6:G$225,履修科目一覧!E$6:E$225))</f>
        <v/>
      </c>
      <c r="R1634" cm="1">
        <f t="array" ref="R1634">_xlfn.SWITCH(B1634,"集中(導入)",1,"前期",2,"集中(夏期)",3,"後期",4,"集中(春期)",5,"通年",6)</f>
        <v>4</v>
      </c>
      <c r="S1634" t="s">
        <v>49</v>
      </c>
      <c r="U1634">
        <v>1</v>
      </c>
    </row>
    <row r="1635" spans="2:21" x14ac:dyDescent="0.85">
      <c r="B1635" s="22" t="s">
        <v>550</v>
      </c>
      <c r="C1635" s="6" t="s">
        <v>546</v>
      </c>
      <c r="D1635" s="6" t="s">
        <v>350</v>
      </c>
      <c r="E1635" s="6" t="s">
        <v>583</v>
      </c>
      <c r="F1635" s="6">
        <v>4</v>
      </c>
      <c r="G1635" s="52">
        <v>45612</v>
      </c>
      <c r="H1635" s="52">
        <f>IF(COUNTIF(休講・補講一覧表!I$6:I$47,開講日程一覧!P1635)&gt;0,_xlfn.XLOOKUP(開講日程一覧!P1635,休講・補講一覧表!I$6:I$47,休講・補講一覧表!G$6:G$47),G1635)</f>
        <v>45612</v>
      </c>
      <c r="I1635" s="3" t="str">
        <f t="shared" si="54"/>
        <v>土</v>
      </c>
      <c r="J1635" s="3" t="str">
        <f>IF(COUNTIF(休講・補講一覧表!I$6:I$47,開講日程一覧!P1635)&gt;0,TEXT(G1635,"m/d")&amp;"の補講","")</f>
        <v/>
      </c>
      <c r="K1635" s="6" t="s">
        <v>549</v>
      </c>
      <c r="L1635" s="7">
        <v>4.1666666666666664E-2</v>
      </c>
      <c r="M1635" s="7">
        <v>0.125</v>
      </c>
      <c r="P1635" s="33" t="str">
        <f t="shared" si="55"/>
        <v>事業デザイン演習Ⅱ（1年次） 後期_福岡①4</v>
      </c>
      <c r="Q1635" s="6" t="str">
        <f>IF(_xlfn.XLOOKUP(D1635,履修科目一覧!G$6:G$225,履修科目一覧!E$6:E$225)=0,"",_xlfn.XLOOKUP(D1635,履修科目一覧!G$6:G$225,履修科目一覧!E$6:E$225))</f>
        <v/>
      </c>
      <c r="R1635" cm="1">
        <f t="array" ref="R1635">_xlfn.SWITCH(B1635,"集中(導入)",1,"前期",2,"集中(夏期)",3,"後期",4,"集中(春期)",5,"通年",6)</f>
        <v>4</v>
      </c>
      <c r="S1635" t="s">
        <v>49</v>
      </c>
      <c r="U1635">
        <v>1</v>
      </c>
    </row>
    <row r="1636" spans="2:21" x14ac:dyDescent="0.85">
      <c r="B1636" s="22" t="s">
        <v>550</v>
      </c>
      <c r="C1636" s="6" t="s">
        <v>546</v>
      </c>
      <c r="D1636" s="6" t="s">
        <v>350</v>
      </c>
      <c r="E1636" s="6" t="s">
        <v>583</v>
      </c>
      <c r="F1636" s="6">
        <v>5</v>
      </c>
      <c r="G1636" s="52">
        <v>45626</v>
      </c>
      <c r="H1636" s="52">
        <f>IF(COUNTIF(休講・補講一覧表!I$6:I$47,開講日程一覧!P1636)&gt;0,_xlfn.XLOOKUP(開講日程一覧!P1636,休講・補講一覧表!I$6:I$47,休講・補講一覧表!G$6:G$47),G1636)</f>
        <v>45626</v>
      </c>
      <c r="I1636" s="3" t="str">
        <f t="shared" si="54"/>
        <v>土</v>
      </c>
      <c r="J1636" s="3" t="str">
        <f>IF(COUNTIF(休講・補講一覧表!I$6:I$47,開講日程一覧!P1636)&gt;0,TEXT(G1636,"m/d")&amp;"の補講","")</f>
        <v/>
      </c>
      <c r="K1636" s="6" t="s">
        <v>549</v>
      </c>
      <c r="L1636" s="7">
        <v>4.1666666666666664E-2</v>
      </c>
      <c r="M1636" s="7">
        <v>0.125</v>
      </c>
      <c r="P1636" s="33" t="str">
        <f t="shared" si="55"/>
        <v>事業デザイン演習Ⅱ（1年次） 後期_福岡①5</v>
      </c>
      <c r="Q1636" s="6" t="str">
        <f>IF(_xlfn.XLOOKUP(D1636,履修科目一覧!G$6:G$225,履修科目一覧!E$6:E$225)=0,"",_xlfn.XLOOKUP(D1636,履修科目一覧!G$6:G$225,履修科目一覧!E$6:E$225))</f>
        <v/>
      </c>
      <c r="R1636" cm="1">
        <f t="array" ref="R1636">_xlfn.SWITCH(B1636,"集中(導入)",1,"前期",2,"集中(夏期)",3,"後期",4,"集中(春期)",5,"通年",6)</f>
        <v>4</v>
      </c>
      <c r="S1636" t="s">
        <v>49</v>
      </c>
      <c r="U1636">
        <v>1</v>
      </c>
    </row>
    <row r="1637" spans="2:21" x14ac:dyDescent="0.85">
      <c r="B1637" s="22" t="s">
        <v>550</v>
      </c>
      <c r="C1637" s="6" t="s">
        <v>546</v>
      </c>
      <c r="D1637" s="6" t="s">
        <v>350</v>
      </c>
      <c r="E1637" s="6" t="s">
        <v>583</v>
      </c>
      <c r="F1637" s="6">
        <v>6</v>
      </c>
      <c r="G1637" s="52">
        <v>45640</v>
      </c>
      <c r="H1637" s="52">
        <f>IF(COUNTIF(休講・補講一覧表!I$6:I$47,開講日程一覧!P1637)&gt;0,_xlfn.XLOOKUP(開講日程一覧!P1637,休講・補講一覧表!I$6:I$47,休講・補講一覧表!G$6:G$47),G1637)</f>
        <v>45640</v>
      </c>
      <c r="I1637" s="3" t="str">
        <f t="shared" si="54"/>
        <v>土</v>
      </c>
      <c r="J1637" s="3" t="str">
        <f>IF(COUNTIF(休講・補講一覧表!I$6:I$47,開講日程一覧!P1637)&gt;0,TEXT(G1637,"m/d")&amp;"の補講","")</f>
        <v/>
      </c>
      <c r="K1637" s="6" t="s">
        <v>549</v>
      </c>
      <c r="L1637" s="7">
        <v>4.1666666666666664E-2</v>
      </c>
      <c r="M1637" s="7">
        <v>0.125</v>
      </c>
      <c r="P1637" s="33" t="str">
        <f t="shared" si="55"/>
        <v>事業デザイン演習Ⅱ（1年次） 後期_福岡①6</v>
      </c>
      <c r="Q1637" s="6" t="str">
        <f>IF(_xlfn.XLOOKUP(D1637,履修科目一覧!G$6:G$225,履修科目一覧!E$6:E$225)=0,"",_xlfn.XLOOKUP(D1637,履修科目一覧!G$6:G$225,履修科目一覧!E$6:E$225))</f>
        <v/>
      </c>
      <c r="R1637" cm="1">
        <f t="array" ref="R1637">_xlfn.SWITCH(B1637,"集中(導入)",1,"前期",2,"集中(夏期)",3,"後期",4,"集中(春期)",5,"通年",6)</f>
        <v>4</v>
      </c>
      <c r="S1637" t="s">
        <v>49</v>
      </c>
      <c r="U1637">
        <v>1</v>
      </c>
    </row>
    <row r="1638" spans="2:21" x14ac:dyDescent="0.85">
      <c r="B1638" s="22" t="s">
        <v>550</v>
      </c>
      <c r="C1638" s="6" t="s">
        <v>546</v>
      </c>
      <c r="D1638" s="6" t="s">
        <v>350</v>
      </c>
      <c r="E1638" s="6" t="s">
        <v>583</v>
      </c>
      <c r="F1638" s="6">
        <v>7</v>
      </c>
      <c r="G1638" s="52">
        <v>45675</v>
      </c>
      <c r="H1638" s="52">
        <f>IF(COUNTIF(休講・補講一覧表!I$6:I$47,開講日程一覧!P1638)&gt;0,_xlfn.XLOOKUP(開講日程一覧!P1638,休講・補講一覧表!I$6:I$47,休講・補講一覧表!G$6:G$47),G1638)</f>
        <v>45675</v>
      </c>
      <c r="I1638" s="3" t="str">
        <f t="shared" si="54"/>
        <v>土</v>
      </c>
      <c r="J1638" s="3" t="str">
        <f>IF(COUNTIF(休講・補講一覧表!I$6:I$47,開講日程一覧!P1638)&gt;0,TEXT(G1638,"m/d")&amp;"の補講","")</f>
        <v/>
      </c>
      <c r="K1638" s="6" t="s">
        <v>549</v>
      </c>
      <c r="L1638" s="7">
        <v>4.1666666666666664E-2</v>
      </c>
      <c r="M1638" s="7">
        <v>0.125</v>
      </c>
      <c r="P1638" s="33" t="str">
        <f t="shared" si="55"/>
        <v>事業デザイン演習Ⅱ（1年次） 後期_福岡①7</v>
      </c>
      <c r="Q1638" s="6" t="str">
        <f>IF(_xlfn.XLOOKUP(D1638,履修科目一覧!G$6:G$225,履修科目一覧!E$6:E$225)=0,"",_xlfn.XLOOKUP(D1638,履修科目一覧!G$6:G$225,履修科目一覧!E$6:E$225))</f>
        <v/>
      </c>
      <c r="R1638" cm="1">
        <f t="array" ref="R1638">_xlfn.SWITCH(B1638,"集中(導入)",1,"前期",2,"集中(夏期)",3,"後期",4,"集中(春期)",5,"通年",6)</f>
        <v>4</v>
      </c>
      <c r="S1638" t="s">
        <v>49</v>
      </c>
      <c r="U1638">
        <v>1</v>
      </c>
    </row>
    <row r="1639" spans="2:21" x14ac:dyDescent="0.85">
      <c r="B1639" s="22" t="s">
        <v>550</v>
      </c>
      <c r="C1639" s="6" t="s">
        <v>546</v>
      </c>
      <c r="D1639" s="6" t="s">
        <v>350</v>
      </c>
      <c r="E1639" s="6" t="s">
        <v>583</v>
      </c>
      <c r="F1639" s="6">
        <v>8</v>
      </c>
      <c r="G1639" s="52">
        <v>45689</v>
      </c>
      <c r="H1639" s="52">
        <f>IF(COUNTIF(休講・補講一覧表!I$6:I$47,開講日程一覧!P1639)&gt;0,_xlfn.XLOOKUP(開講日程一覧!P1639,休講・補講一覧表!I$6:I$47,休講・補講一覧表!G$6:G$47),G1639)</f>
        <v>45689</v>
      </c>
      <c r="I1639" s="3" t="str">
        <f t="shared" si="54"/>
        <v>土</v>
      </c>
      <c r="J1639" s="3" t="str">
        <f>IF(COUNTIF(休講・補講一覧表!I$6:I$47,開講日程一覧!P1639)&gt;0,TEXT(G1639,"m/d")&amp;"の補講","")</f>
        <v/>
      </c>
      <c r="K1639" s="6" t="s">
        <v>549</v>
      </c>
      <c r="L1639" s="7">
        <v>4.1666666666666664E-2</v>
      </c>
      <c r="M1639" s="7">
        <v>0.125</v>
      </c>
      <c r="P1639" s="33" t="str">
        <f t="shared" si="55"/>
        <v>事業デザイン演習Ⅱ（1年次） 後期_福岡①8</v>
      </c>
      <c r="Q1639" s="6" t="str">
        <f>IF(_xlfn.XLOOKUP(D1639,履修科目一覧!G$6:G$225,履修科目一覧!E$6:E$225)=0,"",_xlfn.XLOOKUP(D1639,履修科目一覧!G$6:G$225,履修科目一覧!E$6:E$225))</f>
        <v/>
      </c>
      <c r="R1639" cm="1">
        <f t="array" ref="R1639">_xlfn.SWITCH(B1639,"集中(導入)",1,"前期",2,"集中(夏期)",3,"後期",4,"集中(春期)",5,"通年",6)</f>
        <v>4</v>
      </c>
      <c r="S1639" t="s">
        <v>49</v>
      </c>
      <c r="U1639">
        <v>1</v>
      </c>
    </row>
    <row r="1640" spans="2:21" x14ac:dyDescent="0.85">
      <c r="B1640" s="22" t="s">
        <v>550</v>
      </c>
      <c r="C1640" s="6" t="s">
        <v>564</v>
      </c>
      <c r="D1640" s="6" t="s">
        <v>360</v>
      </c>
      <c r="E1640" s="6" t="s">
        <v>583</v>
      </c>
      <c r="F1640" s="6">
        <v>1</v>
      </c>
      <c r="G1640" s="52">
        <v>45565</v>
      </c>
      <c r="H1640" s="52">
        <f>IF(COUNTIF(休講・補講一覧表!I$6:I$47,開講日程一覧!P1640)&gt;0,_xlfn.XLOOKUP(開講日程一覧!P1640,休講・補講一覧表!I$6:I$47,休講・補講一覧表!G$6:G$47),G1640)</f>
        <v>45565</v>
      </c>
      <c r="I1640" s="3" t="str">
        <f t="shared" si="54"/>
        <v>月</v>
      </c>
      <c r="J1640" s="3" t="str">
        <f>IF(COUNTIF(休講・補講一覧表!I$6:I$47,開講日程一覧!P1640)&gt;0,TEXT(G1640,"m/d")&amp;"の補講","")</f>
        <v/>
      </c>
      <c r="K1640" s="6" t="s">
        <v>552</v>
      </c>
      <c r="L1640" s="7">
        <v>0</v>
      </c>
      <c r="M1640" s="7">
        <v>6.25E-2</v>
      </c>
      <c r="P1640" s="33" t="str">
        <f t="shared" si="55"/>
        <v>事業デザイン演習Ⅱ（1年次） 後期_福岡②1</v>
      </c>
      <c r="Q1640" s="6" t="str">
        <f>IF(_xlfn.XLOOKUP(D1640,履修科目一覧!G$6:G$225,履修科目一覧!E$6:E$225)=0,"",_xlfn.XLOOKUP(D1640,履修科目一覧!G$6:G$225,履修科目一覧!E$6:E$225))</f>
        <v/>
      </c>
      <c r="R1640" cm="1">
        <f t="array" ref="R1640">_xlfn.SWITCH(B1640,"集中(導入)",1,"前期",2,"集中(夏期)",3,"後期",4,"集中(春期)",5,"通年",6)</f>
        <v>4</v>
      </c>
      <c r="S1640" t="s">
        <v>49</v>
      </c>
      <c r="U1640">
        <v>1</v>
      </c>
    </row>
    <row r="1641" spans="2:21" x14ac:dyDescent="0.85">
      <c r="B1641" s="22" t="s">
        <v>550</v>
      </c>
      <c r="C1641" s="6" t="s">
        <v>564</v>
      </c>
      <c r="D1641" s="6" t="s">
        <v>360</v>
      </c>
      <c r="E1641" s="6" t="s">
        <v>583</v>
      </c>
      <c r="F1641" s="6">
        <v>2</v>
      </c>
      <c r="G1641" s="52">
        <v>45572</v>
      </c>
      <c r="H1641" s="52">
        <f>IF(COUNTIF(休講・補講一覧表!I$6:I$47,開講日程一覧!P1641)&gt;0,_xlfn.XLOOKUP(開講日程一覧!P1641,休講・補講一覧表!I$6:I$47,休講・補講一覧表!G$6:G$47),G1641)</f>
        <v>45572</v>
      </c>
      <c r="I1641" s="3" t="str">
        <f t="shared" si="54"/>
        <v>月</v>
      </c>
      <c r="J1641" s="3" t="str">
        <f>IF(COUNTIF(休講・補講一覧表!I$6:I$47,開講日程一覧!P1641)&gt;0,TEXT(G1641,"m/d")&amp;"の補講","")</f>
        <v/>
      </c>
      <c r="K1641" s="6" t="s">
        <v>542</v>
      </c>
      <c r="L1641" s="7">
        <v>6.9444444444444441E-3</v>
      </c>
      <c r="M1641" s="7">
        <v>0.125</v>
      </c>
      <c r="P1641" s="33" t="str">
        <f t="shared" si="55"/>
        <v>事業デザイン演習Ⅱ（1年次） 後期_福岡②2</v>
      </c>
      <c r="Q1641" s="6" t="str">
        <f>IF(_xlfn.XLOOKUP(D1641,履修科目一覧!G$6:G$225,履修科目一覧!E$6:E$225)=0,"",_xlfn.XLOOKUP(D1641,履修科目一覧!G$6:G$225,履修科目一覧!E$6:E$225))</f>
        <v/>
      </c>
      <c r="R1641" cm="1">
        <f t="array" ref="R1641">_xlfn.SWITCH(B1641,"集中(導入)",1,"前期",2,"集中(夏期)",3,"後期",4,"集中(春期)",5,"通年",6)</f>
        <v>4</v>
      </c>
      <c r="S1641" t="s">
        <v>49</v>
      </c>
      <c r="U1641">
        <v>1</v>
      </c>
    </row>
    <row r="1642" spans="2:21" x14ac:dyDescent="0.85">
      <c r="B1642" s="22" t="s">
        <v>550</v>
      </c>
      <c r="C1642" s="6" t="s">
        <v>564</v>
      </c>
      <c r="D1642" s="6" t="s">
        <v>360</v>
      </c>
      <c r="E1642" s="6" t="s">
        <v>583</v>
      </c>
      <c r="F1642" s="6">
        <v>3</v>
      </c>
      <c r="G1642" s="52">
        <v>45586</v>
      </c>
      <c r="H1642" s="52">
        <f>IF(COUNTIF(休講・補講一覧表!I$6:I$47,開講日程一覧!P1642)&gt;0,_xlfn.XLOOKUP(開講日程一覧!P1642,休講・補講一覧表!I$6:I$47,休講・補講一覧表!G$6:G$47),G1642)</f>
        <v>45586</v>
      </c>
      <c r="I1642" s="3" t="str">
        <f t="shared" si="54"/>
        <v>月</v>
      </c>
      <c r="J1642" s="3" t="str">
        <f>IF(COUNTIF(休講・補講一覧表!I$6:I$47,開講日程一覧!P1642)&gt;0,TEXT(G1642,"m/d")&amp;"の補講","")</f>
        <v/>
      </c>
      <c r="K1642" s="6" t="s">
        <v>542</v>
      </c>
      <c r="L1642" s="7">
        <v>6.9444444444444441E-3</v>
      </c>
      <c r="M1642" s="7">
        <v>0.125</v>
      </c>
      <c r="P1642" s="33" t="str">
        <f t="shared" si="55"/>
        <v>事業デザイン演習Ⅱ（1年次） 後期_福岡②3</v>
      </c>
      <c r="Q1642" s="6" t="str">
        <f>IF(_xlfn.XLOOKUP(D1642,履修科目一覧!G$6:G$225,履修科目一覧!E$6:E$225)=0,"",_xlfn.XLOOKUP(D1642,履修科目一覧!G$6:G$225,履修科目一覧!E$6:E$225))</f>
        <v/>
      </c>
      <c r="R1642" cm="1">
        <f t="array" ref="R1642">_xlfn.SWITCH(B1642,"集中(導入)",1,"前期",2,"集中(夏期)",3,"後期",4,"集中(春期)",5,"通年",6)</f>
        <v>4</v>
      </c>
      <c r="S1642" t="s">
        <v>49</v>
      </c>
      <c r="U1642">
        <v>1</v>
      </c>
    </row>
    <row r="1643" spans="2:21" x14ac:dyDescent="0.85">
      <c r="B1643" s="22" t="s">
        <v>550</v>
      </c>
      <c r="C1643" s="6" t="s">
        <v>564</v>
      </c>
      <c r="D1643" s="6" t="s">
        <v>360</v>
      </c>
      <c r="E1643" s="6" t="s">
        <v>583</v>
      </c>
      <c r="F1643" s="6">
        <v>4</v>
      </c>
      <c r="G1643" s="52">
        <v>45614</v>
      </c>
      <c r="H1643" s="52">
        <f>IF(COUNTIF(休講・補講一覧表!I$6:I$47,開講日程一覧!P1643)&gt;0,_xlfn.XLOOKUP(開講日程一覧!P1643,休講・補講一覧表!I$6:I$47,休講・補講一覧表!G$6:G$47),G1643)</f>
        <v>45614</v>
      </c>
      <c r="I1643" s="3" t="str">
        <f t="shared" si="54"/>
        <v>月</v>
      </c>
      <c r="J1643" s="3" t="str">
        <f>IF(COUNTIF(休講・補講一覧表!I$6:I$47,開講日程一覧!P1643)&gt;0,TEXT(G1643,"m/d")&amp;"の補講","")</f>
        <v/>
      </c>
      <c r="K1643" s="6" t="s">
        <v>542</v>
      </c>
      <c r="L1643" s="7">
        <v>6.9444444444444441E-3</v>
      </c>
      <c r="M1643" s="7">
        <v>0.125</v>
      </c>
      <c r="P1643" s="33" t="str">
        <f t="shared" si="55"/>
        <v>事業デザイン演習Ⅱ（1年次） 後期_福岡②4</v>
      </c>
      <c r="Q1643" s="6" t="str">
        <f>IF(_xlfn.XLOOKUP(D1643,履修科目一覧!G$6:G$225,履修科目一覧!E$6:E$225)=0,"",_xlfn.XLOOKUP(D1643,履修科目一覧!G$6:G$225,履修科目一覧!E$6:E$225))</f>
        <v/>
      </c>
      <c r="R1643" cm="1">
        <f t="array" ref="R1643">_xlfn.SWITCH(B1643,"集中(導入)",1,"前期",2,"集中(夏期)",3,"後期",4,"集中(春期)",5,"通年",6)</f>
        <v>4</v>
      </c>
      <c r="S1643" t="s">
        <v>49</v>
      </c>
      <c r="U1643">
        <v>1</v>
      </c>
    </row>
    <row r="1644" spans="2:21" x14ac:dyDescent="0.85">
      <c r="B1644" s="22" t="s">
        <v>550</v>
      </c>
      <c r="C1644" s="6" t="s">
        <v>564</v>
      </c>
      <c r="D1644" s="6" t="s">
        <v>360</v>
      </c>
      <c r="E1644" s="6" t="s">
        <v>583</v>
      </c>
      <c r="F1644" s="6">
        <v>5</v>
      </c>
      <c r="G1644" s="52">
        <v>45628</v>
      </c>
      <c r="H1644" s="52">
        <f>IF(COUNTIF(休講・補講一覧表!I$6:I$47,開講日程一覧!P1644)&gt;0,_xlfn.XLOOKUP(開講日程一覧!P1644,休講・補講一覧表!I$6:I$47,休講・補講一覧表!G$6:G$47),G1644)</f>
        <v>45628</v>
      </c>
      <c r="I1644" s="3" t="str">
        <f t="shared" si="54"/>
        <v>月</v>
      </c>
      <c r="J1644" s="3" t="str">
        <f>IF(COUNTIF(休講・補講一覧表!I$6:I$47,開講日程一覧!P1644)&gt;0,TEXT(G1644,"m/d")&amp;"の補講","")</f>
        <v/>
      </c>
      <c r="K1644" s="6" t="s">
        <v>542</v>
      </c>
      <c r="L1644" s="7">
        <v>6.9444444444444441E-3</v>
      </c>
      <c r="M1644" s="7">
        <v>0.125</v>
      </c>
      <c r="P1644" s="33" t="str">
        <f t="shared" si="55"/>
        <v>事業デザイン演習Ⅱ（1年次） 後期_福岡②5</v>
      </c>
      <c r="Q1644" s="6" t="str">
        <f>IF(_xlfn.XLOOKUP(D1644,履修科目一覧!G$6:G$225,履修科目一覧!E$6:E$225)=0,"",_xlfn.XLOOKUP(D1644,履修科目一覧!G$6:G$225,履修科目一覧!E$6:E$225))</f>
        <v/>
      </c>
      <c r="R1644" cm="1">
        <f t="array" ref="R1644">_xlfn.SWITCH(B1644,"集中(導入)",1,"前期",2,"集中(夏期)",3,"後期",4,"集中(春期)",5,"通年",6)</f>
        <v>4</v>
      </c>
      <c r="S1644" t="s">
        <v>49</v>
      </c>
      <c r="U1644">
        <v>1</v>
      </c>
    </row>
    <row r="1645" spans="2:21" x14ac:dyDescent="0.85">
      <c r="B1645" s="22" t="s">
        <v>550</v>
      </c>
      <c r="C1645" s="6" t="s">
        <v>564</v>
      </c>
      <c r="D1645" s="6" t="s">
        <v>360</v>
      </c>
      <c r="E1645" s="6" t="s">
        <v>583</v>
      </c>
      <c r="F1645" s="6">
        <v>6</v>
      </c>
      <c r="G1645" s="52">
        <v>45642</v>
      </c>
      <c r="H1645" s="52">
        <f>IF(COUNTIF(休講・補講一覧表!I$6:I$47,開講日程一覧!P1645)&gt;0,_xlfn.XLOOKUP(開講日程一覧!P1645,休講・補講一覧表!I$6:I$47,休講・補講一覧表!G$6:G$47),G1645)</f>
        <v>45642</v>
      </c>
      <c r="I1645" s="3" t="str">
        <f t="shared" si="54"/>
        <v>月</v>
      </c>
      <c r="J1645" s="3" t="str">
        <f>IF(COUNTIF(休講・補講一覧表!I$6:I$47,開講日程一覧!P1645)&gt;0,TEXT(G1645,"m/d")&amp;"の補講","")</f>
        <v/>
      </c>
      <c r="K1645" s="6" t="s">
        <v>542</v>
      </c>
      <c r="L1645" s="7">
        <v>6.9444444444444441E-3</v>
      </c>
      <c r="M1645" s="7">
        <v>0.125</v>
      </c>
      <c r="P1645" s="33" t="str">
        <f t="shared" si="55"/>
        <v>事業デザイン演習Ⅱ（1年次） 後期_福岡②6</v>
      </c>
      <c r="Q1645" s="6" t="str">
        <f>IF(_xlfn.XLOOKUP(D1645,履修科目一覧!G$6:G$225,履修科目一覧!E$6:E$225)=0,"",_xlfn.XLOOKUP(D1645,履修科目一覧!G$6:G$225,履修科目一覧!E$6:E$225))</f>
        <v/>
      </c>
      <c r="R1645" cm="1">
        <f t="array" ref="R1645">_xlfn.SWITCH(B1645,"集中(導入)",1,"前期",2,"集中(夏期)",3,"後期",4,"集中(春期)",5,"通年",6)</f>
        <v>4</v>
      </c>
      <c r="S1645" t="s">
        <v>49</v>
      </c>
      <c r="U1645">
        <v>1</v>
      </c>
    </row>
    <row r="1646" spans="2:21" x14ac:dyDescent="0.85">
      <c r="B1646" s="22" t="s">
        <v>550</v>
      </c>
      <c r="C1646" s="6" t="s">
        <v>564</v>
      </c>
      <c r="D1646" s="6" t="s">
        <v>360</v>
      </c>
      <c r="E1646" s="6" t="s">
        <v>583</v>
      </c>
      <c r="F1646" s="6">
        <v>7</v>
      </c>
      <c r="G1646" s="52">
        <v>45663</v>
      </c>
      <c r="H1646" s="52">
        <f>IF(COUNTIF(休講・補講一覧表!I$6:I$47,開講日程一覧!P1646)&gt;0,_xlfn.XLOOKUP(開講日程一覧!P1646,休講・補講一覧表!I$6:I$47,休講・補講一覧表!G$6:G$47),G1646)</f>
        <v>45663</v>
      </c>
      <c r="I1646" s="3" t="str">
        <f t="shared" si="54"/>
        <v>月</v>
      </c>
      <c r="J1646" s="3" t="str">
        <f>IF(COUNTIF(休講・補講一覧表!I$6:I$47,開講日程一覧!P1646)&gt;0,TEXT(G1646,"m/d")&amp;"の補講","")</f>
        <v/>
      </c>
      <c r="K1646" s="6" t="s">
        <v>542</v>
      </c>
      <c r="L1646" s="7">
        <v>6.9444444444444441E-3</v>
      </c>
      <c r="M1646" s="7">
        <v>0.125</v>
      </c>
      <c r="P1646" s="33" t="str">
        <f t="shared" si="55"/>
        <v>事業デザイン演習Ⅱ（1年次） 後期_福岡②7</v>
      </c>
      <c r="Q1646" s="6" t="str">
        <f>IF(_xlfn.XLOOKUP(D1646,履修科目一覧!G$6:G$225,履修科目一覧!E$6:E$225)=0,"",_xlfn.XLOOKUP(D1646,履修科目一覧!G$6:G$225,履修科目一覧!E$6:E$225))</f>
        <v/>
      </c>
      <c r="R1646" cm="1">
        <f t="array" ref="R1646">_xlfn.SWITCH(B1646,"集中(導入)",1,"前期",2,"集中(夏期)",3,"後期",4,"集中(春期)",5,"通年",6)</f>
        <v>4</v>
      </c>
      <c r="S1646" t="s">
        <v>49</v>
      </c>
      <c r="U1646">
        <v>1</v>
      </c>
    </row>
    <row r="1647" spans="2:21" x14ac:dyDescent="0.85">
      <c r="B1647" s="22" t="s">
        <v>550</v>
      </c>
      <c r="C1647" s="6" t="s">
        <v>564</v>
      </c>
      <c r="D1647" s="6" t="s">
        <v>360</v>
      </c>
      <c r="E1647" s="6" t="s">
        <v>583</v>
      </c>
      <c r="F1647" s="6">
        <v>8</v>
      </c>
      <c r="G1647" s="52">
        <v>45677</v>
      </c>
      <c r="H1647" s="52">
        <f>IF(COUNTIF(休講・補講一覧表!I$6:I$47,開講日程一覧!P1647)&gt;0,_xlfn.XLOOKUP(開講日程一覧!P1647,休講・補講一覧表!I$6:I$47,休講・補講一覧表!G$6:G$47),G1647)</f>
        <v>45677</v>
      </c>
      <c r="I1647" s="3" t="str">
        <f t="shared" si="54"/>
        <v>月</v>
      </c>
      <c r="J1647" s="3" t="str">
        <f>IF(COUNTIF(休講・補講一覧表!I$6:I$47,開講日程一覧!P1647)&gt;0,TEXT(G1647,"m/d")&amp;"の補講","")</f>
        <v/>
      </c>
      <c r="K1647" s="6" t="s">
        <v>542</v>
      </c>
      <c r="L1647" s="7">
        <v>6.9444444444444441E-3</v>
      </c>
      <c r="M1647" s="7">
        <v>0.125</v>
      </c>
      <c r="P1647" s="33" t="str">
        <f t="shared" si="55"/>
        <v>事業デザイン演習Ⅱ（1年次） 後期_福岡②8</v>
      </c>
      <c r="Q1647" s="6" t="str">
        <f>IF(_xlfn.XLOOKUP(D1647,履修科目一覧!G$6:G$225,履修科目一覧!E$6:E$225)=0,"",_xlfn.XLOOKUP(D1647,履修科目一覧!G$6:G$225,履修科目一覧!E$6:E$225))</f>
        <v/>
      </c>
      <c r="R1647" cm="1">
        <f t="array" ref="R1647">_xlfn.SWITCH(B1647,"集中(導入)",1,"前期",2,"集中(夏期)",3,"後期",4,"集中(春期)",5,"通年",6)</f>
        <v>4</v>
      </c>
      <c r="S1647" t="s">
        <v>49</v>
      </c>
      <c r="U1647">
        <v>1</v>
      </c>
    </row>
    <row r="1648" spans="2:21" x14ac:dyDescent="0.85">
      <c r="B1648" s="22" t="s">
        <v>545</v>
      </c>
      <c r="C1648" s="6" t="s">
        <v>554</v>
      </c>
      <c r="D1648" s="6" t="s">
        <v>376</v>
      </c>
      <c r="E1648" s="6" t="s">
        <v>583</v>
      </c>
      <c r="F1648" s="6">
        <v>1</v>
      </c>
      <c r="G1648" s="52">
        <v>45408</v>
      </c>
      <c r="H1648" s="52">
        <f>IF(COUNTIF(休講・補講一覧表!I$6:I$47,開講日程一覧!P1648)&gt;0,_xlfn.XLOOKUP(開講日程一覧!P1648,休講・補講一覧表!I$6:I$47,休講・補講一覧表!G$6:G$47),G1648)</f>
        <v>45408</v>
      </c>
      <c r="I1648" s="3" t="str">
        <f t="shared" si="54"/>
        <v>金</v>
      </c>
      <c r="J1648" s="3" t="str">
        <f>IF(COUNTIF(休講・補講一覧表!I$6:I$47,開講日程一覧!P1648)&gt;0,TEXT(G1648,"m/d")&amp;"の補講","")</f>
        <v/>
      </c>
      <c r="K1648" s="6" t="s">
        <v>556</v>
      </c>
      <c r="L1648" s="7">
        <v>0</v>
      </c>
      <c r="M1648" s="7">
        <v>6.25E-2</v>
      </c>
      <c r="P1648" s="33" t="str">
        <f t="shared" si="55"/>
        <v>事業構想研究（2年次）_福岡①（井手ゼミ）_前期1</v>
      </c>
      <c r="Q1648" s="6" t="str">
        <f>IF(_xlfn.XLOOKUP(D1648,履修科目一覧!G$6:G$225,履修科目一覧!E$6:E$225)=0,"",_xlfn.XLOOKUP(D1648,履修科目一覧!G$6:G$225,履修科目一覧!E$6:E$225))</f>
        <v/>
      </c>
      <c r="R1648" cm="1">
        <f t="array" ref="R1648">_xlfn.SWITCH(B1648,"集中(導入)",1,"前期",2,"集中(夏期)",3,"後期",4,"集中(春期)",5,"通年",6)</f>
        <v>2</v>
      </c>
      <c r="S1648" t="s">
        <v>49</v>
      </c>
      <c r="U1648">
        <v>1</v>
      </c>
    </row>
    <row r="1649" spans="2:21" x14ac:dyDescent="0.85">
      <c r="B1649" s="22" t="s">
        <v>545</v>
      </c>
      <c r="C1649" s="6" t="s">
        <v>554</v>
      </c>
      <c r="D1649" s="6" t="s">
        <v>376</v>
      </c>
      <c r="E1649" s="6" t="s">
        <v>583</v>
      </c>
      <c r="F1649" s="6">
        <v>2</v>
      </c>
      <c r="G1649" s="52">
        <v>45429</v>
      </c>
      <c r="H1649" s="52">
        <f>IF(COUNTIF(休講・補講一覧表!I$6:I$47,開講日程一覧!P1649)&gt;0,_xlfn.XLOOKUP(開講日程一覧!P1649,休講・補講一覧表!I$6:I$47,休講・補講一覧表!G$6:G$47),G1649)</f>
        <v>45429</v>
      </c>
      <c r="I1649" s="3" t="str">
        <f t="shared" si="54"/>
        <v>金</v>
      </c>
      <c r="J1649" s="3" t="str">
        <f>IF(COUNTIF(休講・補講一覧表!I$6:I$47,開講日程一覧!P1649)&gt;0,TEXT(G1649,"m/d")&amp;"の補講","")</f>
        <v/>
      </c>
      <c r="K1649" s="6" t="s">
        <v>542</v>
      </c>
      <c r="L1649" s="7">
        <v>6.9444444444444441E-3</v>
      </c>
      <c r="M1649" s="7">
        <v>0.125</v>
      </c>
      <c r="P1649" s="33" t="str">
        <f t="shared" si="55"/>
        <v>事業構想研究（2年次）_福岡①（井手ゼミ）_前期2</v>
      </c>
      <c r="Q1649" s="6" t="str">
        <f>IF(_xlfn.XLOOKUP(D1649,履修科目一覧!G$6:G$225,履修科目一覧!E$6:E$225)=0,"",_xlfn.XLOOKUP(D1649,履修科目一覧!G$6:G$225,履修科目一覧!E$6:E$225))</f>
        <v/>
      </c>
      <c r="R1649" cm="1">
        <f t="array" ref="R1649">_xlfn.SWITCH(B1649,"集中(導入)",1,"前期",2,"集中(夏期)",3,"後期",4,"集中(春期)",5,"通年",6)</f>
        <v>2</v>
      </c>
      <c r="S1649" t="s">
        <v>49</v>
      </c>
      <c r="U1649">
        <v>1</v>
      </c>
    </row>
    <row r="1650" spans="2:21" x14ac:dyDescent="0.85">
      <c r="B1650" s="22" t="s">
        <v>545</v>
      </c>
      <c r="C1650" s="6" t="s">
        <v>554</v>
      </c>
      <c r="D1650" s="6" t="s">
        <v>376</v>
      </c>
      <c r="E1650" s="6" t="s">
        <v>583</v>
      </c>
      <c r="F1650" s="6">
        <v>3</v>
      </c>
      <c r="G1650" s="52">
        <v>45443</v>
      </c>
      <c r="H1650" s="52">
        <f>IF(COUNTIF(休講・補講一覧表!I$6:I$47,開講日程一覧!P1650)&gt;0,_xlfn.XLOOKUP(開講日程一覧!P1650,休講・補講一覧表!I$6:I$47,休講・補講一覧表!G$6:G$47),G1650)</f>
        <v>45443</v>
      </c>
      <c r="I1650" s="3" t="str">
        <f t="shared" si="54"/>
        <v>金</v>
      </c>
      <c r="J1650" s="3" t="str">
        <f>IF(COUNTIF(休講・補講一覧表!I$6:I$47,開講日程一覧!P1650)&gt;0,TEXT(G1650,"m/d")&amp;"の補講","")</f>
        <v/>
      </c>
      <c r="K1650" s="6" t="s">
        <v>542</v>
      </c>
      <c r="L1650" s="7">
        <v>6.9444444444444441E-3</v>
      </c>
      <c r="M1650" s="7">
        <v>0.125</v>
      </c>
      <c r="P1650" s="33" t="str">
        <f t="shared" si="55"/>
        <v>事業構想研究（2年次）_福岡①（井手ゼミ）_前期3</v>
      </c>
      <c r="Q1650" s="6" t="str">
        <f>IF(_xlfn.XLOOKUP(D1650,履修科目一覧!G$6:G$225,履修科目一覧!E$6:E$225)=0,"",_xlfn.XLOOKUP(D1650,履修科目一覧!G$6:G$225,履修科目一覧!E$6:E$225))</f>
        <v/>
      </c>
      <c r="R1650" cm="1">
        <f t="array" ref="R1650">_xlfn.SWITCH(B1650,"集中(導入)",1,"前期",2,"集中(夏期)",3,"後期",4,"集中(春期)",5,"通年",6)</f>
        <v>2</v>
      </c>
      <c r="S1650" t="s">
        <v>49</v>
      </c>
      <c r="U1650">
        <v>1</v>
      </c>
    </row>
    <row r="1651" spans="2:21" x14ac:dyDescent="0.85">
      <c r="B1651" s="22" t="s">
        <v>545</v>
      </c>
      <c r="C1651" s="6" t="s">
        <v>554</v>
      </c>
      <c r="D1651" s="6" t="s">
        <v>376</v>
      </c>
      <c r="E1651" s="6" t="s">
        <v>583</v>
      </c>
      <c r="F1651" s="6">
        <v>4</v>
      </c>
      <c r="G1651" s="52">
        <v>45457</v>
      </c>
      <c r="H1651" s="52">
        <f>IF(COUNTIF(休講・補講一覧表!I$6:I$47,開講日程一覧!P1651)&gt;0,_xlfn.XLOOKUP(開講日程一覧!P1651,休講・補講一覧表!I$6:I$47,休講・補講一覧表!G$6:G$47),G1651)</f>
        <v>45457</v>
      </c>
      <c r="I1651" s="3" t="str">
        <f t="shared" si="54"/>
        <v>金</v>
      </c>
      <c r="J1651" s="3" t="str">
        <f>IF(COUNTIF(休講・補講一覧表!I$6:I$47,開講日程一覧!P1651)&gt;0,TEXT(G1651,"m/d")&amp;"の補講","")</f>
        <v/>
      </c>
      <c r="K1651" s="6" t="s">
        <v>542</v>
      </c>
      <c r="L1651" s="7">
        <v>6.9444444444444441E-3</v>
      </c>
      <c r="M1651" s="7">
        <v>0.125</v>
      </c>
      <c r="P1651" s="33" t="str">
        <f t="shared" si="55"/>
        <v>事業構想研究（2年次）_福岡①（井手ゼミ）_前期4</v>
      </c>
      <c r="Q1651" s="6" t="str">
        <f>IF(_xlfn.XLOOKUP(D1651,履修科目一覧!G$6:G$225,履修科目一覧!E$6:E$225)=0,"",_xlfn.XLOOKUP(D1651,履修科目一覧!G$6:G$225,履修科目一覧!E$6:E$225))</f>
        <v/>
      </c>
      <c r="R1651" cm="1">
        <f t="array" ref="R1651">_xlfn.SWITCH(B1651,"集中(導入)",1,"前期",2,"集中(夏期)",3,"後期",4,"集中(春期)",5,"通年",6)</f>
        <v>2</v>
      </c>
      <c r="S1651" t="s">
        <v>49</v>
      </c>
      <c r="U1651">
        <v>1</v>
      </c>
    </row>
    <row r="1652" spans="2:21" x14ac:dyDescent="0.85">
      <c r="B1652" s="22" t="s">
        <v>545</v>
      </c>
      <c r="C1652" s="6" t="s">
        <v>554</v>
      </c>
      <c r="D1652" s="6" t="s">
        <v>376</v>
      </c>
      <c r="E1652" s="6" t="s">
        <v>583</v>
      </c>
      <c r="F1652" s="6">
        <v>5</v>
      </c>
      <c r="G1652" s="52">
        <v>45471</v>
      </c>
      <c r="H1652" s="52">
        <f>IF(COUNTIF(休講・補講一覧表!I$6:I$47,開講日程一覧!P1652)&gt;0,_xlfn.XLOOKUP(開講日程一覧!P1652,休講・補講一覧表!I$6:I$47,休講・補講一覧表!G$6:G$47),G1652)</f>
        <v>45471</v>
      </c>
      <c r="I1652" s="3" t="str">
        <f t="shared" si="54"/>
        <v>金</v>
      </c>
      <c r="J1652" s="3" t="str">
        <f>IF(COUNTIF(休講・補講一覧表!I$6:I$47,開講日程一覧!P1652)&gt;0,TEXT(G1652,"m/d")&amp;"の補講","")</f>
        <v/>
      </c>
      <c r="K1652" s="6" t="s">
        <v>542</v>
      </c>
      <c r="L1652" s="7">
        <v>6.9444444444444441E-3</v>
      </c>
      <c r="M1652" s="7">
        <v>0.125</v>
      </c>
      <c r="P1652" s="33" t="str">
        <f t="shared" si="55"/>
        <v>事業構想研究（2年次）_福岡①（井手ゼミ）_前期5</v>
      </c>
      <c r="Q1652" s="6" t="str">
        <f>IF(_xlfn.XLOOKUP(D1652,履修科目一覧!G$6:G$225,履修科目一覧!E$6:E$225)=0,"",_xlfn.XLOOKUP(D1652,履修科目一覧!G$6:G$225,履修科目一覧!E$6:E$225))</f>
        <v/>
      </c>
      <c r="R1652" cm="1">
        <f t="array" ref="R1652">_xlfn.SWITCH(B1652,"集中(導入)",1,"前期",2,"集中(夏期)",3,"後期",4,"集中(春期)",5,"通年",6)</f>
        <v>2</v>
      </c>
      <c r="S1652" t="s">
        <v>49</v>
      </c>
      <c r="U1652">
        <v>1</v>
      </c>
    </row>
    <row r="1653" spans="2:21" x14ac:dyDescent="0.85">
      <c r="B1653" s="22" t="s">
        <v>545</v>
      </c>
      <c r="C1653" s="6" t="s">
        <v>554</v>
      </c>
      <c r="D1653" s="6" t="s">
        <v>376</v>
      </c>
      <c r="E1653" s="6" t="s">
        <v>583</v>
      </c>
      <c r="F1653" s="6">
        <v>6</v>
      </c>
      <c r="G1653" s="52">
        <v>45485</v>
      </c>
      <c r="H1653" s="52">
        <f>IF(COUNTIF(休講・補講一覧表!I$6:I$47,開講日程一覧!P1653)&gt;0,_xlfn.XLOOKUP(開講日程一覧!P1653,休講・補講一覧表!I$6:I$47,休講・補講一覧表!G$6:G$47),G1653)</f>
        <v>45485</v>
      </c>
      <c r="I1653" s="3" t="str">
        <f t="shared" si="54"/>
        <v>金</v>
      </c>
      <c r="J1653" s="3" t="str">
        <f>IF(COUNTIF(休講・補講一覧表!I$6:I$47,開講日程一覧!P1653)&gt;0,TEXT(G1653,"m/d")&amp;"の補講","")</f>
        <v/>
      </c>
      <c r="K1653" s="6" t="s">
        <v>542</v>
      </c>
      <c r="L1653" s="7">
        <v>6.9444444444444441E-3</v>
      </c>
      <c r="M1653" s="7">
        <v>0.125</v>
      </c>
      <c r="P1653" s="33" t="str">
        <f t="shared" si="55"/>
        <v>事業構想研究（2年次）_福岡①（井手ゼミ）_前期6</v>
      </c>
      <c r="Q1653" s="6" t="str">
        <f>IF(_xlfn.XLOOKUP(D1653,履修科目一覧!G$6:G$225,履修科目一覧!E$6:E$225)=0,"",_xlfn.XLOOKUP(D1653,履修科目一覧!G$6:G$225,履修科目一覧!E$6:E$225))</f>
        <v/>
      </c>
      <c r="R1653" cm="1">
        <f t="array" ref="R1653">_xlfn.SWITCH(B1653,"集中(導入)",1,"前期",2,"集中(夏期)",3,"後期",4,"集中(春期)",5,"通年",6)</f>
        <v>2</v>
      </c>
      <c r="S1653" t="s">
        <v>49</v>
      </c>
      <c r="U1653">
        <v>1</v>
      </c>
    </row>
    <row r="1654" spans="2:21" x14ac:dyDescent="0.85">
      <c r="B1654" s="22" t="s">
        <v>545</v>
      </c>
      <c r="C1654" s="6" t="s">
        <v>554</v>
      </c>
      <c r="D1654" s="6" t="s">
        <v>376</v>
      </c>
      <c r="E1654" s="6" t="s">
        <v>583</v>
      </c>
      <c r="F1654" s="6">
        <v>7</v>
      </c>
      <c r="G1654" s="52">
        <v>45499</v>
      </c>
      <c r="H1654" s="52">
        <f>IF(COUNTIF(休講・補講一覧表!I$6:I$47,開講日程一覧!P1654)&gt;0,_xlfn.XLOOKUP(開講日程一覧!P1654,休講・補講一覧表!I$6:I$47,休講・補講一覧表!G$6:G$47),G1654)</f>
        <v>45499</v>
      </c>
      <c r="I1654" s="3" t="str">
        <f t="shared" si="54"/>
        <v>金</v>
      </c>
      <c r="J1654" s="3" t="str">
        <f>IF(COUNTIF(休講・補講一覧表!I$6:I$47,開講日程一覧!P1654)&gt;0,TEXT(G1654,"m/d")&amp;"の補講","")</f>
        <v/>
      </c>
      <c r="K1654" s="6" t="s">
        <v>542</v>
      </c>
      <c r="L1654" s="7">
        <v>6.9444444444444441E-3</v>
      </c>
      <c r="M1654" s="7">
        <v>0.125</v>
      </c>
      <c r="P1654" s="33" t="str">
        <f t="shared" si="55"/>
        <v>事業構想研究（2年次）_福岡①（井手ゼミ）_前期7</v>
      </c>
      <c r="Q1654" s="6" t="str">
        <f>IF(_xlfn.XLOOKUP(D1654,履修科目一覧!G$6:G$225,履修科目一覧!E$6:E$225)=0,"",_xlfn.XLOOKUP(D1654,履修科目一覧!G$6:G$225,履修科目一覧!E$6:E$225))</f>
        <v/>
      </c>
      <c r="R1654" cm="1">
        <f t="array" ref="R1654">_xlfn.SWITCH(B1654,"集中(導入)",1,"前期",2,"集中(夏期)",3,"後期",4,"集中(春期)",5,"通年",6)</f>
        <v>2</v>
      </c>
      <c r="S1654" t="s">
        <v>49</v>
      </c>
      <c r="U1654">
        <v>1</v>
      </c>
    </row>
    <row r="1655" spans="2:21" x14ac:dyDescent="0.85">
      <c r="B1655" s="22" t="s">
        <v>545</v>
      </c>
      <c r="C1655" s="6" t="s">
        <v>554</v>
      </c>
      <c r="D1655" s="6" t="s">
        <v>376</v>
      </c>
      <c r="E1655" s="6" t="s">
        <v>583</v>
      </c>
      <c r="F1655" s="6">
        <v>8</v>
      </c>
      <c r="G1655" s="52">
        <v>45513</v>
      </c>
      <c r="H1655" s="52">
        <f>IF(COUNTIF(休講・補講一覧表!I$6:I$47,開講日程一覧!P1655)&gt;0,_xlfn.XLOOKUP(開講日程一覧!P1655,休講・補講一覧表!I$6:I$47,休講・補講一覧表!G$6:G$47),G1655)</f>
        <v>45513</v>
      </c>
      <c r="I1655" s="3" t="str">
        <f t="shared" si="54"/>
        <v>金</v>
      </c>
      <c r="J1655" s="3" t="str">
        <f>IF(COUNTIF(休講・補講一覧表!I$6:I$47,開講日程一覧!P1655)&gt;0,TEXT(G1655,"m/d")&amp;"の補講","")</f>
        <v/>
      </c>
      <c r="K1655" s="6" t="s">
        <v>542</v>
      </c>
      <c r="L1655" s="7">
        <v>6.9444444444444441E-3</v>
      </c>
      <c r="M1655" s="7">
        <v>0.125</v>
      </c>
      <c r="P1655" s="33" t="str">
        <f t="shared" si="55"/>
        <v>事業構想研究（2年次）_福岡①（井手ゼミ）_前期8</v>
      </c>
      <c r="Q1655" s="6" t="str">
        <f>IF(_xlfn.XLOOKUP(D1655,履修科目一覧!G$6:G$225,履修科目一覧!E$6:E$225)=0,"",_xlfn.XLOOKUP(D1655,履修科目一覧!G$6:G$225,履修科目一覧!E$6:E$225))</f>
        <v/>
      </c>
      <c r="R1655" cm="1">
        <f t="array" ref="R1655">_xlfn.SWITCH(B1655,"集中(導入)",1,"前期",2,"集中(夏期)",3,"後期",4,"集中(春期)",5,"通年",6)</f>
        <v>2</v>
      </c>
      <c r="S1655" t="s">
        <v>49</v>
      </c>
      <c r="U1655">
        <v>1</v>
      </c>
    </row>
    <row r="1656" spans="2:21" x14ac:dyDescent="0.85">
      <c r="B1656" s="22" t="s">
        <v>550</v>
      </c>
      <c r="C1656" s="6" t="s">
        <v>554</v>
      </c>
      <c r="D1656" s="6" t="s">
        <v>386</v>
      </c>
      <c r="E1656" s="6" t="s">
        <v>583</v>
      </c>
      <c r="F1656" s="6">
        <v>1</v>
      </c>
      <c r="G1656" s="52">
        <v>45569</v>
      </c>
      <c r="H1656" s="52">
        <f>IF(COUNTIF(休講・補講一覧表!I$6:I$47,開講日程一覧!P1656)&gt;0,_xlfn.XLOOKUP(開講日程一覧!P1656,休講・補講一覧表!I$6:I$47,休講・補講一覧表!G$6:G$47),G1656)</f>
        <v>45569</v>
      </c>
      <c r="I1656" s="3" t="str">
        <f t="shared" si="54"/>
        <v>金</v>
      </c>
      <c r="J1656" s="3" t="str">
        <f>IF(COUNTIF(休講・補講一覧表!I$6:I$47,開講日程一覧!P1656)&gt;0,TEXT(G1656,"m/d")&amp;"の補講","")</f>
        <v/>
      </c>
      <c r="K1656" s="6" t="s">
        <v>556</v>
      </c>
      <c r="L1656" s="7">
        <v>0</v>
      </c>
      <c r="M1656" s="7">
        <v>6.25E-2</v>
      </c>
      <c r="P1656" s="33" t="str">
        <f t="shared" si="55"/>
        <v>事業構想研究（2年次）_福岡①（井手ゼミ）_後期1</v>
      </c>
      <c r="Q1656" s="6" t="str">
        <f>IF(_xlfn.XLOOKUP(D1656,履修科目一覧!G$6:G$225,履修科目一覧!E$6:E$225)=0,"",_xlfn.XLOOKUP(D1656,履修科目一覧!G$6:G$225,履修科目一覧!E$6:E$225))</f>
        <v/>
      </c>
      <c r="R1656" cm="1">
        <f t="array" ref="R1656">_xlfn.SWITCH(B1656,"集中(導入)",1,"前期",2,"集中(夏期)",3,"後期",4,"集中(春期)",5,"通年",6)</f>
        <v>4</v>
      </c>
      <c r="S1656" t="s">
        <v>49</v>
      </c>
      <c r="U1656">
        <v>1</v>
      </c>
    </row>
    <row r="1657" spans="2:21" x14ac:dyDescent="0.85">
      <c r="B1657" s="22" t="s">
        <v>550</v>
      </c>
      <c r="C1657" s="6" t="s">
        <v>554</v>
      </c>
      <c r="D1657" s="6" t="s">
        <v>386</v>
      </c>
      <c r="E1657" s="6" t="s">
        <v>583</v>
      </c>
      <c r="F1657" s="6">
        <v>2</v>
      </c>
      <c r="G1657" s="52">
        <v>45583</v>
      </c>
      <c r="H1657" s="52">
        <f>IF(COUNTIF(休講・補講一覧表!I$6:I$47,開講日程一覧!P1657)&gt;0,_xlfn.XLOOKUP(開講日程一覧!P1657,休講・補講一覧表!I$6:I$47,休講・補講一覧表!G$6:G$47),G1657)</f>
        <v>45583</v>
      </c>
      <c r="I1657" s="3" t="str">
        <f t="shared" si="54"/>
        <v>金</v>
      </c>
      <c r="J1657" s="3" t="str">
        <f>IF(COUNTIF(休講・補講一覧表!I$6:I$47,開講日程一覧!P1657)&gt;0,TEXT(G1657,"m/d")&amp;"の補講","")</f>
        <v/>
      </c>
      <c r="K1657" s="6" t="s">
        <v>542</v>
      </c>
      <c r="L1657" s="7">
        <v>6.9444444444444441E-3</v>
      </c>
      <c r="M1657" s="7">
        <v>0.125</v>
      </c>
      <c r="P1657" s="33" t="str">
        <f t="shared" si="55"/>
        <v>事業構想研究（2年次）_福岡①（井手ゼミ）_後期2</v>
      </c>
      <c r="Q1657" s="6" t="str">
        <f>IF(_xlfn.XLOOKUP(D1657,履修科目一覧!G$6:G$225,履修科目一覧!E$6:E$225)=0,"",_xlfn.XLOOKUP(D1657,履修科目一覧!G$6:G$225,履修科目一覧!E$6:E$225))</f>
        <v/>
      </c>
      <c r="R1657" cm="1">
        <f t="array" ref="R1657">_xlfn.SWITCH(B1657,"集中(導入)",1,"前期",2,"集中(夏期)",3,"後期",4,"集中(春期)",5,"通年",6)</f>
        <v>4</v>
      </c>
      <c r="S1657" t="s">
        <v>49</v>
      </c>
      <c r="U1657">
        <v>1</v>
      </c>
    </row>
    <row r="1658" spans="2:21" x14ac:dyDescent="0.85">
      <c r="B1658" s="22" t="s">
        <v>550</v>
      </c>
      <c r="C1658" s="6" t="s">
        <v>554</v>
      </c>
      <c r="D1658" s="6" t="s">
        <v>386</v>
      </c>
      <c r="E1658" s="6" t="s">
        <v>583</v>
      </c>
      <c r="F1658" s="6">
        <v>3</v>
      </c>
      <c r="G1658" s="52">
        <v>45597</v>
      </c>
      <c r="H1658" s="52">
        <f>IF(COUNTIF(休講・補講一覧表!I$6:I$47,開講日程一覧!P1658)&gt;0,_xlfn.XLOOKUP(開講日程一覧!P1658,休講・補講一覧表!I$6:I$47,休講・補講一覧表!G$6:G$47),G1658)</f>
        <v>45597</v>
      </c>
      <c r="I1658" s="3" t="str">
        <f t="shared" si="54"/>
        <v>金</v>
      </c>
      <c r="J1658" s="3" t="str">
        <f>IF(COUNTIF(休講・補講一覧表!I$6:I$47,開講日程一覧!P1658)&gt;0,TEXT(G1658,"m/d")&amp;"の補講","")</f>
        <v/>
      </c>
      <c r="K1658" s="6" t="s">
        <v>542</v>
      </c>
      <c r="L1658" s="7">
        <v>6.9444444444444441E-3</v>
      </c>
      <c r="M1658" s="7">
        <v>0.125</v>
      </c>
      <c r="P1658" s="33" t="str">
        <f t="shared" si="55"/>
        <v>事業構想研究（2年次）_福岡①（井手ゼミ）_後期3</v>
      </c>
      <c r="Q1658" s="6" t="str">
        <f>IF(_xlfn.XLOOKUP(D1658,履修科目一覧!G$6:G$225,履修科目一覧!E$6:E$225)=0,"",_xlfn.XLOOKUP(D1658,履修科目一覧!G$6:G$225,履修科目一覧!E$6:E$225))</f>
        <v/>
      </c>
      <c r="R1658" cm="1">
        <f t="array" ref="R1658">_xlfn.SWITCH(B1658,"集中(導入)",1,"前期",2,"集中(夏期)",3,"後期",4,"集中(春期)",5,"通年",6)</f>
        <v>4</v>
      </c>
      <c r="S1658" t="s">
        <v>49</v>
      </c>
      <c r="U1658">
        <v>1</v>
      </c>
    </row>
    <row r="1659" spans="2:21" x14ac:dyDescent="0.85">
      <c r="B1659" s="22" t="s">
        <v>550</v>
      </c>
      <c r="C1659" s="6" t="s">
        <v>554</v>
      </c>
      <c r="D1659" s="6" t="s">
        <v>386</v>
      </c>
      <c r="E1659" s="6" t="s">
        <v>583</v>
      </c>
      <c r="F1659" s="6">
        <v>4</v>
      </c>
      <c r="G1659" s="52">
        <v>45611</v>
      </c>
      <c r="H1659" s="52">
        <f>IF(COUNTIF(休講・補講一覧表!I$6:I$47,開講日程一覧!P1659)&gt;0,_xlfn.XLOOKUP(開講日程一覧!P1659,休講・補講一覧表!I$6:I$47,休講・補講一覧表!G$6:G$47),G1659)</f>
        <v>45611</v>
      </c>
      <c r="I1659" s="3" t="str">
        <f t="shared" si="54"/>
        <v>金</v>
      </c>
      <c r="J1659" s="3" t="str">
        <f>IF(COUNTIF(休講・補講一覧表!I$6:I$47,開講日程一覧!P1659)&gt;0,TEXT(G1659,"m/d")&amp;"の補講","")</f>
        <v/>
      </c>
      <c r="K1659" s="6" t="s">
        <v>542</v>
      </c>
      <c r="L1659" s="7">
        <v>6.9444444444444441E-3</v>
      </c>
      <c r="M1659" s="7">
        <v>0.125</v>
      </c>
      <c r="P1659" s="33" t="str">
        <f t="shared" si="55"/>
        <v>事業構想研究（2年次）_福岡①（井手ゼミ）_後期4</v>
      </c>
      <c r="Q1659" s="6" t="str">
        <f>IF(_xlfn.XLOOKUP(D1659,履修科目一覧!G$6:G$225,履修科目一覧!E$6:E$225)=0,"",_xlfn.XLOOKUP(D1659,履修科目一覧!G$6:G$225,履修科目一覧!E$6:E$225))</f>
        <v/>
      </c>
      <c r="R1659" cm="1">
        <f t="array" ref="R1659">_xlfn.SWITCH(B1659,"集中(導入)",1,"前期",2,"集中(夏期)",3,"後期",4,"集中(春期)",5,"通年",6)</f>
        <v>4</v>
      </c>
      <c r="S1659" t="s">
        <v>49</v>
      </c>
      <c r="U1659">
        <v>1</v>
      </c>
    </row>
    <row r="1660" spans="2:21" x14ac:dyDescent="0.85">
      <c r="B1660" s="22" t="s">
        <v>550</v>
      </c>
      <c r="C1660" s="6" t="s">
        <v>554</v>
      </c>
      <c r="D1660" s="6" t="s">
        <v>386</v>
      </c>
      <c r="E1660" s="6" t="s">
        <v>583</v>
      </c>
      <c r="F1660" s="6">
        <v>5</v>
      </c>
      <c r="G1660" s="52">
        <v>45625</v>
      </c>
      <c r="H1660" s="52">
        <f>IF(COUNTIF(休講・補講一覧表!I$6:I$47,開講日程一覧!P1660)&gt;0,_xlfn.XLOOKUP(開講日程一覧!P1660,休講・補講一覧表!I$6:I$47,休講・補講一覧表!G$6:G$47),G1660)</f>
        <v>45625</v>
      </c>
      <c r="I1660" s="3" t="str">
        <f t="shared" si="54"/>
        <v>金</v>
      </c>
      <c r="J1660" s="3" t="str">
        <f>IF(COUNTIF(休講・補講一覧表!I$6:I$47,開講日程一覧!P1660)&gt;0,TEXT(G1660,"m/d")&amp;"の補講","")</f>
        <v/>
      </c>
      <c r="K1660" s="6" t="s">
        <v>542</v>
      </c>
      <c r="L1660" s="7">
        <v>6.9444444444444441E-3</v>
      </c>
      <c r="M1660" s="7">
        <v>0.125</v>
      </c>
      <c r="P1660" s="33" t="str">
        <f t="shared" si="55"/>
        <v>事業構想研究（2年次）_福岡①（井手ゼミ）_後期5</v>
      </c>
      <c r="Q1660" s="6" t="str">
        <f>IF(_xlfn.XLOOKUP(D1660,履修科目一覧!G$6:G$225,履修科目一覧!E$6:E$225)=0,"",_xlfn.XLOOKUP(D1660,履修科目一覧!G$6:G$225,履修科目一覧!E$6:E$225))</f>
        <v/>
      </c>
      <c r="R1660" cm="1">
        <f t="array" ref="R1660">_xlfn.SWITCH(B1660,"集中(導入)",1,"前期",2,"集中(夏期)",3,"後期",4,"集中(春期)",5,"通年",6)</f>
        <v>4</v>
      </c>
      <c r="S1660" t="s">
        <v>49</v>
      </c>
      <c r="U1660">
        <v>1</v>
      </c>
    </row>
    <row r="1661" spans="2:21" x14ac:dyDescent="0.85">
      <c r="B1661" s="22" t="s">
        <v>550</v>
      </c>
      <c r="C1661" s="6" t="s">
        <v>554</v>
      </c>
      <c r="D1661" s="6" t="s">
        <v>386</v>
      </c>
      <c r="E1661" s="6" t="s">
        <v>583</v>
      </c>
      <c r="F1661" s="6">
        <v>6</v>
      </c>
      <c r="G1661" s="52">
        <v>45639</v>
      </c>
      <c r="H1661" s="52">
        <f>IF(COUNTIF(休講・補講一覧表!I$6:I$47,開講日程一覧!P1661)&gt;0,_xlfn.XLOOKUP(開講日程一覧!P1661,休講・補講一覧表!I$6:I$47,休講・補講一覧表!G$6:G$47),G1661)</f>
        <v>45639</v>
      </c>
      <c r="I1661" s="3" t="str">
        <f t="shared" si="54"/>
        <v>金</v>
      </c>
      <c r="J1661" s="3" t="str">
        <f>IF(COUNTIF(休講・補講一覧表!I$6:I$47,開講日程一覧!P1661)&gt;0,TEXT(G1661,"m/d")&amp;"の補講","")</f>
        <v/>
      </c>
      <c r="K1661" s="6" t="s">
        <v>542</v>
      </c>
      <c r="L1661" s="7">
        <v>6.9444444444444441E-3</v>
      </c>
      <c r="M1661" s="7">
        <v>0.125</v>
      </c>
      <c r="P1661" s="33" t="str">
        <f t="shared" si="55"/>
        <v>事業構想研究（2年次）_福岡①（井手ゼミ）_後期6</v>
      </c>
      <c r="Q1661" s="6" t="str">
        <f>IF(_xlfn.XLOOKUP(D1661,履修科目一覧!G$6:G$225,履修科目一覧!E$6:E$225)=0,"",_xlfn.XLOOKUP(D1661,履修科目一覧!G$6:G$225,履修科目一覧!E$6:E$225))</f>
        <v/>
      </c>
      <c r="R1661" cm="1">
        <f t="array" ref="R1661">_xlfn.SWITCH(B1661,"集中(導入)",1,"前期",2,"集中(夏期)",3,"後期",4,"集中(春期)",5,"通年",6)</f>
        <v>4</v>
      </c>
      <c r="S1661" t="s">
        <v>49</v>
      </c>
      <c r="U1661">
        <v>1</v>
      </c>
    </row>
    <row r="1662" spans="2:21" x14ac:dyDescent="0.85">
      <c r="B1662" s="22" t="s">
        <v>550</v>
      </c>
      <c r="C1662" s="6" t="s">
        <v>554</v>
      </c>
      <c r="D1662" s="6" t="s">
        <v>386</v>
      </c>
      <c r="E1662" s="6" t="s">
        <v>583</v>
      </c>
      <c r="F1662" s="6">
        <v>7</v>
      </c>
      <c r="G1662" s="52">
        <v>45653</v>
      </c>
      <c r="H1662" s="52">
        <f>IF(COUNTIF(休講・補講一覧表!I$6:I$47,開講日程一覧!P1662)&gt;0,_xlfn.XLOOKUP(開講日程一覧!P1662,休講・補講一覧表!I$6:I$47,休講・補講一覧表!G$6:G$47),G1662)</f>
        <v>45653</v>
      </c>
      <c r="I1662" s="3" t="str">
        <f t="shared" si="54"/>
        <v>金</v>
      </c>
      <c r="J1662" s="3" t="str">
        <f>IF(COUNTIF(休講・補講一覧表!I$6:I$47,開講日程一覧!P1662)&gt;0,TEXT(G1662,"m/d")&amp;"の補講","")</f>
        <v/>
      </c>
      <c r="K1662" s="6" t="s">
        <v>542</v>
      </c>
      <c r="L1662" s="7">
        <v>6.9444444444444441E-3</v>
      </c>
      <c r="M1662" s="7">
        <v>0.125</v>
      </c>
      <c r="P1662" s="33" t="str">
        <f t="shared" si="55"/>
        <v>事業構想研究（2年次）_福岡①（井手ゼミ）_後期7</v>
      </c>
      <c r="Q1662" s="6" t="str">
        <f>IF(_xlfn.XLOOKUP(D1662,履修科目一覧!G$6:G$225,履修科目一覧!E$6:E$225)=0,"",_xlfn.XLOOKUP(D1662,履修科目一覧!G$6:G$225,履修科目一覧!E$6:E$225))</f>
        <v/>
      </c>
      <c r="R1662" cm="1">
        <f t="array" ref="R1662">_xlfn.SWITCH(B1662,"集中(導入)",1,"前期",2,"集中(夏期)",3,"後期",4,"集中(春期)",5,"通年",6)</f>
        <v>4</v>
      </c>
      <c r="S1662" t="s">
        <v>49</v>
      </c>
      <c r="U1662">
        <v>1</v>
      </c>
    </row>
    <row r="1663" spans="2:21" x14ac:dyDescent="0.85">
      <c r="B1663" s="22" t="s">
        <v>550</v>
      </c>
      <c r="C1663" s="6" t="s">
        <v>554</v>
      </c>
      <c r="D1663" s="6" t="s">
        <v>386</v>
      </c>
      <c r="E1663" s="6" t="s">
        <v>583</v>
      </c>
      <c r="F1663" s="6">
        <v>8</v>
      </c>
      <c r="G1663" s="52">
        <v>45674</v>
      </c>
      <c r="H1663" s="52">
        <f>IF(COUNTIF(休講・補講一覧表!I$6:I$47,開講日程一覧!P1663)&gt;0,_xlfn.XLOOKUP(開講日程一覧!P1663,休講・補講一覧表!I$6:I$47,休講・補講一覧表!G$6:G$47),G1663)</f>
        <v>45674</v>
      </c>
      <c r="I1663" s="3" t="str">
        <f t="shared" si="54"/>
        <v>金</v>
      </c>
      <c r="J1663" s="3" t="str">
        <f>IF(COUNTIF(休講・補講一覧表!I$6:I$47,開講日程一覧!P1663)&gt;0,TEXT(G1663,"m/d")&amp;"の補講","")</f>
        <v/>
      </c>
      <c r="K1663" s="6" t="s">
        <v>542</v>
      </c>
      <c r="L1663" s="7">
        <v>6.9444444444444441E-3</v>
      </c>
      <c r="M1663" s="7">
        <v>0.125</v>
      </c>
      <c r="P1663" s="33" t="str">
        <f t="shared" si="55"/>
        <v>事業構想研究（2年次）_福岡①（井手ゼミ）_後期8</v>
      </c>
      <c r="Q1663" s="6" t="str">
        <f>IF(_xlfn.XLOOKUP(D1663,履修科目一覧!G$6:G$225,履修科目一覧!E$6:E$225)=0,"",_xlfn.XLOOKUP(D1663,履修科目一覧!G$6:G$225,履修科目一覧!E$6:E$225))</f>
        <v/>
      </c>
      <c r="R1663" cm="1">
        <f t="array" ref="R1663">_xlfn.SWITCH(B1663,"集中(導入)",1,"前期",2,"集中(夏期)",3,"後期",4,"集中(春期)",5,"通年",6)</f>
        <v>4</v>
      </c>
      <c r="S1663" t="s">
        <v>49</v>
      </c>
      <c r="U1663">
        <v>1</v>
      </c>
    </row>
    <row r="1664" spans="2:21" x14ac:dyDescent="0.85">
      <c r="B1664" s="22" t="s">
        <v>545</v>
      </c>
      <c r="C1664" s="6" t="s">
        <v>546</v>
      </c>
      <c r="D1664" s="6" t="s">
        <v>396</v>
      </c>
      <c r="E1664" s="6" t="s">
        <v>583</v>
      </c>
      <c r="F1664" s="6">
        <v>1</v>
      </c>
      <c r="G1664" s="52">
        <v>45409</v>
      </c>
      <c r="H1664" s="52">
        <f>IF(COUNTIF(休講・補講一覧表!I$6:I$47,開講日程一覧!P1664)&gt;0,_xlfn.XLOOKUP(開講日程一覧!P1664,休講・補講一覧表!I$6:I$47,休講・補講一覧表!G$6:G$47),G1664)</f>
        <v>45409</v>
      </c>
      <c r="I1664" s="3" t="str">
        <f t="shared" si="54"/>
        <v>土</v>
      </c>
      <c r="J1664" s="3" t="str">
        <f>IF(COUNTIF(休講・補講一覧表!I$6:I$47,開講日程一覧!P1664)&gt;0,TEXT(G1664,"m/d")&amp;"の補講","")</f>
        <v/>
      </c>
      <c r="K1664" s="6" t="s">
        <v>548</v>
      </c>
      <c r="L1664" s="7">
        <v>0</v>
      </c>
      <c r="M1664" s="7">
        <v>6.25E-2</v>
      </c>
      <c r="P1664" s="33" t="str">
        <f t="shared" si="55"/>
        <v>事業構想研究（2年次）_福岡②（石井ゼミ）_前期1</v>
      </c>
      <c r="Q1664" s="6" t="str">
        <f>IF(_xlfn.XLOOKUP(D1664,履修科目一覧!G$6:G$225,履修科目一覧!E$6:E$225)=0,"",_xlfn.XLOOKUP(D1664,履修科目一覧!G$6:G$225,履修科目一覧!E$6:E$225))</f>
        <v/>
      </c>
      <c r="R1664" cm="1">
        <f t="array" ref="R1664">_xlfn.SWITCH(B1664,"集中(導入)",1,"前期",2,"集中(夏期)",3,"後期",4,"集中(春期)",5,"通年",6)</f>
        <v>2</v>
      </c>
      <c r="S1664" t="s">
        <v>49</v>
      </c>
      <c r="U1664">
        <v>1</v>
      </c>
    </row>
    <row r="1665" spans="2:21" x14ac:dyDescent="0.85">
      <c r="B1665" s="22" t="s">
        <v>545</v>
      </c>
      <c r="C1665" s="6" t="s">
        <v>546</v>
      </c>
      <c r="D1665" s="6" t="s">
        <v>396</v>
      </c>
      <c r="E1665" s="6" t="s">
        <v>583</v>
      </c>
      <c r="F1665" s="6">
        <v>2</v>
      </c>
      <c r="G1665" s="52">
        <v>45430</v>
      </c>
      <c r="H1665" s="52">
        <f>IF(COUNTIF(休講・補講一覧表!I$6:I$47,開講日程一覧!P1665)&gt;0,_xlfn.XLOOKUP(開講日程一覧!P1665,休講・補講一覧表!I$6:I$47,休講・補講一覧表!G$6:G$47),G1665)</f>
        <v>45430</v>
      </c>
      <c r="I1665" s="3" t="str">
        <f t="shared" si="54"/>
        <v>土</v>
      </c>
      <c r="J1665" s="3" t="str">
        <f>IF(COUNTIF(休講・補講一覧表!I$6:I$47,開講日程一覧!P1665)&gt;0,TEXT(G1665,"m/d")&amp;"の補講","")</f>
        <v/>
      </c>
      <c r="K1665" s="6" t="s">
        <v>549</v>
      </c>
      <c r="L1665" s="7">
        <v>4.1666666666666664E-2</v>
      </c>
      <c r="M1665" s="7">
        <v>0.125</v>
      </c>
      <c r="P1665" s="33" t="str">
        <f t="shared" si="55"/>
        <v>事業構想研究（2年次）_福岡②（石井ゼミ）_前期2</v>
      </c>
      <c r="Q1665" s="6" t="str">
        <f>IF(_xlfn.XLOOKUP(D1665,履修科目一覧!G$6:G$225,履修科目一覧!E$6:E$225)=0,"",_xlfn.XLOOKUP(D1665,履修科目一覧!G$6:G$225,履修科目一覧!E$6:E$225))</f>
        <v/>
      </c>
      <c r="R1665" cm="1">
        <f t="array" ref="R1665">_xlfn.SWITCH(B1665,"集中(導入)",1,"前期",2,"集中(夏期)",3,"後期",4,"集中(春期)",5,"通年",6)</f>
        <v>2</v>
      </c>
      <c r="S1665" t="s">
        <v>49</v>
      </c>
      <c r="U1665">
        <v>1</v>
      </c>
    </row>
    <row r="1666" spans="2:21" x14ac:dyDescent="0.85">
      <c r="B1666" s="22" t="s">
        <v>545</v>
      </c>
      <c r="C1666" s="6" t="s">
        <v>546</v>
      </c>
      <c r="D1666" s="6" t="s">
        <v>396</v>
      </c>
      <c r="E1666" s="6" t="s">
        <v>583</v>
      </c>
      <c r="F1666" s="6">
        <v>3</v>
      </c>
      <c r="G1666" s="52">
        <v>45444</v>
      </c>
      <c r="H1666" s="52">
        <f>IF(COUNTIF(休講・補講一覧表!I$6:I$47,開講日程一覧!P1666)&gt;0,_xlfn.XLOOKUP(開講日程一覧!P1666,休講・補講一覧表!I$6:I$47,休講・補講一覧表!G$6:G$47),G1666)</f>
        <v>45444</v>
      </c>
      <c r="I1666" s="3" t="str">
        <f t="shared" si="54"/>
        <v>土</v>
      </c>
      <c r="J1666" s="3" t="str">
        <f>IF(COUNTIF(休講・補講一覧表!I$6:I$47,開講日程一覧!P1666)&gt;0,TEXT(G1666,"m/d")&amp;"の補講","")</f>
        <v/>
      </c>
      <c r="K1666" s="6" t="s">
        <v>549</v>
      </c>
      <c r="L1666" s="7">
        <v>4.1666666666666664E-2</v>
      </c>
      <c r="M1666" s="7">
        <v>0.125</v>
      </c>
      <c r="P1666" s="33" t="str">
        <f t="shared" si="55"/>
        <v>事業構想研究（2年次）_福岡②（石井ゼミ）_前期3</v>
      </c>
      <c r="Q1666" s="6" t="str">
        <f>IF(_xlfn.XLOOKUP(D1666,履修科目一覧!G$6:G$225,履修科目一覧!E$6:E$225)=0,"",_xlfn.XLOOKUP(D1666,履修科目一覧!G$6:G$225,履修科目一覧!E$6:E$225))</f>
        <v/>
      </c>
      <c r="R1666" cm="1">
        <f t="array" ref="R1666">_xlfn.SWITCH(B1666,"集中(導入)",1,"前期",2,"集中(夏期)",3,"後期",4,"集中(春期)",5,"通年",6)</f>
        <v>2</v>
      </c>
      <c r="S1666" t="s">
        <v>49</v>
      </c>
      <c r="U1666">
        <v>1</v>
      </c>
    </row>
    <row r="1667" spans="2:21" x14ac:dyDescent="0.85">
      <c r="B1667" s="22" t="s">
        <v>545</v>
      </c>
      <c r="C1667" s="6" t="s">
        <v>546</v>
      </c>
      <c r="D1667" s="6" t="s">
        <v>396</v>
      </c>
      <c r="E1667" s="6" t="s">
        <v>583</v>
      </c>
      <c r="F1667" s="6">
        <v>4</v>
      </c>
      <c r="G1667" s="52">
        <v>45458</v>
      </c>
      <c r="H1667" s="52">
        <f>IF(COUNTIF(休講・補講一覧表!I$6:I$47,開講日程一覧!P1667)&gt;0,_xlfn.XLOOKUP(開講日程一覧!P1667,休講・補講一覧表!I$6:I$47,休講・補講一覧表!G$6:G$47),G1667)</f>
        <v>45458</v>
      </c>
      <c r="I1667" s="3" t="str">
        <f t="shared" si="54"/>
        <v>土</v>
      </c>
      <c r="J1667" s="3" t="str">
        <f>IF(COUNTIF(休講・補講一覧表!I$6:I$47,開講日程一覧!P1667)&gt;0,TEXT(G1667,"m/d")&amp;"の補講","")</f>
        <v/>
      </c>
      <c r="K1667" s="6" t="s">
        <v>549</v>
      </c>
      <c r="L1667" s="7">
        <v>4.1666666666666664E-2</v>
      </c>
      <c r="M1667" s="7">
        <v>0.125</v>
      </c>
      <c r="P1667" s="33" t="str">
        <f t="shared" si="55"/>
        <v>事業構想研究（2年次）_福岡②（石井ゼミ）_前期4</v>
      </c>
      <c r="Q1667" s="6" t="str">
        <f>IF(_xlfn.XLOOKUP(D1667,履修科目一覧!G$6:G$225,履修科目一覧!E$6:E$225)=0,"",_xlfn.XLOOKUP(D1667,履修科目一覧!G$6:G$225,履修科目一覧!E$6:E$225))</f>
        <v/>
      </c>
      <c r="R1667" cm="1">
        <f t="array" ref="R1667">_xlfn.SWITCH(B1667,"集中(導入)",1,"前期",2,"集中(夏期)",3,"後期",4,"集中(春期)",5,"通年",6)</f>
        <v>2</v>
      </c>
      <c r="S1667" t="s">
        <v>49</v>
      </c>
      <c r="U1667">
        <v>1</v>
      </c>
    </row>
    <row r="1668" spans="2:21" x14ac:dyDescent="0.85">
      <c r="B1668" s="22" t="s">
        <v>545</v>
      </c>
      <c r="C1668" s="6" t="s">
        <v>546</v>
      </c>
      <c r="D1668" s="6" t="s">
        <v>396</v>
      </c>
      <c r="E1668" s="6" t="s">
        <v>583</v>
      </c>
      <c r="F1668" s="6">
        <v>5</v>
      </c>
      <c r="G1668" s="52">
        <v>45472</v>
      </c>
      <c r="H1668" s="52">
        <f>IF(COUNTIF(休講・補講一覧表!I$6:I$47,開講日程一覧!P1668)&gt;0,_xlfn.XLOOKUP(開講日程一覧!P1668,休講・補講一覧表!I$6:I$47,休講・補講一覧表!G$6:G$47),G1668)</f>
        <v>45472</v>
      </c>
      <c r="I1668" s="3" t="str">
        <f t="shared" si="54"/>
        <v>土</v>
      </c>
      <c r="J1668" s="3" t="str">
        <f>IF(COUNTIF(休講・補講一覧表!I$6:I$47,開講日程一覧!P1668)&gt;0,TEXT(G1668,"m/d")&amp;"の補講","")</f>
        <v/>
      </c>
      <c r="K1668" s="6" t="s">
        <v>549</v>
      </c>
      <c r="L1668" s="7">
        <v>4.1666666666666664E-2</v>
      </c>
      <c r="M1668" s="7">
        <v>0.125</v>
      </c>
      <c r="P1668" s="33" t="str">
        <f t="shared" si="55"/>
        <v>事業構想研究（2年次）_福岡②（石井ゼミ）_前期5</v>
      </c>
      <c r="Q1668" s="6" t="str">
        <f>IF(_xlfn.XLOOKUP(D1668,履修科目一覧!G$6:G$225,履修科目一覧!E$6:E$225)=0,"",_xlfn.XLOOKUP(D1668,履修科目一覧!G$6:G$225,履修科目一覧!E$6:E$225))</f>
        <v/>
      </c>
      <c r="R1668" cm="1">
        <f t="array" ref="R1668">_xlfn.SWITCH(B1668,"集中(導入)",1,"前期",2,"集中(夏期)",3,"後期",4,"集中(春期)",5,"通年",6)</f>
        <v>2</v>
      </c>
      <c r="S1668" t="s">
        <v>49</v>
      </c>
      <c r="U1668">
        <v>1</v>
      </c>
    </row>
    <row r="1669" spans="2:21" x14ac:dyDescent="0.85">
      <c r="B1669" s="22" t="s">
        <v>545</v>
      </c>
      <c r="C1669" s="6" t="s">
        <v>546</v>
      </c>
      <c r="D1669" s="6" t="s">
        <v>396</v>
      </c>
      <c r="E1669" s="6" t="s">
        <v>583</v>
      </c>
      <c r="F1669" s="6">
        <v>6</v>
      </c>
      <c r="G1669" s="52">
        <v>45486</v>
      </c>
      <c r="H1669" s="52">
        <f>IF(COUNTIF(休講・補講一覧表!I$6:I$47,開講日程一覧!P1669)&gt;0,_xlfn.XLOOKUP(開講日程一覧!P1669,休講・補講一覧表!I$6:I$47,休講・補講一覧表!G$6:G$47),G1669)</f>
        <v>45486</v>
      </c>
      <c r="I1669" s="3" t="str">
        <f t="shared" si="54"/>
        <v>土</v>
      </c>
      <c r="J1669" s="3" t="str">
        <f>IF(COUNTIF(休講・補講一覧表!I$6:I$47,開講日程一覧!P1669)&gt;0,TEXT(G1669,"m/d")&amp;"の補講","")</f>
        <v/>
      </c>
      <c r="K1669" s="6" t="s">
        <v>549</v>
      </c>
      <c r="L1669" s="7">
        <v>4.1666666666666664E-2</v>
      </c>
      <c r="M1669" s="7">
        <v>0.125</v>
      </c>
      <c r="P1669" s="33" t="str">
        <f t="shared" si="55"/>
        <v>事業構想研究（2年次）_福岡②（石井ゼミ）_前期6</v>
      </c>
      <c r="Q1669" s="6" t="str">
        <f>IF(_xlfn.XLOOKUP(D1669,履修科目一覧!G$6:G$225,履修科目一覧!E$6:E$225)=0,"",_xlfn.XLOOKUP(D1669,履修科目一覧!G$6:G$225,履修科目一覧!E$6:E$225))</f>
        <v/>
      </c>
      <c r="R1669" cm="1">
        <f t="array" ref="R1669">_xlfn.SWITCH(B1669,"集中(導入)",1,"前期",2,"集中(夏期)",3,"後期",4,"集中(春期)",5,"通年",6)</f>
        <v>2</v>
      </c>
      <c r="S1669" t="s">
        <v>49</v>
      </c>
      <c r="U1669">
        <v>1</v>
      </c>
    </row>
    <row r="1670" spans="2:21" x14ac:dyDescent="0.85">
      <c r="B1670" s="22" t="s">
        <v>545</v>
      </c>
      <c r="C1670" s="6" t="s">
        <v>546</v>
      </c>
      <c r="D1670" s="6" t="s">
        <v>396</v>
      </c>
      <c r="E1670" s="6" t="s">
        <v>583</v>
      </c>
      <c r="F1670" s="6">
        <v>7</v>
      </c>
      <c r="G1670" s="52">
        <v>45500</v>
      </c>
      <c r="H1670" s="52">
        <f>IF(COUNTIF(休講・補講一覧表!I$6:I$47,開講日程一覧!P1670)&gt;0,_xlfn.XLOOKUP(開講日程一覧!P1670,休講・補講一覧表!I$6:I$47,休講・補講一覧表!G$6:G$47),G1670)</f>
        <v>45500</v>
      </c>
      <c r="I1670" s="3" t="str">
        <f t="shared" si="54"/>
        <v>土</v>
      </c>
      <c r="J1670" s="3" t="str">
        <f>IF(COUNTIF(休講・補講一覧表!I$6:I$47,開講日程一覧!P1670)&gt;0,TEXT(G1670,"m/d")&amp;"の補講","")</f>
        <v/>
      </c>
      <c r="K1670" s="6" t="s">
        <v>549</v>
      </c>
      <c r="L1670" s="7">
        <v>4.1666666666666664E-2</v>
      </c>
      <c r="M1670" s="7">
        <v>0.125</v>
      </c>
      <c r="P1670" s="33" t="str">
        <f t="shared" si="55"/>
        <v>事業構想研究（2年次）_福岡②（石井ゼミ）_前期7</v>
      </c>
      <c r="Q1670" s="6" t="str">
        <f>IF(_xlfn.XLOOKUP(D1670,履修科目一覧!G$6:G$225,履修科目一覧!E$6:E$225)=0,"",_xlfn.XLOOKUP(D1670,履修科目一覧!G$6:G$225,履修科目一覧!E$6:E$225))</f>
        <v/>
      </c>
      <c r="R1670" cm="1">
        <f t="array" ref="R1670">_xlfn.SWITCH(B1670,"集中(導入)",1,"前期",2,"集中(夏期)",3,"後期",4,"集中(春期)",5,"通年",6)</f>
        <v>2</v>
      </c>
      <c r="S1670" t="s">
        <v>49</v>
      </c>
      <c r="U1670">
        <v>1</v>
      </c>
    </row>
    <row r="1671" spans="2:21" x14ac:dyDescent="0.85">
      <c r="B1671" s="22" t="s">
        <v>545</v>
      </c>
      <c r="C1671" s="6" t="s">
        <v>546</v>
      </c>
      <c r="D1671" s="6" t="s">
        <v>396</v>
      </c>
      <c r="E1671" s="6" t="s">
        <v>583</v>
      </c>
      <c r="F1671" s="6">
        <v>8</v>
      </c>
      <c r="G1671" s="52">
        <v>45514</v>
      </c>
      <c r="H1671" s="52">
        <f>IF(COUNTIF(休講・補講一覧表!I$6:I$47,開講日程一覧!P1671)&gt;0,_xlfn.XLOOKUP(開講日程一覧!P1671,休講・補講一覧表!I$6:I$47,休講・補講一覧表!G$6:G$47),G1671)</f>
        <v>45514</v>
      </c>
      <c r="I1671" s="3" t="str">
        <f t="shared" si="54"/>
        <v>土</v>
      </c>
      <c r="J1671" s="3" t="str">
        <f>IF(COUNTIF(休講・補講一覧表!I$6:I$47,開講日程一覧!P1671)&gt;0,TEXT(G1671,"m/d")&amp;"の補講","")</f>
        <v/>
      </c>
      <c r="K1671" s="6" t="s">
        <v>549</v>
      </c>
      <c r="L1671" s="7">
        <v>4.1666666666666664E-2</v>
      </c>
      <c r="M1671" s="7">
        <v>0.125</v>
      </c>
      <c r="P1671" s="33" t="str">
        <f t="shared" si="55"/>
        <v>事業構想研究（2年次）_福岡②（石井ゼミ）_前期8</v>
      </c>
      <c r="Q1671" s="6" t="str">
        <f>IF(_xlfn.XLOOKUP(D1671,履修科目一覧!G$6:G$225,履修科目一覧!E$6:E$225)=0,"",_xlfn.XLOOKUP(D1671,履修科目一覧!G$6:G$225,履修科目一覧!E$6:E$225))</f>
        <v/>
      </c>
      <c r="R1671" cm="1">
        <f t="array" ref="R1671">_xlfn.SWITCH(B1671,"集中(導入)",1,"前期",2,"集中(夏期)",3,"後期",4,"集中(春期)",5,"通年",6)</f>
        <v>2</v>
      </c>
      <c r="S1671" t="s">
        <v>49</v>
      </c>
      <c r="U1671">
        <v>1</v>
      </c>
    </row>
    <row r="1672" spans="2:21" x14ac:dyDescent="0.85">
      <c r="B1672" s="22" t="s">
        <v>550</v>
      </c>
      <c r="C1672" s="6" t="s">
        <v>546</v>
      </c>
      <c r="D1672" s="6" t="s">
        <v>406</v>
      </c>
      <c r="E1672" s="6" t="s">
        <v>583</v>
      </c>
      <c r="F1672" s="6">
        <v>1</v>
      </c>
      <c r="G1672" s="52">
        <v>45563</v>
      </c>
      <c r="H1672" s="52">
        <f>IF(COUNTIF(休講・補講一覧表!I$6:I$47,開講日程一覧!P1672)&gt;0,_xlfn.XLOOKUP(開講日程一覧!P1672,休講・補講一覧表!I$6:I$47,休講・補講一覧表!G$6:G$47),G1672)</f>
        <v>45563</v>
      </c>
      <c r="I1672" s="3" t="str">
        <f t="shared" si="54"/>
        <v>土</v>
      </c>
      <c r="J1672" s="3" t="str">
        <f>IF(COUNTIF(休講・補講一覧表!I$6:I$47,開講日程一覧!P1672)&gt;0,TEXT(G1672,"m/d")&amp;"の補講","")</f>
        <v/>
      </c>
      <c r="K1672" s="6" t="s">
        <v>548</v>
      </c>
      <c r="L1672" s="7">
        <v>0</v>
      </c>
      <c r="M1672" s="7">
        <v>6.25E-2</v>
      </c>
      <c r="P1672" s="33" t="str">
        <f t="shared" si="55"/>
        <v>事業構想研究（2年次）_福岡②（石井ゼミ）_後期1</v>
      </c>
      <c r="Q1672" s="6" t="str">
        <f>IF(_xlfn.XLOOKUP(D1672,履修科目一覧!G$6:G$225,履修科目一覧!E$6:E$225)=0,"",_xlfn.XLOOKUP(D1672,履修科目一覧!G$6:G$225,履修科目一覧!E$6:E$225))</f>
        <v/>
      </c>
      <c r="R1672" cm="1">
        <f t="array" ref="R1672">_xlfn.SWITCH(B1672,"集中(導入)",1,"前期",2,"集中(夏期)",3,"後期",4,"集中(春期)",5,"通年",6)</f>
        <v>4</v>
      </c>
      <c r="S1672" t="s">
        <v>49</v>
      </c>
      <c r="U1672">
        <v>1</v>
      </c>
    </row>
    <row r="1673" spans="2:21" x14ac:dyDescent="0.85">
      <c r="B1673" s="22" t="s">
        <v>550</v>
      </c>
      <c r="C1673" s="6" t="s">
        <v>546</v>
      </c>
      <c r="D1673" s="6" t="s">
        <v>406</v>
      </c>
      <c r="E1673" s="6" t="s">
        <v>583</v>
      </c>
      <c r="F1673" s="6">
        <v>2</v>
      </c>
      <c r="G1673" s="52">
        <v>45570</v>
      </c>
      <c r="H1673" s="52">
        <f>IF(COUNTIF(休講・補講一覧表!I$6:I$47,開講日程一覧!P1673)&gt;0,_xlfn.XLOOKUP(開講日程一覧!P1673,休講・補講一覧表!I$6:I$47,休講・補講一覧表!G$6:G$47),G1673)</f>
        <v>45570</v>
      </c>
      <c r="I1673" s="3" t="str">
        <f t="shared" si="54"/>
        <v>土</v>
      </c>
      <c r="J1673" s="3" t="str">
        <f>IF(COUNTIF(休講・補講一覧表!I$6:I$47,開講日程一覧!P1673)&gt;0,TEXT(G1673,"m/d")&amp;"の補講","")</f>
        <v/>
      </c>
      <c r="K1673" s="6" t="s">
        <v>549</v>
      </c>
      <c r="L1673" s="7">
        <v>4.1666666666666664E-2</v>
      </c>
      <c r="M1673" s="7">
        <v>0.125</v>
      </c>
      <c r="P1673" s="33" t="str">
        <f t="shared" si="55"/>
        <v>事業構想研究（2年次）_福岡②（石井ゼミ）_後期2</v>
      </c>
      <c r="Q1673" s="6" t="str">
        <f>IF(_xlfn.XLOOKUP(D1673,履修科目一覧!G$6:G$225,履修科目一覧!E$6:E$225)=0,"",_xlfn.XLOOKUP(D1673,履修科目一覧!G$6:G$225,履修科目一覧!E$6:E$225))</f>
        <v/>
      </c>
      <c r="R1673" cm="1">
        <f t="array" ref="R1673">_xlfn.SWITCH(B1673,"集中(導入)",1,"前期",2,"集中(夏期)",3,"後期",4,"集中(春期)",5,"通年",6)</f>
        <v>4</v>
      </c>
      <c r="S1673" t="s">
        <v>49</v>
      </c>
      <c r="U1673">
        <v>1</v>
      </c>
    </row>
    <row r="1674" spans="2:21" x14ac:dyDescent="0.85">
      <c r="B1674" s="22" t="s">
        <v>550</v>
      </c>
      <c r="C1674" s="6" t="s">
        <v>546</v>
      </c>
      <c r="D1674" s="6" t="s">
        <v>406</v>
      </c>
      <c r="E1674" s="6" t="s">
        <v>583</v>
      </c>
      <c r="F1674" s="6">
        <v>3</v>
      </c>
      <c r="G1674" s="52">
        <v>45584</v>
      </c>
      <c r="H1674" s="52">
        <f>IF(COUNTIF(休講・補講一覧表!I$6:I$47,開講日程一覧!P1674)&gt;0,_xlfn.XLOOKUP(開講日程一覧!P1674,休講・補講一覧表!I$6:I$47,休講・補講一覧表!G$6:G$47),G1674)</f>
        <v>45584</v>
      </c>
      <c r="I1674" s="3" t="str">
        <f t="shared" si="54"/>
        <v>土</v>
      </c>
      <c r="J1674" s="3" t="str">
        <f>IF(COUNTIF(休講・補講一覧表!I$6:I$47,開講日程一覧!P1674)&gt;0,TEXT(G1674,"m/d")&amp;"の補講","")</f>
        <v/>
      </c>
      <c r="K1674" s="6" t="s">
        <v>549</v>
      </c>
      <c r="L1674" s="7">
        <v>4.1666666666666664E-2</v>
      </c>
      <c r="M1674" s="7">
        <v>0.125</v>
      </c>
      <c r="P1674" s="33" t="str">
        <f t="shared" si="55"/>
        <v>事業構想研究（2年次）_福岡②（石井ゼミ）_後期3</v>
      </c>
      <c r="Q1674" s="6" t="str">
        <f>IF(_xlfn.XLOOKUP(D1674,履修科目一覧!G$6:G$225,履修科目一覧!E$6:E$225)=0,"",_xlfn.XLOOKUP(D1674,履修科目一覧!G$6:G$225,履修科目一覧!E$6:E$225))</f>
        <v/>
      </c>
      <c r="R1674" cm="1">
        <f t="array" ref="R1674">_xlfn.SWITCH(B1674,"集中(導入)",1,"前期",2,"集中(夏期)",3,"後期",4,"集中(春期)",5,"通年",6)</f>
        <v>4</v>
      </c>
      <c r="S1674" t="s">
        <v>49</v>
      </c>
      <c r="U1674">
        <v>1</v>
      </c>
    </row>
    <row r="1675" spans="2:21" x14ac:dyDescent="0.85">
      <c r="B1675" s="22" t="s">
        <v>550</v>
      </c>
      <c r="C1675" s="6" t="s">
        <v>546</v>
      </c>
      <c r="D1675" s="6" t="s">
        <v>406</v>
      </c>
      <c r="E1675" s="6" t="s">
        <v>583</v>
      </c>
      <c r="F1675" s="6">
        <v>4</v>
      </c>
      <c r="G1675" s="52">
        <v>45612</v>
      </c>
      <c r="H1675" s="52">
        <f>IF(COUNTIF(休講・補講一覧表!I$6:I$47,開講日程一覧!P1675)&gt;0,_xlfn.XLOOKUP(開講日程一覧!P1675,休講・補講一覧表!I$6:I$47,休講・補講一覧表!G$6:G$47),G1675)</f>
        <v>45612</v>
      </c>
      <c r="I1675" s="3" t="str">
        <f t="shared" si="54"/>
        <v>土</v>
      </c>
      <c r="J1675" s="3" t="str">
        <f>IF(COUNTIF(休講・補講一覧表!I$6:I$47,開講日程一覧!P1675)&gt;0,TEXT(G1675,"m/d")&amp;"の補講","")</f>
        <v/>
      </c>
      <c r="K1675" s="6" t="s">
        <v>549</v>
      </c>
      <c r="L1675" s="7">
        <v>4.1666666666666664E-2</v>
      </c>
      <c r="M1675" s="7">
        <v>0.125</v>
      </c>
      <c r="P1675" s="33" t="str">
        <f t="shared" si="55"/>
        <v>事業構想研究（2年次）_福岡②（石井ゼミ）_後期4</v>
      </c>
      <c r="Q1675" s="6" t="str">
        <f>IF(_xlfn.XLOOKUP(D1675,履修科目一覧!G$6:G$225,履修科目一覧!E$6:E$225)=0,"",_xlfn.XLOOKUP(D1675,履修科目一覧!G$6:G$225,履修科目一覧!E$6:E$225))</f>
        <v/>
      </c>
      <c r="R1675" cm="1">
        <f t="array" ref="R1675">_xlfn.SWITCH(B1675,"集中(導入)",1,"前期",2,"集中(夏期)",3,"後期",4,"集中(春期)",5,"通年",6)</f>
        <v>4</v>
      </c>
      <c r="S1675" t="s">
        <v>49</v>
      </c>
      <c r="U1675">
        <v>1</v>
      </c>
    </row>
    <row r="1676" spans="2:21" x14ac:dyDescent="0.85">
      <c r="B1676" s="22" t="s">
        <v>550</v>
      </c>
      <c r="C1676" s="6" t="s">
        <v>546</v>
      </c>
      <c r="D1676" s="6" t="s">
        <v>406</v>
      </c>
      <c r="E1676" s="6" t="s">
        <v>583</v>
      </c>
      <c r="F1676" s="6">
        <v>5</v>
      </c>
      <c r="G1676" s="52">
        <v>45626</v>
      </c>
      <c r="H1676" s="52">
        <f>IF(COUNTIF(休講・補講一覧表!I$6:I$47,開講日程一覧!P1676)&gt;0,_xlfn.XLOOKUP(開講日程一覧!P1676,休講・補講一覧表!I$6:I$47,休講・補講一覧表!G$6:G$47),G1676)</f>
        <v>45626</v>
      </c>
      <c r="I1676" s="3" t="str">
        <f t="shared" si="54"/>
        <v>土</v>
      </c>
      <c r="J1676" s="3" t="str">
        <f>IF(COUNTIF(休講・補講一覧表!I$6:I$47,開講日程一覧!P1676)&gt;0,TEXT(G1676,"m/d")&amp;"の補講","")</f>
        <v/>
      </c>
      <c r="K1676" s="6" t="s">
        <v>549</v>
      </c>
      <c r="L1676" s="7">
        <v>4.1666666666666664E-2</v>
      </c>
      <c r="M1676" s="7">
        <v>0.125</v>
      </c>
      <c r="P1676" s="33" t="str">
        <f t="shared" si="55"/>
        <v>事業構想研究（2年次）_福岡②（石井ゼミ）_後期5</v>
      </c>
      <c r="Q1676" s="6" t="str">
        <f>IF(_xlfn.XLOOKUP(D1676,履修科目一覧!G$6:G$225,履修科目一覧!E$6:E$225)=0,"",_xlfn.XLOOKUP(D1676,履修科目一覧!G$6:G$225,履修科目一覧!E$6:E$225))</f>
        <v/>
      </c>
      <c r="R1676" cm="1">
        <f t="array" ref="R1676">_xlfn.SWITCH(B1676,"集中(導入)",1,"前期",2,"集中(夏期)",3,"後期",4,"集中(春期)",5,"通年",6)</f>
        <v>4</v>
      </c>
      <c r="S1676" t="s">
        <v>49</v>
      </c>
      <c r="U1676">
        <v>1</v>
      </c>
    </row>
    <row r="1677" spans="2:21" x14ac:dyDescent="0.85">
      <c r="B1677" s="22" t="s">
        <v>550</v>
      </c>
      <c r="C1677" s="6" t="s">
        <v>546</v>
      </c>
      <c r="D1677" s="6" t="s">
        <v>406</v>
      </c>
      <c r="E1677" s="6" t="s">
        <v>583</v>
      </c>
      <c r="F1677" s="6">
        <v>6</v>
      </c>
      <c r="G1677" s="52">
        <v>45640</v>
      </c>
      <c r="H1677" s="52">
        <f>IF(COUNTIF(休講・補講一覧表!I$6:I$47,開講日程一覧!P1677)&gt;0,_xlfn.XLOOKUP(開講日程一覧!P1677,休講・補講一覧表!I$6:I$47,休講・補講一覧表!G$6:G$47),G1677)</f>
        <v>45640</v>
      </c>
      <c r="I1677" s="3" t="str">
        <f t="shared" si="54"/>
        <v>土</v>
      </c>
      <c r="J1677" s="3" t="str">
        <f>IF(COUNTIF(休講・補講一覧表!I$6:I$47,開講日程一覧!P1677)&gt;0,TEXT(G1677,"m/d")&amp;"の補講","")</f>
        <v/>
      </c>
      <c r="K1677" s="6" t="s">
        <v>549</v>
      </c>
      <c r="L1677" s="7">
        <v>4.1666666666666664E-2</v>
      </c>
      <c r="M1677" s="7">
        <v>0.125</v>
      </c>
      <c r="P1677" s="33" t="str">
        <f t="shared" si="55"/>
        <v>事業構想研究（2年次）_福岡②（石井ゼミ）_後期6</v>
      </c>
      <c r="Q1677" s="6" t="str">
        <f>IF(_xlfn.XLOOKUP(D1677,履修科目一覧!G$6:G$225,履修科目一覧!E$6:E$225)=0,"",_xlfn.XLOOKUP(D1677,履修科目一覧!G$6:G$225,履修科目一覧!E$6:E$225))</f>
        <v/>
      </c>
      <c r="R1677" cm="1">
        <f t="array" ref="R1677">_xlfn.SWITCH(B1677,"集中(導入)",1,"前期",2,"集中(夏期)",3,"後期",4,"集中(春期)",5,"通年",6)</f>
        <v>4</v>
      </c>
      <c r="S1677" t="s">
        <v>49</v>
      </c>
      <c r="U1677">
        <v>1</v>
      </c>
    </row>
    <row r="1678" spans="2:21" x14ac:dyDescent="0.85">
      <c r="B1678" s="22" t="s">
        <v>550</v>
      </c>
      <c r="C1678" s="6" t="s">
        <v>546</v>
      </c>
      <c r="D1678" s="6" t="s">
        <v>406</v>
      </c>
      <c r="E1678" s="6" t="s">
        <v>583</v>
      </c>
      <c r="F1678" s="6">
        <v>7</v>
      </c>
      <c r="G1678" s="52">
        <v>45675</v>
      </c>
      <c r="H1678" s="52">
        <f>IF(COUNTIF(休講・補講一覧表!I$6:I$47,開講日程一覧!P1678)&gt;0,_xlfn.XLOOKUP(開講日程一覧!P1678,休講・補講一覧表!I$6:I$47,休講・補講一覧表!G$6:G$47),G1678)</f>
        <v>45675</v>
      </c>
      <c r="I1678" s="3" t="str">
        <f t="shared" si="54"/>
        <v>土</v>
      </c>
      <c r="J1678" s="3" t="str">
        <f>IF(COUNTIF(休講・補講一覧表!I$6:I$47,開講日程一覧!P1678)&gt;0,TEXT(G1678,"m/d")&amp;"の補講","")</f>
        <v/>
      </c>
      <c r="K1678" s="6" t="s">
        <v>549</v>
      </c>
      <c r="L1678" s="7">
        <v>4.1666666666666664E-2</v>
      </c>
      <c r="M1678" s="7">
        <v>0.125</v>
      </c>
      <c r="P1678" s="33" t="str">
        <f t="shared" si="55"/>
        <v>事業構想研究（2年次）_福岡②（石井ゼミ）_後期7</v>
      </c>
      <c r="Q1678" s="6" t="str">
        <f>IF(_xlfn.XLOOKUP(D1678,履修科目一覧!G$6:G$225,履修科目一覧!E$6:E$225)=0,"",_xlfn.XLOOKUP(D1678,履修科目一覧!G$6:G$225,履修科目一覧!E$6:E$225))</f>
        <v/>
      </c>
      <c r="R1678" cm="1">
        <f t="array" ref="R1678">_xlfn.SWITCH(B1678,"集中(導入)",1,"前期",2,"集中(夏期)",3,"後期",4,"集中(春期)",5,"通年",6)</f>
        <v>4</v>
      </c>
      <c r="S1678" t="s">
        <v>49</v>
      </c>
      <c r="U1678">
        <v>1</v>
      </c>
    </row>
    <row r="1679" spans="2:21" x14ac:dyDescent="0.85">
      <c r="B1679" s="22" t="s">
        <v>550</v>
      </c>
      <c r="C1679" s="6" t="s">
        <v>546</v>
      </c>
      <c r="D1679" s="6" t="s">
        <v>406</v>
      </c>
      <c r="E1679" s="6" t="s">
        <v>583</v>
      </c>
      <c r="F1679" s="6">
        <v>8</v>
      </c>
      <c r="G1679" s="52">
        <v>45689</v>
      </c>
      <c r="H1679" s="52">
        <f>IF(COUNTIF(休講・補講一覧表!I$6:I$47,開講日程一覧!P1679)&gt;0,_xlfn.XLOOKUP(開講日程一覧!P1679,休講・補講一覧表!I$6:I$47,休講・補講一覧表!G$6:G$47),G1679)</f>
        <v>45689</v>
      </c>
      <c r="I1679" s="3" t="str">
        <f t="shared" si="54"/>
        <v>土</v>
      </c>
      <c r="J1679" s="3" t="str">
        <f>IF(COUNTIF(休講・補講一覧表!I$6:I$47,開講日程一覧!P1679)&gt;0,TEXT(G1679,"m/d")&amp;"の補講","")</f>
        <v/>
      </c>
      <c r="K1679" s="6" t="s">
        <v>549</v>
      </c>
      <c r="L1679" s="7">
        <v>4.1666666666666664E-2</v>
      </c>
      <c r="M1679" s="7">
        <v>0.125</v>
      </c>
      <c r="P1679" s="33" t="str">
        <f t="shared" si="55"/>
        <v>事業構想研究（2年次）_福岡②（石井ゼミ）_後期8</v>
      </c>
      <c r="Q1679" s="6" t="str">
        <f>IF(_xlfn.XLOOKUP(D1679,履修科目一覧!G$6:G$225,履修科目一覧!E$6:E$225)=0,"",_xlfn.XLOOKUP(D1679,履修科目一覧!G$6:G$225,履修科目一覧!E$6:E$225))</f>
        <v/>
      </c>
      <c r="R1679" cm="1">
        <f t="array" ref="R1679">_xlfn.SWITCH(B1679,"集中(導入)",1,"前期",2,"集中(夏期)",3,"後期",4,"集中(春期)",5,"通年",6)</f>
        <v>4</v>
      </c>
      <c r="S1679" t="s">
        <v>49</v>
      </c>
      <c r="U1679">
        <v>1</v>
      </c>
    </row>
    <row r="1680" spans="2:21" x14ac:dyDescent="0.85">
      <c r="B1680" s="22" t="s">
        <v>545</v>
      </c>
      <c r="C1680" s="6" t="s">
        <v>566</v>
      </c>
      <c r="D1680" s="6" t="s">
        <v>414</v>
      </c>
      <c r="E1680" s="6" t="s">
        <v>583</v>
      </c>
      <c r="F1680" s="6">
        <v>1</v>
      </c>
      <c r="G1680" s="52">
        <v>45405</v>
      </c>
      <c r="H1680" s="52">
        <f>IF(COUNTIF(休講・補講一覧表!I$6:I$47,開講日程一覧!P1680)&gt;0,_xlfn.XLOOKUP(開講日程一覧!P1680,休講・補講一覧表!I$6:I$47,休講・補講一覧表!G$6:G$47),G1680)</f>
        <v>45405</v>
      </c>
      <c r="I1680" s="3" t="str">
        <f t="shared" si="54"/>
        <v>火</v>
      </c>
      <c r="J1680" s="3" t="str">
        <f>IF(COUNTIF(休講・補講一覧表!I$6:I$47,開講日程一覧!P1680)&gt;0,TEXT(G1680,"m/d")&amp;"の補講","")</f>
        <v/>
      </c>
      <c r="K1680" s="6" t="s">
        <v>556</v>
      </c>
      <c r="L1680" s="7">
        <v>0</v>
      </c>
      <c r="M1680" s="7">
        <v>6.25E-2</v>
      </c>
      <c r="P1680" s="33" t="str">
        <f t="shared" si="55"/>
        <v>事業構想研究（2年次）_福岡③（小栁ゼミ）_前期1</v>
      </c>
      <c r="Q1680" s="6" t="str">
        <f>IF(_xlfn.XLOOKUP(D1680,履修科目一覧!G$6:G$225,履修科目一覧!E$6:E$225)=0,"",_xlfn.XLOOKUP(D1680,履修科目一覧!G$6:G$225,履修科目一覧!E$6:E$225))</f>
        <v/>
      </c>
      <c r="R1680" cm="1">
        <f t="array" ref="R1680">_xlfn.SWITCH(B1680,"集中(導入)",1,"前期",2,"集中(夏期)",3,"後期",4,"集中(春期)",5,"通年",6)</f>
        <v>2</v>
      </c>
      <c r="S1680" t="s">
        <v>49</v>
      </c>
      <c r="U1680">
        <v>1</v>
      </c>
    </row>
    <row r="1681" spans="2:21" x14ac:dyDescent="0.85">
      <c r="B1681" s="22" t="s">
        <v>545</v>
      </c>
      <c r="C1681" s="6" t="s">
        <v>566</v>
      </c>
      <c r="D1681" s="6" t="s">
        <v>414</v>
      </c>
      <c r="E1681" s="6" t="s">
        <v>583</v>
      </c>
      <c r="F1681" s="6">
        <v>2</v>
      </c>
      <c r="G1681" s="52">
        <v>45426</v>
      </c>
      <c r="H1681" s="52">
        <f>IF(COUNTIF(休講・補講一覧表!I$6:I$47,開講日程一覧!P1681)&gt;0,_xlfn.XLOOKUP(開講日程一覧!P1681,休講・補講一覧表!I$6:I$47,休講・補講一覧表!G$6:G$47),G1681)</f>
        <v>45426</v>
      </c>
      <c r="I1681" s="3" t="str">
        <f t="shared" si="54"/>
        <v>火</v>
      </c>
      <c r="J1681" s="3" t="str">
        <f>IF(COUNTIF(休講・補講一覧表!I$6:I$47,開講日程一覧!P1681)&gt;0,TEXT(G1681,"m/d")&amp;"の補講","")</f>
        <v/>
      </c>
      <c r="K1681" s="6" t="s">
        <v>542</v>
      </c>
      <c r="L1681" s="7">
        <v>6.9444444444444441E-3</v>
      </c>
      <c r="M1681" s="7">
        <v>0.125</v>
      </c>
      <c r="P1681" s="33" t="str">
        <f t="shared" si="55"/>
        <v>事業構想研究（2年次）_福岡③（小栁ゼミ）_前期2</v>
      </c>
      <c r="Q1681" s="6" t="str">
        <f>IF(_xlfn.XLOOKUP(D1681,履修科目一覧!G$6:G$225,履修科目一覧!E$6:E$225)=0,"",_xlfn.XLOOKUP(D1681,履修科目一覧!G$6:G$225,履修科目一覧!E$6:E$225))</f>
        <v/>
      </c>
      <c r="R1681" cm="1">
        <f t="array" ref="R1681">_xlfn.SWITCH(B1681,"集中(導入)",1,"前期",2,"集中(夏期)",3,"後期",4,"集中(春期)",5,"通年",6)</f>
        <v>2</v>
      </c>
      <c r="S1681" t="s">
        <v>49</v>
      </c>
      <c r="U1681">
        <v>1</v>
      </c>
    </row>
    <row r="1682" spans="2:21" x14ac:dyDescent="0.85">
      <c r="B1682" s="22" t="s">
        <v>545</v>
      </c>
      <c r="C1682" s="6" t="s">
        <v>566</v>
      </c>
      <c r="D1682" s="6" t="s">
        <v>414</v>
      </c>
      <c r="E1682" s="6" t="s">
        <v>583</v>
      </c>
      <c r="F1682" s="6">
        <v>3</v>
      </c>
      <c r="G1682" s="52">
        <v>45440</v>
      </c>
      <c r="H1682" s="52">
        <f>IF(COUNTIF(休講・補講一覧表!I$6:I$47,開講日程一覧!P1682)&gt;0,_xlfn.XLOOKUP(開講日程一覧!P1682,休講・補講一覧表!I$6:I$47,休講・補講一覧表!G$6:G$47),G1682)</f>
        <v>45440</v>
      </c>
      <c r="I1682" s="3" t="str">
        <f t="shared" si="54"/>
        <v>火</v>
      </c>
      <c r="J1682" s="3" t="str">
        <f>IF(COUNTIF(休講・補講一覧表!I$6:I$47,開講日程一覧!P1682)&gt;0,TEXT(G1682,"m/d")&amp;"の補講","")</f>
        <v/>
      </c>
      <c r="K1682" s="6" t="s">
        <v>542</v>
      </c>
      <c r="L1682" s="7">
        <v>6.9444444444444441E-3</v>
      </c>
      <c r="M1682" s="7">
        <v>0.125</v>
      </c>
      <c r="P1682" s="33" t="str">
        <f t="shared" si="55"/>
        <v>事業構想研究（2年次）_福岡③（小栁ゼミ）_前期3</v>
      </c>
      <c r="Q1682" s="6" t="str">
        <f>IF(_xlfn.XLOOKUP(D1682,履修科目一覧!G$6:G$225,履修科目一覧!E$6:E$225)=0,"",_xlfn.XLOOKUP(D1682,履修科目一覧!G$6:G$225,履修科目一覧!E$6:E$225))</f>
        <v/>
      </c>
      <c r="R1682" cm="1">
        <f t="array" ref="R1682">_xlfn.SWITCH(B1682,"集中(導入)",1,"前期",2,"集中(夏期)",3,"後期",4,"集中(春期)",5,"通年",6)</f>
        <v>2</v>
      </c>
      <c r="S1682" t="s">
        <v>49</v>
      </c>
      <c r="U1682">
        <v>1</v>
      </c>
    </row>
    <row r="1683" spans="2:21" x14ac:dyDescent="0.85">
      <c r="B1683" s="22" t="s">
        <v>545</v>
      </c>
      <c r="C1683" s="6" t="s">
        <v>566</v>
      </c>
      <c r="D1683" s="6" t="s">
        <v>414</v>
      </c>
      <c r="E1683" s="6" t="s">
        <v>583</v>
      </c>
      <c r="F1683" s="6">
        <v>4</v>
      </c>
      <c r="G1683" s="52">
        <v>45454</v>
      </c>
      <c r="H1683" s="52">
        <f>IF(COUNTIF(休講・補講一覧表!I$6:I$47,開講日程一覧!P1683)&gt;0,_xlfn.XLOOKUP(開講日程一覧!P1683,休講・補講一覧表!I$6:I$47,休講・補講一覧表!G$6:G$47),G1683)</f>
        <v>45454</v>
      </c>
      <c r="I1683" s="3" t="str">
        <f t="shared" si="54"/>
        <v>火</v>
      </c>
      <c r="J1683" s="3" t="str">
        <f>IF(COUNTIF(休講・補講一覧表!I$6:I$47,開講日程一覧!P1683)&gt;0,TEXT(G1683,"m/d")&amp;"の補講","")</f>
        <v/>
      </c>
      <c r="K1683" s="6" t="s">
        <v>542</v>
      </c>
      <c r="L1683" s="7">
        <v>6.9444444444444441E-3</v>
      </c>
      <c r="M1683" s="7">
        <v>0.125</v>
      </c>
      <c r="P1683" s="33" t="str">
        <f t="shared" si="55"/>
        <v>事業構想研究（2年次）_福岡③（小栁ゼミ）_前期4</v>
      </c>
      <c r="Q1683" s="6" t="str">
        <f>IF(_xlfn.XLOOKUP(D1683,履修科目一覧!G$6:G$225,履修科目一覧!E$6:E$225)=0,"",_xlfn.XLOOKUP(D1683,履修科目一覧!G$6:G$225,履修科目一覧!E$6:E$225))</f>
        <v/>
      </c>
      <c r="R1683" cm="1">
        <f t="array" ref="R1683">_xlfn.SWITCH(B1683,"集中(導入)",1,"前期",2,"集中(夏期)",3,"後期",4,"集中(春期)",5,"通年",6)</f>
        <v>2</v>
      </c>
      <c r="S1683" t="s">
        <v>49</v>
      </c>
      <c r="U1683">
        <v>1</v>
      </c>
    </row>
    <row r="1684" spans="2:21" x14ac:dyDescent="0.85">
      <c r="B1684" s="22" t="s">
        <v>545</v>
      </c>
      <c r="C1684" s="6" t="s">
        <v>566</v>
      </c>
      <c r="D1684" s="6" t="s">
        <v>414</v>
      </c>
      <c r="E1684" s="6" t="s">
        <v>583</v>
      </c>
      <c r="F1684" s="6">
        <v>5</v>
      </c>
      <c r="G1684" s="52">
        <v>45468</v>
      </c>
      <c r="H1684" s="52">
        <f>IF(COUNTIF(休講・補講一覧表!I$6:I$47,開講日程一覧!P1684)&gt;0,_xlfn.XLOOKUP(開講日程一覧!P1684,休講・補講一覧表!I$6:I$47,休講・補講一覧表!G$6:G$47),G1684)</f>
        <v>45524</v>
      </c>
      <c r="I1684" s="3" t="str">
        <f t="shared" si="54"/>
        <v>火</v>
      </c>
      <c r="J1684" s="3" t="str">
        <f>IF(COUNTIF(休講・補講一覧表!I$6:I$47,開講日程一覧!P1684)&gt;0,TEXT(G1684,"m/d")&amp;"の補講","")</f>
        <v>6/25の補講</v>
      </c>
      <c r="K1684" s="6" t="s">
        <v>542</v>
      </c>
      <c r="L1684" s="7">
        <v>6.9444444444444441E-3</v>
      </c>
      <c r="M1684" s="7">
        <v>0.125</v>
      </c>
      <c r="P1684" s="33" t="str">
        <f t="shared" si="55"/>
        <v>事業構想研究（2年次）_福岡③（小栁ゼミ）_前期5</v>
      </c>
      <c r="Q1684" s="6" t="str">
        <f>IF(_xlfn.XLOOKUP(D1684,履修科目一覧!G$6:G$225,履修科目一覧!E$6:E$225)=0,"",_xlfn.XLOOKUP(D1684,履修科目一覧!G$6:G$225,履修科目一覧!E$6:E$225))</f>
        <v/>
      </c>
      <c r="R1684" cm="1">
        <f t="array" ref="R1684">_xlfn.SWITCH(B1684,"集中(導入)",1,"前期",2,"集中(夏期)",3,"後期",4,"集中(春期)",5,"通年",6)</f>
        <v>2</v>
      </c>
      <c r="S1684" t="s">
        <v>49</v>
      </c>
      <c r="U1684">
        <v>1</v>
      </c>
    </row>
    <row r="1685" spans="2:21" x14ac:dyDescent="0.85">
      <c r="B1685" s="22" t="s">
        <v>545</v>
      </c>
      <c r="C1685" s="6" t="s">
        <v>566</v>
      </c>
      <c r="D1685" s="6" t="s">
        <v>414</v>
      </c>
      <c r="E1685" s="6" t="s">
        <v>583</v>
      </c>
      <c r="F1685" s="6">
        <v>6</v>
      </c>
      <c r="G1685" s="52">
        <v>45482</v>
      </c>
      <c r="H1685" s="52">
        <f>IF(COUNTIF(休講・補講一覧表!I$6:I$47,開講日程一覧!P1685)&gt;0,_xlfn.XLOOKUP(開講日程一覧!P1685,休講・補講一覧表!I$6:I$47,休講・補講一覧表!G$6:G$47),G1685)</f>
        <v>45482</v>
      </c>
      <c r="I1685" s="3" t="str">
        <f t="shared" ref="I1685:I1743" si="56">TEXT(H1685,"aaa")</f>
        <v>火</v>
      </c>
      <c r="J1685" s="3" t="str">
        <f>IF(COUNTIF(休講・補講一覧表!I$6:I$47,開講日程一覧!P1685)&gt;0,TEXT(G1685,"m/d")&amp;"の補講","")</f>
        <v/>
      </c>
      <c r="K1685" s="6" t="s">
        <v>542</v>
      </c>
      <c r="L1685" s="7">
        <v>6.9444444444444441E-3</v>
      </c>
      <c r="M1685" s="7">
        <v>0.125</v>
      </c>
      <c r="P1685" s="33" t="str">
        <f t="shared" ref="P1685:P1743" si="57">D1685&amp;F1685</f>
        <v>事業構想研究（2年次）_福岡③（小栁ゼミ）_前期6</v>
      </c>
      <c r="Q1685" s="6" t="str">
        <f>IF(_xlfn.XLOOKUP(D1685,履修科目一覧!G$6:G$225,履修科目一覧!E$6:E$225)=0,"",_xlfn.XLOOKUP(D1685,履修科目一覧!G$6:G$225,履修科目一覧!E$6:E$225))</f>
        <v/>
      </c>
      <c r="R1685" cm="1">
        <f t="array" ref="R1685">_xlfn.SWITCH(B1685,"集中(導入)",1,"前期",2,"集中(夏期)",3,"後期",4,"集中(春期)",5,"通年",6)</f>
        <v>2</v>
      </c>
      <c r="S1685" t="s">
        <v>49</v>
      </c>
      <c r="U1685">
        <v>1</v>
      </c>
    </row>
    <row r="1686" spans="2:21" x14ac:dyDescent="0.85">
      <c r="B1686" s="22" t="s">
        <v>545</v>
      </c>
      <c r="C1686" s="6" t="s">
        <v>566</v>
      </c>
      <c r="D1686" s="6" t="s">
        <v>414</v>
      </c>
      <c r="E1686" s="6" t="s">
        <v>583</v>
      </c>
      <c r="F1686" s="6">
        <v>7</v>
      </c>
      <c r="G1686" s="52">
        <v>45496</v>
      </c>
      <c r="H1686" s="52">
        <f>IF(COUNTIF(休講・補講一覧表!I$6:I$47,開講日程一覧!P1686)&gt;0,_xlfn.XLOOKUP(開講日程一覧!P1686,休講・補講一覧表!I$6:I$47,休講・補講一覧表!G$6:G$47),G1686)</f>
        <v>45496</v>
      </c>
      <c r="I1686" s="3" t="str">
        <f t="shared" si="56"/>
        <v>火</v>
      </c>
      <c r="J1686" s="3" t="str">
        <f>IF(COUNTIF(休講・補講一覧表!I$6:I$47,開講日程一覧!P1686)&gt;0,TEXT(G1686,"m/d")&amp;"の補講","")</f>
        <v/>
      </c>
      <c r="K1686" s="6" t="s">
        <v>542</v>
      </c>
      <c r="L1686" s="7">
        <v>6.9444444444444441E-3</v>
      </c>
      <c r="M1686" s="7">
        <v>0.125</v>
      </c>
      <c r="P1686" s="33" t="str">
        <f t="shared" si="57"/>
        <v>事業構想研究（2年次）_福岡③（小栁ゼミ）_前期7</v>
      </c>
      <c r="Q1686" s="6" t="str">
        <f>IF(_xlfn.XLOOKUP(D1686,履修科目一覧!G$6:G$225,履修科目一覧!E$6:E$225)=0,"",_xlfn.XLOOKUP(D1686,履修科目一覧!G$6:G$225,履修科目一覧!E$6:E$225))</f>
        <v/>
      </c>
      <c r="R1686" cm="1">
        <f t="array" ref="R1686">_xlfn.SWITCH(B1686,"集中(導入)",1,"前期",2,"集中(夏期)",3,"後期",4,"集中(春期)",5,"通年",6)</f>
        <v>2</v>
      </c>
      <c r="S1686" t="s">
        <v>49</v>
      </c>
      <c r="U1686">
        <v>1</v>
      </c>
    </row>
    <row r="1687" spans="2:21" x14ac:dyDescent="0.85">
      <c r="B1687" s="22" t="s">
        <v>545</v>
      </c>
      <c r="C1687" s="6" t="s">
        <v>566</v>
      </c>
      <c r="D1687" s="6" t="s">
        <v>414</v>
      </c>
      <c r="E1687" s="6" t="s">
        <v>583</v>
      </c>
      <c r="F1687" s="6">
        <v>8</v>
      </c>
      <c r="G1687" s="52">
        <v>45510</v>
      </c>
      <c r="H1687" s="52">
        <f>IF(COUNTIF(休講・補講一覧表!I$6:I$47,開講日程一覧!P1687)&gt;0,_xlfn.XLOOKUP(開講日程一覧!P1687,休講・補講一覧表!I$6:I$47,休講・補講一覧表!G$6:G$47),G1687)</f>
        <v>45510</v>
      </c>
      <c r="I1687" s="3" t="str">
        <f t="shared" si="56"/>
        <v>火</v>
      </c>
      <c r="J1687" s="3" t="str">
        <f>IF(COUNTIF(休講・補講一覧表!I$6:I$47,開講日程一覧!P1687)&gt;0,TEXT(G1687,"m/d")&amp;"の補講","")</f>
        <v/>
      </c>
      <c r="K1687" s="6" t="s">
        <v>542</v>
      </c>
      <c r="L1687" s="7">
        <v>6.9444444444444441E-3</v>
      </c>
      <c r="M1687" s="7">
        <v>0.125</v>
      </c>
      <c r="P1687" s="33" t="str">
        <f t="shared" si="57"/>
        <v>事業構想研究（2年次）_福岡③（小栁ゼミ）_前期8</v>
      </c>
      <c r="Q1687" s="6" t="str">
        <f>IF(_xlfn.XLOOKUP(D1687,履修科目一覧!G$6:G$225,履修科目一覧!E$6:E$225)=0,"",_xlfn.XLOOKUP(D1687,履修科目一覧!G$6:G$225,履修科目一覧!E$6:E$225))</f>
        <v/>
      </c>
      <c r="R1687" cm="1">
        <f t="array" ref="R1687">_xlfn.SWITCH(B1687,"集中(導入)",1,"前期",2,"集中(夏期)",3,"後期",4,"集中(春期)",5,"通年",6)</f>
        <v>2</v>
      </c>
      <c r="S1687" t="s">
        <v>49</v>
      </c>
      <c r="U1687">
        <v>1</v>
      </c>
    </row>
    <row r="1688" spans="2:21" x14ac:dyDescent="0.85">
      <c r="B1688" s="22" t="s">
        <v>550</v>
      </c>
      <c r="C1688" s="6" t="s">
        <v>566</v>
      </c>
      <c r="D1688" s="6" t="s">
        <v>422</v>
      </c>
      <c r="E1688" s="6" t="s">
        <v>583</v>
      </c>
      <c r="F1688" s="6">
        <v>1</v>
      </c>
      <c r="G1688" s="52">
        <v>45566</v>
      </c>
      <c r="H1688" s="52">
        <f>IF(COUNTIF(休講・補講一覧表!I$6:I$47,開講日程一覧!P1688)&gt;0,_xlfn.XLOOKUP(開講日程一覧!P1688,休講・補講一覧表!I$6:I$47,休講・補講一覧表!G$6:G$47),G1688)</f>
        <v>45566</v>
      </c>
      <c r="I1688" s="3" t="str">
        <f t="shared" si="56"/>
        <v>火</v>
      </c>
      <c r="J1688" s="3" t="str">
        <f>IF(COUNTIF(休講・補講一覧表!I$6:I$47,開講日程一覧!P1688)&gt;0,TEXT(G1688,"m/d")&amp;"の補講","")</f>
        <v/>
      </c>
      <c r="K1688" s="6" t="s">
        <v>556</v>
      </c>
      <c r="L1688" s="7">
        <v>0</v>
      </c>
      <c r="M1688" s="7">
        <v>6.25E-2</v>
      </c>
      <c r="P1688" s="33" t="str">
        <f t="shared" si="57"/>
        <v>事業構想研究（2年次）_福岡③（小栁ゼミ）_後期1</v>
      </c>
      <c r="Q1688" s="6" t="str">
        <f>IF(_xlfn.XLOOKUP(D1688,履修科目一覧!G$6:G$225,履修科目一覧!E$6:E$225)=0,"",_xlfn.XLOOKUP(D1688,履修科目一覧!G$6:G$225,履修科目一覧!E$6:E$225))</f>
        <v/>
      </c>
      <c r="R1688" cm="1">
        <f t="array" ref="R1688">_xlfn.SWITCH(B1688,"集中(導入)",1,"前期",2,"集中(夏期)",3,"後期",4,"集中(春期)",5,"通年",6)</f>
        <v>4</v>
      </c>
      <c r="S1688" t="s">
        <v>49</v>
      </c>
      <c r="U1688">
        <v>1</v>
      </c>
    </row>
    <row r="1689" spans="2:21" x14ac:dyDescent="0.85">
      <c r="B1689" s="22" t="s">
        <v>550</v>
      </c>
      <c r="C1689" s="6" t="s">
        <v>566</v>
      </c>
      <c r="D1689" s="6" t="s">
        <v>422</v>
      </c>
      <c r="E1689" s="6" t="s">
        <v>583</v>
      </c>
      <c r="F1689" s="6">
        <v>2</v>
      </c>
      <c r="G1689" s="52">
        <v>45580</v>
      </c>
      <c r="H1689" s="52">
        <f>IF(COUNTIF(休講・補講一覧表!I$6:I$47,開講日程一覧!P1689)&gt;0,_xlfn.XLOOKUP(開講日程一覧!P1689,休講・補講一覧表!I$6:I$47,休講・補講一覧表!G$6:G$47),G1689)</f>
        <v>45580</v>
      </c>
      <c r="I1689" s="3" t="str">
        <f t="shared" si="56"/>
        <v>火</v>
      </c>
      <c r="J1689" s="3" t="str">
        <f>IF(COUNTIF(休講・補講一覧表!I$6:I$47,開講日程一覧!P1689)&gt;0,TEXT(G1689,"m/d")&amp;"の補講","")</f>
        <v/>
      </c>
      <c r="K1689" s="6" t="s">
        <v>542</v>
      </c>
      <c r="L1689" s="7">
        <v>6.9444444444444441E-3</v>
      </c>
      <c r="M1689" s="7">
        <v>0.125</v>
      </c>
      <c r="P1689" s="33" t="str">
        <f t="shared" si="57"/>
        <v>事業構想研究（2年次）_福岡③（小栁ゼミ）_後期2</v>
      </c>
      <c r="Q1689" s="6" t="str">
        <f>IF(_xlfn.XLOOKUP(D1689,履修科目一覧!G$6:G$225,履修科目一覧!E$6:E$225)=0,"",_xlfn.XLOOKUP(D1689,履修科目一覧!G$6:G$225,履修科目一覧!E$6:E$225))</f>
        <v/>
      </c>
      <c r="R1689" cm="1">
        <f t="array" ref="R1689">_xlfn.SWITCH(B1689,"集中(導入)",1,"前期",2,"集中(夏期)",3,"後期",4,"集中(春期)",5,"通年",6)</f>
        <v>4</v>
      </c>
      <c r="S1689" t="s">
        <v>49</v>
      </c>
      <c r="U1689">
        <v>1</v>
      </c>
    </row>
    <row r="1690" spans="2:21" x14ac:dyDescent="0.85">
      <c r="B1690" s="22" t="s">
        <v>550</v>
      </c>
      <c r="C1690" s="6" t="s">
        <v>566</v>
      </c>
      <c r="D1690" s="6" t="s">
        <v>422</v>
      </c>
      <c r="E1690" s="6" t="s">
        <v>583</v>
      </c>
      <c r="F1690" s="6">
        <v>3</v>
      </c>
      <c r="G1690" s="52">
        <v>45594</v>
      </c>
      <c r="H1690" s="52">
        <f>IF(COUNTIF(休講・補講一覧表!I$6:I$47,開講日程一覧!P1690)&gt;0,_xlfn.XLOOKUP(開講日程一覧!P1690,休講・補講一覧表!I$6:I$47,休講・補講一覧表!G$6:G$47),G1690)</f>
        <v>45594</v>
      </c>
      <c r="I1690" s="3" t="str">
        <f t="shared" si="56"/>
        <v>火</v>
      </c>
      <c r="J1690" s="3" t="str">
        <f>IF(COUNTIF(休講・補講一覧表!I$6:I$47,開講日程一覧!P1690)&gt;0,TEXT(G1690,"m/d")&amp;"の補講","")</f>
        <v/>
      </c>
      <c r="K1690" s="6" t="s">
        <v>542</v>
      </c>
      <c r="L1690" s="7">
        <v>6.9444444444444441E-3</v>
      </c>
      <c r="M1690" s="7">
        <v>0.125</v>
      </c>
      <c r="P1690" s="33" t="str">
        <f t="shared" si="57"/>
        <v>事業構想研究（2年次）_福岡③（小栁ゼミ）_後期3</v>
      </c>
      <c r="Q1690" s="6" t="str">
        <f>IF(_xlfn.XLOOKUP(D1690,履修科目一覧!G$6:G$225,履修科目一覧!E$6:E$225)=0,"",_xlfn.XLOOKUP(D1690,履修科目一覧!G$6:G$225,履修科目一覧!E$6:E$225))</f>
        <v/>
      </c>
      <c r="R1690" cm="1">
        <f t="array" ref="R1690">_xlfn.SWITCH(B1690,"集中(導入)",1,"前期",2,"集中(夏期)",3,"後期",4,"集中(春期)",5,"通年",6)</f>
        <v>4</v>
      </c>
      <c r="S1690" t="s">
        <v>49</v>
      </c>
      <c r="U1690">
        <v>1</v>
      </c>
    </row>
    <row r="1691" spans="2:21" x14ac:dyDescent="0.85">
      <c r="B1691" s="22" t="s">
        <v>550</v>
      </c>
      <c r="C1691" s="6" t="s">
        <v>566</v>
      </c>
      <c r="D1691" s="6" t="s">
        <v>422</v>
      </c>
      <c r="E1691" s="6" t="s">
        <v>583</v>
      </c>
      <c r="F1691" s="6">
        <v>4</v>
      </c>
      <c r="G1691" s="52">
        <v>45608</v>
      </c>
      <c r="H1691" s="52">
        <f>IF(COUNTIF(休講・補講一覧表!I$6:I$47,開講日程一覧!P1691)&gt;0,_xlfn.XLOOKUP(開講日程一覧!P1691,休講・補講一覧表!I$6:I$47,休講・補講一覧表!G$6:G$47),G1691)</f>
        <v>45608</v>
      </c>
      <c r="I1691" s="3" t="str">
        <f t="shared" si="56"/>
        <v>火</v>
      </c>
      <c r="J1691" s="3" t="str">
        <f>IF(COUNTIF(休講・補講一覧表!I$6:I$47,開講日程一覧!P1691)&gt;0,TEXT(G1691,"m/d")&amp;"の補講","")</f>
        <v/>
      </c>
      <c r="K1691" s="6" t="s">
        <v>542</v>
      </c>
      <c r="L1691" s="7">
        <v>6.9444444444444441E-3</v>
      </c>
      <c r="M1691" s="7">
        <v>0.125</v>
      </c>
      <c r="P1691" s="33" t="str">
        <f t="shared" si="57"/>
        <v>事業構想研究（2年次）_福岡③（小栁ゼミ）_後期4</v>
      </c>
      <c r="Q1691" s="6" t="str">
        <f>IF(_xlfn.XLOOKUP(D1691,履修科目一覧!G$6:G$225,履修科目一覧!E$6:E$225)=0,"",_xlfn.XLOOKUP(D1691,履修科目一覧!G$6:G$225,履修科目一覧!E$6:E$225))</f>
        <v/>
      </c>
      <c r="R1691" cm="1">
        <f t="array" ref="R1691">_xlfn.SWITCH(B1691,"集中(導入)",1,"前期",2,"集中(夏期)",3,"後期",4,"集中(春期)",5,"通年",6)</f>
        <v>4</v>
      </c>
      <c r="S1691" t="s">
        <v>49</v>
      </c>
      <c r="U1691">
        <v>1</v>
      </c>
    </row>
    <row r="1692" spans="2:21" x14ac:dyDescent="0.85">
      <c r="B1692" s="22" t="s">
        <v>550</v>
      </c>
      <c r="C1692" s="6" t="s">
        <v>566</v>
      </c>
      <c r="D1692" s="6" t="s">
        <v>422</v>
      </c>
      <c r="E1692" s="6" t="s">
        <v>583</v>
      </c>
      <c r="F1692" s="6">
        <v>5</v>
      </c>
      <c r="G1692" s="52">
        <v>45622</v>
      </c>
      <c r="H1692" s="52">
        <f>IF(COUNTIF(休講・補講一覧表!I$6:I$47,開講日程一覧!P1692)&gt;0,_xlfn.XLOOKUP(開講日程一覧!P1692,休講・補講一覧表!I$6:I$47,休講・補講一覧表!G$6:G$47),G1692)</f>
        <v>45622</v>
      </c>
      <c r="I1692" s="3" t="str">
        <f t="shared" si="56"/>
        <v>火</v>
      </c>
      <c r="J1692" s="3" t="str">
        <f>IF(COUNTIF(休講・補講一覧表!I$6:I$47,開講日程一覧!P1692)&gt;0,TEXT(G1692,"m/d")&amp;"の補講","")</f>
        <v/>
      </c>
      <c r="K1692" s="6" t="s">
        <v>542</v>
      </c>
      <c r="L1692" s="7">
        <v>6.9444444444444441E-3</v>
      </c>
      <c r="M1692" s="7">
        <v>0.125</v>
      </c>
      <c r="P1692" s="33" t="str">
        <f t="shared" si="57"/>
        <v>事業構想研究（2年次）_福岡③（小栁ゼミ）_後期5</v>
      </c>
      <c r="Q1692" s="6" t="str">
        <f>IF(_xlfn.XLOOKUP(D1692,履修科目一覧!G$6:G$225,履修科目一覧!E$6:E$225)=0,"",_xlfn.XLOOKUP(D1692,履修科目一覧!G$6:G$225,履修科目一覧!E$6:E$225))</f>
        <v/>
      </c>
      <c r="R1692" cm="1">
        <f t="array" ref="R1692">_xlfn.SWITCH(B1692,"集中(導入)",1,"前期",2,"集中(夏期)",3,"後期",4,"集中(春期)",5,"通年",6)</f>
        <v>4</v>
      </c>
      <c r="S1692" t="s">
        <v>49</v>
      </c>
      <c r="U1692">
        <v>1</v>
      </c>
    </row>
    <row r="1693" spans="2:21" x14ac:dyDescent="0.85">
      <c r="B1693" s="22" t="s">
        <v>550</v>
      </c>
      <c r="C1693" s="6" t="s">
        <v>566</v>
      </c>
      <c r="D1693" s="6" t="s">
        <v>422</v>
      </c>
      <c r="E1693" s="6" t="s">
        <v>583</v>
      </c>
      <c r="F1693" s="6">
        <v>6</v>
      </c>
      <c r="G1693" s="52">
        <v>45636</v>
      </c>
      <c r="H1693" s="52">
        <f>IF(COUNTIF(休講・補講一覧表!I$6:I$47,開講日程一覧!P1693)&gt;0,_xlfn.XLOOKUP(開講日程一覧!P1693,休講・補講一覧表!I$6:I$47,休講・補講一覧表!G$6:G$47),G1693)</f>
        <v>45636</v>
      </c>
      <c r="I1693" s="3" t="str">
        <f t="shared" si="56"/>
        <v>火</v>
      </c>
      <c r="J1693" s="3" t="str">
        <f>IF(COUNTIF(休講・補講一覧表!I$6:I$47,開講日程一覧!P1693)&gt;0,TEXT(G1693,"m/d")&amp;"の補講","")</f>
        <v/>
      </c>
      <c r="K1693" s="6" t="s">
        <v>542</v>
      </c>
      <c r="L1693" s="7">
        <v>6.9444444444444441E-3</v>
      </c>
      <c r="M1693" s="7">
        <v>0.125</v>
      </c>
      <c r="P1693" s="33" t="str">
        <f t="shared" si="57"/>
        <v>事業構想研究（2年次）_福岡③（小栁ゼミ）_後期6</v>
      </c>
      <c r="Q1693" s="6" t="str">
        <f>IF(_xlfn.XLOOKUP(D1693,履修科目一覧!G$6:G$225,履修科目一覧!E$6:E$225)=0,"",_xlfn.XLOOKUP(D1693,履修科目一覧!G$6:G$225,履修科目一覧!E$6:E$225))</f>
        <v/>
      </c>
      <c r="R1693" cm="1">
        <f t="array" ref="R1693">_xlfn.SWITCH(B1693,"集中(導入)",1,"前期",2,"集中(夏期)",3,"後期",4,"集中(春期)",5,"通年",6)</f>
        <v>4</v>
      </c>
      <c r="S1693" t="s">
        <v>49</v>
      </c>
      <c r="U1693">
        <v>1</v>
      </c>
    </row>
    <row r="1694" spans="2:21" x14ac:dyDescent="0.85">
      <c r="B1694" s="22" t="s">
        <v>550</v>
      </c>
      <c r="C1694" s="6" t="s">
        <v>566</v>
      </c>
      <c r="D1694" s="6" t="s">
        <v>422</v>
      </c>
      <c r="E1694" s="6" t="s">
        <v>583</v>
      </c>
      <c r="F1694" s="6">
        <v>7</v>
      </c>
      <c r="G1694" s="52">
        <v>45650</v>
      </c>
      <c r="H1694" s="52">
        <f>IF(COUNTIF(休講・補講一覧表!I$6:I$47,開講日程一覧!P1694)&gt;0,_xlfn.XLOOKUP(開講日程一覧!P1694,休講・補講一覧表!I$6:I$47,休講・補講一覧表!G$6:G$47),G1694)</f>
        <v>45650</v>
      </c>
      <c r="I1694" s="3" t="str">
        <f t="shared" si="56"/>
        <v>火</v>
      </c>
      <c r="J1694" s="3" t="str">
        <f>IF(COUNTIF(休講・補講一覧表!I$6:I$47,開講日程一覧!P1694)&gt;0,TEXT(G1694,"m/d")&amp;"の補講","")</f>
        <v/>
      </c>
      <c r="K1694" s="6" t="s">
        <v>542</v>
      </c>
      <c r="L1694" s="7">
        <v>6.9444444444444441E-3</v>
      </c>
      <c r="M1694" s="7">
        <v>0.125</v>
      </c>
      <c r="P1694" s="33" t="str">
        <f t="shared" si="57"/>
        <v>事業構想研究（2年次）_福岡③（小栁ゼミ）_後期7</v>
      </c>
      <c r="Q1694" s="6" t="str">
        <f>IF(_xlfn.XLOOKUP(D1694,履修科目一覧!G$6:G$225,履修科目一覧!E$6:E$225)=0,"",_xlfn.XLOOKUP(D1694,履修科目一覧!G$6:G$225,履修科目一覧!E$6:E$225))</f>
        <v/>
      </c>
      <c r="R1694" cm="1">
        <f t="array" ref="R1694">_xlfn.SWITCH(B1694,"集中(導入)",1,"前期",2,"集中(夏期)",3,"後期",4,"集中(春期)",5,"通年",6)</f>
        <v>4</v>
      </c>
      <c r="S1694" t="s">
        <v>49</v>
      </c>
      <c r="U1694">
        <v>1</v>
      </c>
    </row>
    <row r="1695" spans="2:21" x14ac:dyDescent="0.85">
      <c r="B1695" s="22" t="s">
        <v>550</v>
      </c>
      <c r="C1695" s="6" t="s">
        <v>566</v>
      </c>
      <c r="D1695" s="6" t="s">
        <v>422</v>
      </c>
      <c r="E1695" s="6" t="s">
        <v>583</v>
      </c>
      <c r="F1695" s="6">
        <v>8</v>
      </c>
      <c r="G1695" s="52">
        <v>45671</v>
      </c>
      <c r="H1695" s="52">
        <f>IF(COUNTIF(休講・補講一覧表!I$6:I$47,開講日程一覧!P1695)&gt;0,_xlfn.XLOOKUP(開講日程一覧!P1695,休講・補講一覧表!I$6:I$47,休講・補講一覧表!G$6:G$47),G1695)</f>
        <v>45671</v>
      </c>
      <c r="I1695" s="3" t="str">
        <f t="shared" si="56"/>
        <v>火</v>
      </c>
      <c r="J1695" s="3" t="str">
        <f>IF(COUNTIF(休講・補講一覧表!I$6:I$47,開講日程一覧!P1695)&gt;0,TEXT(G1695,"m/d")&amp;"の補講","")</f>
        <v/>
      </c>
      <c r="K1695" s="6" t="s">
        <v>542</v>
      </c>
      <c r="L1695" s="7">
        <v>6.9444444444444441E-3</v>
      </c>
      <c r="M1695" s="7">
        <v>0.125</v>
      </c>
      <c r="P1695" s="33" t="str">
        <f t="shared" si="57"/>
        <v>事業構想研究（2年次）_福岡③（小栁ゼミ）_後期8</v>
      </c>
      <c r="Q1695" s="6" t="str">
        <f>IF(_xlfn.XLOOKUP(D1695,履修科目一覧!G$6:G$225,履修科目一覧!E$6:E$225)=0,"",_xlfn.XLOOKUP(D1695,履修科目一覧!G$6:G$225,履修科目一覧!E$6:E$225))</f>
        <v/>
      </c>
      <c r="R1695" cm="1">
        <f t="array" ref="R1695">_xlfn.SWITCH(B1695,"集中(導入)",1,"前期",2,"集中(夏期)",3,"後期",4,"集中(春期)",5,"通年",6)</f>
        <v>4</v>
      </c>
      <c r="S1695" t="s">
        <v>49</v>
      </c>
      <c r="U1695">
        <v>1</v>
      </c>
    </row>
    <row r="1696" spans="2:21" x14ac:dyDescent="0.85">
      <c r="B1696" s="22" t="s">
        <v>545</v>
      </c>
      <c r="C1696" s="6" t="s">
        <v>568</v>
      </c>
      <c r="D1696" s="6" t="s">
        <v>430</v>
      </c>
      <c r="E1696" s="6" t="s">
        <v>583</v>
      </c>
      <c r="F1696" s="6">
        <v>1</v>
      </c>
      <c r="G1696" s="52">
        <v>45409</v>
      </c>
      <c r="H1696" s="52">
        <f>IF(COUNTIF(休講・補講一覧表!I$6:I$47,開講日程一覧!P1696)&gt;0,_xlfn.XLOOKUP(開講日程一覧!P1696,休講・補講一覧表!I$6:I$47,休講・補講一覧表!G$6:G$47),G1696)</f>
        <v>45409</v>
      </c>
      <c r="I1696" s="3" t="str">
        <f t="shared" si="56"/>
        <v>土</v>
      </c>
      <c r="J1696" s="3" t="str">
        <f>IF(COUNTIF(休講・補講一覧表!I$6:I$47,開講日程一覧!P1696)&gt;0,TEXT(G1696,"m/d")&amp;"の補講","")</f>
        <v/>
      </c>
      <c r="K1696" s="6" t="s">
        <v>570</v>
      </c>
      <c r="L1696" s="7">
        <v>0</v>
      </c>
      <c r="M1696" s="7">
        <v>6.25E-2</v>
      </c>
      <c r="P1696" s="33" t="str">
        <f t="shared" si="57"/>
        <v>事業構想研究（2年次）_福岡④（坂本ゼミ）_前期1</v>
      </c>
      <c r="Q1696" s="6" t="str">
        <f>IF(_xlfn.XLOOKUP(D1696,履修科目一覧!G$6:G$225,履修科目一覧!E$6:E$225)=0,"",_xlfn.XLOOKUP(D1696,履修科目一覧!G$6:G$225,履修科目一覧!E$6:E$225))</f>
        <v/>
      </c>
      <c r="R1696" cm="1">
        <f t="array" ref="R1696">_xlfn.SWITCH(B1696,"集中(導入)",1,"前期",2,"集中(夏期)",3,"後期",4,"集中(春期)",5,"通年",6)</f>
        <v>2</v>
      </c>
      <c r="S1696" t="s">
        <v>49</v>
      </c>
      <c r="U1696">
        <v>1</v>
      </c>
    </row>
    <row r="1697" spans="2:21" x14ac:dyDescent="0.85">
      <c r="B1697" s="22" t="s">
        <v>545</v>
      </c>
      <c r="C1697" s="6" t="s">
        <v>568</v>
      </c>
      <c r="D1697" s="6" t="s">
        <v>430</v>
      </c>
      <c r="E1697" s="6" t="s">
        <v>583</v>
      </c>
      <c r="F1697" s="6">
        <v>2</v>
      </c>
      <c r="G1697" s="52">
        <v>45430</v>
      </c>
      <c r="H1697" s="52">
        <f>IF(COUNTIF(休講・補講一覧表!I$6:I$47,開講日程一覧!P1697)&gt;0,_xlfn.XLOOKUP(開講日程一覧!P1697,休講・補講一覧表!I$6:I$47,休講・補講一覧表!G$6:G$47),G1697)</f>
        <v>45430</v>
      </c>
      <c r="I1697" s="3" t="str">
        <f t="shared" si="56"/>
        <v>土</v>
      </c>
      <c r="J1697" s="3" t="str">
        <f>IF(COUNTIF(休講・補講一覧表!I$6:I$47,開講日程一覧!P1697)&gt;0,TEXT(G1697,"m/d")&amp;"の補講","")</f>
        <v/>
      </c>
      <c r="K1697" s="6" t="s">
        <v>563</v>
      </c>
      <c r="L1697" s="7">
        <v>6.9444444444444441E-3</v>
      </c>
      <c r="M1697" s="7">
        <v>0.125</v>
      </c>
      <c r="P1697" s="33" t="str">
        <f t="shared" si="57"/>
        <v>事業構想研究（2年次）_福岡④（坂本ゼミ）_前期2</v>
      </c>
      <c r="Q1697" s="6" t="str">
        <f>IF(_xlfn.XLOOKUP(D1697,履修科目一覧!G$6:G$225,履修科目一覧!E$6:E$225)=0,"",_xlfn.XLOOKUP(D1697,履修科目一覧!G$6:G$225,履修科目一覧!E$6:E$225))</f>
        <v/>
      </c>
      <c r="R1697" cm="1">
        <f t="array" ref="R1697">_xlfn.SWITCH(B1697,"集中(導入)",1,"前期",2,"集中(夏期)",3,"後期",4,"集中(春期)",5,"通年",6)</f>
        <v>2</v>
      </c>
      <c r="S1697" t="s">
        <v>49</v>
      </c>
      <c r="U1697">
        <v>1</v>
      </c>
    </row>
    <row r="1698" spans="2:21" x14ac:dyDescent="0.85">
      <c r="B1698" s="22" t="s">
        <v>545</v>
      </c>
      <c r="C1698" s="6" t="s">
        <v>568</v>
      </c>
      <c r="D1698" s="6" t="s">
        <v>430</v>
      </c>
      <c r="E1698" s="6" t="s">
        <v>583</v>
      </c>
      <c r="F1698" s="6">
        <v>3</v>
      </c>
      <c r="G1698" s="52">
        <v>45444</v>
      </c>
      <c r="H1698" s="52">
        <f>IF(COUNTIF(休講・補講一覧表!I$6:I$47,開講日程一覧!P1698)&gt;0,_xlfn.XLOOKUP(開講日程一覧!P1698,休講・補講一覧表!I$6:I$47,休講・補講一覧表!G$6:G$47),G1698)</f>
        <v>45444</v>
      </c>
      <c r="I1698" s="3" t="str">
        <f t="shared" si="56"/>
        <v>土</v>
      </c>
      <c r="J1698" s="3" t="str">
        <f>IF(COUNTIF(休講・補講一覧表!I$6:I$47,開講日程一覧!P1698)&gt;0,TEXT(G1698,"m/d")&amp;"の補講","")</f>
        <v/>
      </c>
      <c r="K1698" s="6" t="s">
        <v>563</v>
      </c>
      <c r="L1698" s="7">
        <v>6.9444444444444441E-3</v>
      </c>
      <c r="M1698" s="7">
        <v>0.125</v>
      </c>
      <c r="P1698" s="33" t="str">
        <f t="shared" si="57"/>
        <v>事業構想研究（2年次）_福岡④（坂本ゼミ）_前期3</v>
      </c>
      <c r="Q1698" s="6" t="str">
        <f>IF(_xlfn.XLOOKUP(D1698,履修科目一覧!G$6:G$225,履修科目一覧!E$6:E$225)=0,"",_xlfn.XLOOKUP(D1698,履修科目一覧!G$6:G$225,履修科目一覧!E$6:E$225))</f>
        <v/>
      </c>
      <c r="R1698" cm="1">
        <f t="array" ref="R1698">_xlfn.SWITCH(B1698,"集中(導入)",1,"前期",2,"集中(夏期)",3,"後期",4,"集中(春期)",5,"通年",6)</f>
        <v>2</v>
      </c>
      <c r="S1698" t="s">
        <v>49</v>
      </c>
      <c r="U1698">
        <v>1</v>
      </c>
    </row>
    <row r="1699" spans="2:21" x14ac:dyDescent="0.85">
      <c r="B1699" s="22" t="s">
        <v>545</v>
      </c>
      <c r="C1699" s="6" t="s">
        <v>568</v>
      </c>
      <c r="D1699" s="6" t="s">
        <v>430</v>
      </c>
      <c r="E1699" s="6" t="s">
        <v>583</v>
      </c>
      <c r="F1699" s="6">
        <v>4</v>
      </c>
      <c r="G1699" s="52">
        <v>45458</v>
      </c>
      <c r="H1699" s="52">
        <f>IF(COUNTIF(休講・補講一覧表!I$6:I$47,開講日程一覧!P1699)&gt;0,_xlfn.XLOOKUP(開講日程一覧!P1699,休講・補講一覧表!I$6:I$47,休講・補講一覧表!G$6:G$47),G1699)</f>
        <v>45458</v>
      </c>
      <c r="I1699" s="3" t="str">
        <f t="shared" si="56"/>
        <v>土</v>
      </c>
      <c r="J1699" s="3" t="str">
        <f>IF(COUNTIF(休講・補講一覧表!I$6:I$47,開講日程一覧!P1699)&gt;0,TEXT(G1699,"m/d")&amp;"の補講","")</f>
        <v/>
      </c>
      <c r="K1699" s="6" t="s">
        <v>563</v>
      </c>
      <c r="L1699" s="7">
        <v>6.9444444444444441E-3</v>
      </c>
      <c r="M1699" s="7">
        <v>0.125</v>
      </c>
      <c r="P1699" s="33" t="str">
        <f t="shared" si="57"/>
        <v>事業構想研究（2年次）_福岡④（坂本ゼミ）_前期4</v>
      </c>
      <c r="Q1699" s="6" t="str">
        <f>IF(_xlfn.XLOOKUP(D1699,履修科目一覧!G$6:G$225,履修科目一覧!E$6:E$225)=0,"",_xlfn.XLOOKUP(D1699,履修科目一覧!G$6:G$225,履修科目一覧!E$6:E$225))</f>
        <v/>
      </c>
      <c r="R1699" cm="1">
        <f t="array" ref="R1699">_xlfn.SWITCH(B1699,"集中(導入)",1,"前期",2,"集中(夏期)",3,"後期",4,"集中(春期)",5,"通年",6)</f>
        <v>2</v>
      </c>
      <c r="S1699" t="s">
        <v>49</v>
      </c>
      <c r="U1699">
        <v>1</v>
      </c>
    </row>
    <row r="1700" spans="2:21" x14ac:dyDescent="0.85">
      <c r="B1700" s="22" t="s">
        <v>545</v>
      </c>
      <c r="C1700" s="6" t="s">
        <v>568</v>
      </c>
      <c r="D1700" s="6" t="s">
        <v>430</v>
      </c>
      <c r="E1700" s="6" t="s">
        <v>583</v>
      </c>
      <c r="F1700" s="6">
        <v>5</v>
      </c>
      <c r="G1700" s="52">
        <v>45472</v>
      </c>
      <c r="H1700" s="52">
        <f>IF(COUNTIF(休講・補講一覧表!I$6:I$47,開講日程一覧!P1700)&gt;0,_xlfn.XLOOKUP(開講日程一覧!P1700,休講・補講一覧表!I$6:I$47,休講・補講一覧表!G$6:G$47),G1700)</f>
        <v>45472</v>
      </c>
      <c r="I1700" s="3" t="str">
        <f t="shared" si="56"/>
        <v>土</v>
      </c>
      <c r="J1700" s="3" t="str">
        <f>IF(COUNTIF(休講・補講一覧表!I$6:I$47,開講日程一覧!P1700)&gt;0,TEXT(G1700,"m/d")&amp;"の補講","")</f>
        <v/>
      </c>
      <c r="K1700" s="6" t="s">
        <v>563</v>
      </c>
      <c r="L1700" s="7">
        <v>6.9444444444444441E-3</v>
      </c>
      <c r="M1700" s="7">
        <v>0.125</v>
      </c>
      <c r="P1700" s="33" t="str">
        <f t="shared" si="57"/>
        <v>事業構想研究（2年次）_福岡④（坂本ゼミ）_前期5</v>
      </c>
      <c r="Q1700" s="6" t="str">
        <f>IF(_xlfn.XLOOKUP(D1700,履修科目一覧!G$6:G$225,履修科目一覧!E$6:E$225)=0,"",_xlfn.XLOOKUP(D1700,履修科目一覧!G$6:G$225,履修科目一覧!E$6:E$225))</f>
        <v/>
      </c>
      <c r="R1700" cm="1">
        <f t="array" ref="R1700">_xlfn.SWITCH(B1700,"集中(導入)",1,"前期",2,"集中(夏期)",3,"後期",4,"集中(春期)",5,"通年",6)</f>
        <v>2</v>
      </c>
      <c r="S1700" t="s">
        <v>49</v>
      </c>
      <c r="U1700">
        <v>1</v>
      </c>
    </row>
    <row r="1701" spans="2:21" x14ac:dyDescent="0.85">
      <c r="B1701" s="22" t="s">
        <v>545</v>
      </c>
      <c r="C1701" s="6" t="s">
        <v>568</v>
      </c>
      <c r="D1701" s="6" t="s">
        <v>430</v>
      </c>
      <c r="E1701" s="6" t="s">
        <v>583</v>
      </c>
      <c r="F1701" s="6">
        <v>6</v>
      </c>
      <c r="G1701" s="52">
        <v>45486</v>
      </c>
      <c r="H1701" s="52">
        <f>IF(COUNTIF(休講・補講一覧表!I$6:I$47,開講日程一覧!P1701)&gt;0,_xlfn.XLOOKUP(開講日程一覧!P1701,休講・補講一覧表!I$6:I$47,休講・補講一覧表!G$6:G$47),G1701)</f>
        <v>45486</v>
      </c>
      <c r="I1701" s="3" t="str">
        <f t="shared" si="56"/>
        <v>土</v>
      </c>
      <c r="J1701" s="3" t="str">
        <f>IF(COUNTIF(休講・補講一覧表!I$6:I$47,開講日程一覧!P1701)&gt;0,TEXT(G1701,"m/d")&amp;"の補講","")</f>
        <v/>
      </c>
      <c r="K1701" s="6" t="s">
        <v>563</v>
      </c>
      <c r="L1701" s="7">
        <v>6.9444444444444441E-3</v>
      </c>
      <c r="M1701" s="7">
        <v>0.125</v>
      </c>
      <c r="P1701" s="33" t="str">
        <f t="shared" si="57"/>
        <v>事業構想研究（2年次）_福岡④（坂本ゼミ）_前期6</v>
      </c>
      <c r="Q1701" s="6" t="str">
        <f>IF(_xlfn.XLOOKUP(D1701,履修科目一覧!G$6:G$225,履修科目一覧!E$6:E$225)=0,"",_xlfn.XLOOKUP(D1701,履修科目一覧!G$6:G$225,履修科目一覧!E$6:E$225))</f>
        <v/>
      </c>
      <c r="R1701" cm="1">
        <f t="array" ref="R1701">_xlfn.SWITCH(B1701,"集中(導入)",1,"前期",2,"集中(夏期)",3,"後期",4,"集中(春期)",5,"通年",6)</f>
        <v>2</v>
      </c>
      <c r="S1701" t="s">
        <v>49</v>
      </c>
      <c r="U1701">
        <v>1</v>
      </c>
    </row>
    <row r="1702" spans="2:21" x14ac:dyDescent="0.85">
      <c r="B1702" s="22" t="s">
        <v>545</v>
      </c>
      <c r="C1702" s="6" t="s">
        <v>568</v>
      </c>
      <c r="D1702" s="6" t="s">
        <v>430</v>
      </c>
      <c r="E1702" s="6" t="s">
        <v>583</v>
      </c>
      <c r="F1702" s="6">
        <v>7</v>
      </c>
      <c r="G1702" s="52">
        <v>45500</v>
      </c>
      <c r="H1702" s="52">
        <f>IF(COUNTIF(休講・補講一覧表!I$6:I$47,開講日程一覧!P1702)&gt;0,_xlfn.XLOOKUP(開講日程一覧!P1702,休講・補講一覧表!I$6:I$47,休講・補講一覧表!G$6:G$47),G1702)</f>
        <v>45500</v>
      </c>
      <c r="I1702" s="3" t="str">
        <f t="shared" si="56"/>
        <v>土</v>
      </c>
      <c r="J1702" s="3" t="str">
        <f>IF(COUNTIF(休講・補講一覧表!I$6:I$47,開講日程一覧!P1702)&gt;0,TEXT(G1702,"m/d")&amp;"の補講","")</f>
        <v/>
      </c>
      <c r="K1702" s="6" t="s">
        <v>563</v>
      </c>
      <c r="L1702" s="7">
        <v>6.9444444444444441E-3</v>
      </c>
      <c r="M1702" s="7">
        <v>0.125</v>
      </c>
      <c r="P1702" s="33" t="str">
        <f t="shared" si="57"/>
        <v>事業構想研究（2年次）_福岡④（坂本ゼミ）_前期7</v>
      </c>
      <c r="Q1702" s="6" t="str">
        <f>IF(_xlfn.XLOOKUP(D1702,履修科目一覧!G$6:G$225,履修科目一覧!E$6:E$225)=0,"",_xlfn.XLOOKUP(D1702,履修科目一覧!G$6:G$225,履修科目一覧!E$6:E$225))</f>
        <v/>
      </c>
      <c r="R1702" cm="1">
        <f t="array" ref="R1702">_xlfn.SWITCH(B1702,"集中(導入)",1,"前期",2,"集中(夏期)",3,"後期",4,"集中(春期)",5,"通年",6)</f>
        <v>2</v>
      </c>
      <c r="S1702" t="s">
        <v>49</v>
      </c>
      <c r="U1702">
        <v>1</v>
      </c>
    </row>
    <row r="1703" spans="2:21" x14ac:dyDescent="0.85">
      <c r="B1703" s="22" t="s">
        <v>545</v>
      </c>
      <c r="C1703" s="6" t="s">
        <v>568</v>
      </c>
      <c r="D1703" s="6" t="s">
        <v>430</v>
      </c>
      <c r="E1703" s="6" t="s">
        <v>583</v>
      </c>
      <c r="F1703" s="6">
        <v>8</v>
      </c>
      <c r="G1703" s="52">
        <v>45514</v>
      </c>
      <c r="H1703" s="52">
        <f>IF(COUNTIF(休講・補講一覧表!I$6:I$47,開講日程一覧!P1703)&gt;0,_xlfn.XLOOKUP(開講日程一覧!P1703,休講・補講一覧表!I$6:I$47,休講・補講一覧表!G$6:G$47),G1703)</f>
        <v>45514</v>
      </c>
      <c r="I1703" s="3" t="str">
        <f t="shared" si="56"/>
        <v>土</v>
      </c>
      <c r="J1703" s="3" t="str">
        <f>IF(COUNTIF(休講・補講一覧表!I$6:I$47,開講日程一覧!P1703)&gt;0,TEXT(G1703,"m/d")&amp;"の補講","")</f>
        <v/>
      </c>
      <c r="K1703" s="6" t="s">
        <v>563</v>
      </c>
      <c r="L1703" s="7">
        <v>6.9444444444444441E-3</v>
      </c>
      <c r="M1703" s="7">
        <v>0.125</v>
      </c>
      <c r="P1703" s="33" t="str">
        <f t="shared" si="57"/>
        <v>事業構想研究（2年次）_福岡④（坂本ゼミ）_前期8</v>
      </c>
      <c r="Q1703" s="6" t="str">
        <f>IF(_xlfn.XLOOKUP(D1703,履修科目一覧!G$6:G$225,履修科目一覧!E$6:E$225)=0,"",_xlfn.XLOOKUP(D1703,履修科目一覧!G$6:G$225,履修科目一覧!E$6:E$225))</f>
        <v/>
      </c>
      <c r="R1703" cm="1">
        <f t="array" ref="R1703">_xlfn.SWITCH(B1703,"集中(導入)",1,"前期",2,"集中(夏期)",3,"後期",4,"集中(春期)",5,"通年",6)</f>
        <v>2</v>
      </c>
      <c r="S1703" t="s">
        <v>49</v>
      </c>
      <c r="U1703">
        <v>1</v>
      </c>
    </row>
    <row r="1704" spans="2:21" x14ac:dyDescent="0.85">
      <c r="B1704" s="22" t="s">
        <v>550</v>
      </c>
      <c r="C1704" s="6" t="s">
        <v>568</v>
      </c>
      <c r="D1704" s="6" t="s">
        <v>438</v>
      </c>
      <c r="E1704" s="6" t="s">
        <v>583</v>
      </c>
      <c r="F1704" s="6">
        <v>1</v>
      </c>
      <c r="G1704" s="52">
        <v>45563</v>
      </c>
      <c r="H1704" s="52">
        <f>IF(COUNTIF(休講・補講一覧表!I$6:I$47,開講日程一覧!P1704)&gt;0,_xlfn.XLOOKUP(開講日程一覧!P1704,休講・補講一覧表!I$6:I$47,休講・補講一覧表!G$6:G$47),G1704)</f>
        <v>45563</v>
      </c>
      <c r="I1704" s="3" t="str">
        <f t="shared" si="56"/>
        <v>土</v>
      </c>
      <c r="J1704" s="3" t="str">
        <f>IF(COUNTIF(休講・補講一覧表!I$6:I$47,開講日程一覧!P1704)&gt;0,TEXT(G1704,"m/d")&amp;"の補講","")</f>
        <v/>
      </c>
      <c r="K1704" s="6" t="s">
        <v>570</v>
      </c>
      <c r="L1704" s="7">
        <v>0</v>
      </c>
      <c r="M1704" s="7">
        <v>6.25E-2</v>
      </c>
      <c r="P1704" s="33" t="str">
        <f t="shared" si="57"/>
        <v>事業構想研究（2年次）_福岡④（坂本ゼミ）_後期1</v>
      </c>
      <c r="Q1704" s="6" t="str">
        <f>IF(_xlfn.XLOOKUP(D1704,履修科目一覧!G$6:G$225,履修科目一覧!E$6:E$225)=0,"",_xlfn.XLOOKUP(D1704,履修科目一覧!G$6:G$225,履修科目一覧!E$6:E$225))</f>
        <v/>
      </c>
      <c r="R1704" cm="1">
        <f t="array" ref="R1704">_xlfn.SWITCH(B1704,"集中(導入)",1,"前期",2,"集中(夏期)",3,"後期",4,"集中(春期)",5,"通年",6)</f>
        <v>4</v>
      </c>
      <c r="S1704" t="s">
        <v>49</v>
      </c>
      <c r="U1704">
        <v>1</v>
      </c>
    </row>
    <row r="1705" spans="2:21" x14ac:dyDescent="0.85">
      <c r="B1705" s="22" t="s">
        <v>550</v>
      </c>
      <c r="C1705" s="6" t="s">
        <v>568</v>
      </c>
      <c r="D1705" s="6" t="s">
        <v>438</v>
      </c>
      <c r="E1705" s="6" t="s">
        <v>583</v>
      </c>
      <c r="F1705" s="6">
        <v>2</v>
      </c>
      <c r="G1705" s="52">
        <v>45570</v>
      </c>
      <c r="H1705" s="52">
        <f>IF(COUNTIF(休講・補講一覧表!I$6:I$47,開講日程一覧!P1705)&gt;0,_xlfn.XLOOKUP(開講日程一覧!P1705,休講・補講一覧表!I$6:I$47,休講・補講一覧表!G$6:G$47),G1705)</f>
        <v>45570</v>
      </c>
      <c r="I1705" s="3" t="str">
        <f t="shared" si="56"/>
        <v>土</v>
      </c>
      <c r="J1705" s="3" t="str">
        <f>IF(COUNTIF(休講・補講一覧表!I$6:I$47,開講日程一覧!P1705)&gt;0,TEXT(G1705,"m/d")&amp;"の補講","")</f>
        <v/>
      </c>
      <c r="K1705" s="6" t="s">
        <v>563</v>
      </c>
      <c r="L1705" s="7">
        <v>6.9444444444444441E-3</v>
      </c>
      <c r="M1705" s="7">
        <v>0.125</v>
      </c>
      <c r="P1705" s="33" t="str">
        <f t="shared" si="57"/>
        <v>事業構想研究（2年次）_福岡④（坂本ゼミ）_後期2</v>
      </c>
      <c r="Q1705" s="6" t="str">
        <f>IF(_xlfn.XLOOKUP(D1705,履修科目一覧!G$6:G$225,履修科目一覧!E$6:E$225)=0,"",_xlfn.XLOOKUP(D1705,履修科目一覧!G$6:G$225,履修科目一覧!E$6:E$225))</f>
        <v/>
      </c>
      <c r="R1705" cm="1">
        <f t="array" ref="R1705">_xlfn.SWITCH(B1705,"集中(導入)",1,"前期",2,"集中(夏期)",3,"後期",4,"集中(春期)",5,"通年",6)</f>
        <v>4</v>
      </c>
      <c r="S1705" t="s">
        <v>49</v>
      </c>
      <c r="U1705">
        <v>1</v>
      </c>
    </row>
    <row r="1706" spans="2:21" x14ac:dyDescent="0.85">
      <c r="B1706" s="22" t="s">
        <v>550</v>
      </c>
      <c r="C1706" s="6" t="s">
        <v>568</v>
      </c>
      <c r="D1706" s="6" t="s">
        <v>438</v>
      </c>
      <c r="E1706" s="6" t="s">
        <v>583</v>
      </c>
      <c r="F1706" s="6">
        <v>3</v>
      </c>
      <c r="G1706" s="52">
        <v>45584</v>
      </c>
      <c r="H1706" s="52">
        <f>IF(COUNTIF(休講・補講一覧表!I$6:I$47,開講日程一覧!P1706)&gt;0,_xlfn.XLOOKUP(開講日程一覧!P1706,休講・補講一覧表!I$6:I$47,休講・補講一覧表!G$6:G$47),G1706)</f>
        <v>45584</v>
      </c>
      <c r="I1706" s="3" t="str">
        <f t="shared" si="56"/>
        <v>土</v>
      </c>
      <c r="J1706" s="3" t="str">
        <f>IF(COUNTIF(休講・補講一覧表!I$6:I$47,開講日程一覧!P1706)&gt;0,TEXT(G1706,"m/d")&amp;"の補講","")</f>
        <v/>
      </c>
      <c r="K1706" s="6" t="s">
        <v>563</v>
      </c>
      <c r="L1706" s="7">
        <v>6.9444444444444441E-3</v>
      </c>
      <c r="M1706" s="7">
        <v>0.125</v>
      </c>
      <c r="P1706" s="33" t="str">
        <f t="shared" si="57"/>
        <v>事業構想研究（2年次）_福岡④（坂本ゼミ）_後期3</v>
      </c>
      <c r="Q1706" s="6" t="str">
        <f>IF(_xlfn.XLOOKUP(D1706,履修科目一覧!G$6:G$225,履修科目一覧!E$6:E$225)=0,"",_xlfn.XLOOKUP(D1706,履修科目一覧!G$6:G$225,履修科目一覧!E$6:E$225))</f>
        <v/>
      </c>
      <c r="R1706" cm="1">
        <f t="array" ref="R1706">_xlfn.SWITCH(B1706,"集中(導入)",1,"前期",2,"集中(夏期)",3,"後期",4,"集中(春期)",5,"通年",6)</f>
        <v>4</v>
      </c>
      <c r="S1706" t="s">
        <v>49</v>
      </c>
      <c r="U1706">
        <v>1</v>
      </c>
    </row>
    <row r="1707" spans="2:21" x14ac:dyDescent="0.85">
      <c r="B1707" s="22" t="s">
        <v>550</v>
      </c>
      <c r="C1707" s="6" t="s">
        <v>568</v>
      </c>
      <c r="D1707" s="6" t="s">
        <v>438</v>
      </c>
      <c r="E1707" s="6" t="s">
        <v>583</v>
      </c>
      <c r="F1707" s="6">
        <v>4</v>
      </c>
      <c r="G1707" s="52">
        <v>45612</v>
      </c>
      <c r="H1707" s="52">
        <f>IF(COUNTIF(休講・補講一覧表!I$6:I$47,開講日程一覧!P1707)&gt;0,_xlfn.XLOOKUP(開講日程一覧!P1707,休講・補講一覧表!I$6:I$47,休講・補講一覧表!G$6:G$47),G1707)</f>
        <v>45612</v>
      </c>
      <c r="I1707" s="3" t="str">
        <f t="shared" si="56"/>
        <v>土</v>
      </c>
      <c r="J1707" s="3" t="str">
        <f>IF(COUNTIF(休講・補講一覧表!I$6:I$47,開講日程一覧!P1707)&gt;0,TEXT(G1707,"m/d")&amp;"の補講","")</f>
        <v/>
      </c>
      <c r="K1707" s="6" t="s">
        <v>563</v>
      </c>
      <c r="L1707" s="7">
        <v>6.9444444444444441E-3</v>
      </c>
      <c r="M1707" s="7">
        <v>0.125</v>
      </c>
      <c r="P1707" s="33" t="str">
        <f t="shared" si="57"/>
        <v>事業構想研究（2年次）_福岡④（坂本ゼミ）_後期4</v>
      </c>
      <c r="Q1707" s="6" t="str">
        <f>IF(_xlfn.XLOOKUP(D1707,履修科目一覧!G$6:G$225,履修科目一覧!E$6:E$225)=0,"",_xlfn.XLOOKUP(D1707,履修科目一覧!G$6:G$225,履修科目一覧!E$6:E$225))</f>
        <v/>
      </c>
      <c r="R1707" cm="1">
        <f t="array" ref="R1707">_xlfn.SWITCH(B1707,"集中(導入)",1,"前期",2,"集中(夏期)",3,"後期",4,"集中(春期)",5,"通年",6)</f>
        <v>4</v>
      </c>
      <c r="S1707" t="s">
        <v>49</v>
      </c>
      <c r="U1707">
        <v>1</v>
      </c>
    </row>
    <row r="1708" spans="2:21" x14ac:dyDescent="0.85">
      <c r="B1708" s="22" t="s">
        <v>550</v>
      </c>
      <c r="C1708" s="6" t="s">
        <v>568</v>
      </c>
      <c r="D1708" s="6" t="s">
        <v>438</v>
      </c>
      <c r="E1708" s="6" t="s">
        <v>583</v>
      </c>
      <c r="F1708" s="6">
        <v>5</v>
      </c>
      <c r="G1708" s="52">
        <v>45626</v>
      </c>
      <c r="H1708" s="52">
        <f>IF(COUNTIF(休講・補講一覧表!I$6:I$47,開講日程一覧!P1708)&gt;0,_xlfn.XLOOKUP(開講日程一覧!P1708,休講・補講一覧表!I$6:I$47,休講・補講一覧表!G$6:G$47),G1708)</f>
        <v>45626</v>
      </c>
      <c r="I1708" s="3" t="str">
        <f t="shared" si="56"/>
        <v>土</v>
      </c>
      <c r="J1708" s="3" t="str">
        <f>IF(COUNTIF(休講・補講一覧表!I$6:I$47,開講日程一覧!P1708)&gt;0,TEXT(G1708,"m/d")&amp;"の補講","")</f>
        <v/>
      </c>
      <c r="K1708" s="6" t="s">
        <v>563</v>
      </c>
      <c r="L1708" s="7">
        <v>6.9444444444444441E-3</v>
      </c>
      <c r="M1708" s="7">
        <v>0.125</v>
      </c>
      <c r="P1708" s="33" t="str">
        <f t="shared" si="57"/>
        <v>事業構想研究（2年次）_福岡④（坂本ゼミ）_後期5</v>
      </c>
      <c r="Q1708" s="6" t="str">
        <f>IF(_xlfn.XLOOKUP(D1708,履修科目一覧!G$6:G$225,履修科目一覧!E$6:E$225)=0,"",_xlfn.XLOOKUP(D1708,履修科目一覧!G$6:G$225,履修科目一覧!E$6:E$225))</f>
        <v/>
      </c>
      <c r="R1708" cm="1">
        <f t="array" ref="R1708">_xlfn.SWITCH(B1708,"集中(導入)",1,"前期",2,"集中(夏期)",3,"後期",4,"集中(春期)",5,"通年",6)</f>
        <v>4</v>
      </c>
      <c r="S1708" t="s">
        <v>49</v>
      </c>
      <c r="U1708">
        <v>1</v>
      </c>
    </row>
    <row r="1709" spans="2:21" x14ac:dyDescent="0.85">
      <c r="B1709" s="22" t="s">
        <v>550</v>
      </c>
      <c r="C1709" s="6" t="s">
        <v>568</v>
      </c>
      <c r="D1709" s="6" t="s">
        <v>438</v>
      </c>
      <c r="E1709" s="6" t="s">
        <v>583</v>
      </c>
      <c r="F1709" s="6">
        <v>6</v>
      </c>
      <c r="G1709" s="52">
        <v>45640</v>
      </c>
      <c r="H1709" s="52">
        <f>IF(COUNTIF(休講・補講一覧表!I$6:I$47,開講日程一覧!P1709)&gt;0,_xlfn.XLOOKUP(開講日程一覧!P1709,休講・補講一覧表!I$6:I$47,休講・補講一覧表!G$6:G$47),G1709)</f>
        <v>45640</v>
      </c>
      <c r="I1709" s="3" t="str">
        <f t="shared" si="56"/>
        <v>土</v>
      </c>
      <c r="J1709" s="3" t="str">
        <f>IF(COUNTIF(休講・補講一覧表!I$6:I$47,開講日程一覧!P1709)&gt;0,TEXT(G1709,"m/d")&amp;"の補講","")</f>
        <v/>
      </c>
      <c r="K1709" s="6" t="s">
        <v>563</v>
      </c>
      <c r="L1709" s="7">
        <v>6.9444444444444441E-3</v>
      </c>
      <c r="M1709" s="7">
        <v>0.125</v>
      </c>
      <c r="P1709" s="33" t="str">
        <f t="shared" si="57"/>
        <v>事業構想研究（2年次）_福岡④（坂本ゼミ）_後期6</v>
      </c>
      <c r="Q1709" s="6" t="str">
        <f>IF(_xlfn.XLOOKUP(D1709,履修科目一覧!G$6:G$225,履修科目一覧!E$6:E$225)=0,"",_xlfn.XLOOKUP(D1709,履修科目一覧!G$6:G$225,履修科目一覧!E$6:E$225))</f>
        <v/>
      </c>
      <c r="R1709" cm="1">
        <f t="array" ref="R1709">_xlfn.SWITCH(B1709,"集中(導入)",1,"前期",2,"集中(夏期)",3,"後期",4,"集中(春期)",5,"通年",6)</f>
        <v>4</v>
      </c>
      <c r="S1709" t="s">
        <v>49</v>
      </c>
      <c r="U1709">
        <v>1</v>
      </c>
    </row>
    <row r="1710" spans="2:21" x14ac:dyDescent="0.85">
      <c r="B1710" s="22" t="s">
        <v>550</v>
      </c>
      <c r="C1710" s="6" t="s">
        <v>568</v>
      </c>
      <c r="D1710" s="6" t="s">
        <v>438</v>
      </c>
      <c r="E1710" s="6" t="s">
        <v>583</v>
      </c>
      <c r="F1710" s="6">
        <v>7</v>
      </c>
      <c r="G1710" s="52">
        <v>45675</v>
      </c>
      <c r="H1710" s="52">
        <f>IF(COUNTIF(休講・補講一覧表!I$6:I$47,開講日程一覧!P1710)&gt;0,_xlfn.XLOOKUP(開講日程一覧!P1710,休講・補講一覧表!I$6:I$47,休講・補講一覧表!G$6:G$47),G1710)</f>
        <v>45675</v>
      </c>
      <c r="I1710" s="3" t="str">
        <f t="shared" si="56"/>
        <v>土</v>
      </c>
      <c r="J1710" s="3" t="str">
        <f>IF(COUNTIF(休講・補講一覧表!I$6:I$47,開講日程一覧!P1710)&gt;0,TEXT(G1710,"m/d")&amp;"の補講","")</f>
        <v/>
      </c>
      <c r="K1710" s="6" t="s">
        <v>563</v>
      </c>
      <c r="L1710" s="7">
        <v>6.9444444444444441E-3</v>
      </c>
      <c r="M1710" s="7">
        <v>0.125</v>
      </c>
      <c r="P1710" s="33" t="str">
        <f t="shared" si="57"/>
        <v>事業構想研究（2年次）_福岡④（坂本ゼミ）_後期7</v>
      </c>
      <c r="Q1710" s="6" t="str">
        <f>IF(_xlfn.XLOOKUP(D1710,履修科目一覧!G$6:G$225,履修科目一覧!E$6:E$225)=0,"",_xlfn.XLOOKUP(D1710,履修科目一覧!G$6:G$225,履修科目一覧!E$6:E$225))</f>
        <v/>
      </c>
      <c r="R1710" cm="1">
        <f t="array" ref="R1710">_xlfn.SWITCH(B1710,"集中(導入)",1,"前期",2,"集中(夏期)",3,"後期",4,"集中(春期)",5,"通年",6)</f>
        <v>4</v>
      </c>
      <c r="S1710" t="s">
        <v>49</v>
      </c>
      <c r="U1710">
        <v>1</v>
      </c>
    </row>
    <row r="1711" spans="2:21" x14ac:dyDescent="0.85">
      <c r="B1711" s="22" t="s">
        <v>550</v>
      </c>
      <c r="C1711" s="6" t="s">
        <v>568</v>
      </c>
      <c r="D1711" s="6" t="s">
        <v>438</v>
      </c>
      <c r="E1711" s="6" t="s">
        <v>583</v>
      </c>
      <c r="F1711" s="6">
        <v>8</v>
      </c>
      <c r="G1711" s="52">
        <v>45689</v>
      </c>
      <c r="H1711" s="52">
        <f>IF(COUNTIF(休講・補講一覧表!I$6:I$47,開講日程一覧!P1711)&gt;0,_xlfn.XLOOKUP(開講日程一覧!P1711,休講・補講一覧表!I$6:I$47,休講・補講一覧表!G$6:G$47),G1711)</f>
        <v>45689</v>
      </c>
      <c r="I1711" s="3" t="str">
        <f t="shared" si="56"/>
        <v>土</v>
      </c>
      <c r="J1711" s="3" t="str">
        <f>IF(COUNTIF(休講・補講一覧表!I$6:I$47,開講日程一覧!P1711)&gt;0,TEXT(G1711,"m/d")&amp;"の補講","")</f>
        <v/>
      </c>
      <c r="K1711" s="6" t="s">
        <v>563</v>
      </c>
      <c r="L1711" s="7">
        <v>6.9444444444444441E-3</v>
      </c>
      <c r="M1711" s="7">
        <v>0.125</v>
      </c>
      <c r="P1711" s="33" t="str">
        <f t="shared" si="57"/>
        <v>事業構想研究（2年次）_福岡④（坂本ゼミ）_後期8</v>
      </c>
      <c r="Q1711" s="6" t="str">
        <f>IF(_xlfn.XLOOKUP(D1711,履修科目一覧!G$6:G$225,履修科目一覧!E$6:E$225)=0,"",_xlfn.XLOOKUP(D1711,履修科目一覧!G$6:G$225,履修科目一覧!E$6:E$225))</f>
        <v/>
      </c>
      <c r="R1711" cm="1">
        <f t="array" ref="R1711">_xlfn.SWITCH(B1711,"集中(導入)",1,"前期",2,"集中(夏期)",3,"後期",4,"集中(春期)",5,"通年",6)</f>
        <v>4</v>
      </c>
      <c r="S1711" t="s">
        <v>49</v>
      </c>
      <c r="U1711">
        <v>1</v>
      </c>
    </row>
    <row r="1712" spans="2:21" x14ac:dyDescent="0.85">
      <c r="B1712" s="22" t="s">
        <v>545</v>
      </c>
      <c r="C1712" s="6" t="s">
        <v>553</v>
      </c>
      <c r="D1712" s="6" t="s">
        <v>448</v>
      </c>
      <c r="E1712" s="6" t="s">
        <v>583</v>
      </c>
      <c r="F1712" s="6">
        <v>1</v>
      </c>
      <c r="G1712" s="52">
        <v>45405</v>
      </c>
      <c r="H1712" s="52">
        <f>IF(COUNTIF(休講・補講一覧表!I$6:I$47,開講日程一覧!P1712)&gt;0,_xlfn.XLOOKUP(開講日程一覧!P1712,休講・補講一覧表!I$6:I$47,休講・補講一覧表!G$6:G$47),G1712)</f>
        <v>45405</v>
      </c>
      <c r="I1712" s="3" t="str">
        <f t="shared" si="56"/>
        <v>火</v>
      </c>
      <c r="J1712" s="3" t="str">
        <f>IF(COUNTIF(休講・補講一覧表!I$6:I$47,開講日程一覧!P1712)&gt;0,TEXT(G1712,"m/d")&amp;"の補講","")</f>
        <v/>
      </c>
      <c r="K1712" s="6" t="s">
        <v>552</v>
      </c>
      <c r="L1712" s="7">
        <v>0</v>
      </c>
      <c r="M1712" s="7">
        <v>6.25E-2</v>
      </c>
      <c r="P1712" s="33" t="str">
        <f t="shared" si="57"/>
        <v>事業構想研究（2年次）_福岡⑤（若林ゼミ）_前期1</v>
      </c>
      <c r="Q1712" s="6" t="str">
        <f>IF(_xlfn.XLOOKUP(D1712,履修科目一覧!G$6:G$225,履修科目一覧!E$6:E$225)=0,"",_xlfn.XLOOKUP(D1712,履修科目一覧!G$6:G$225,履修科目一覧!E$6:E$225))</f>
        <v/>
      </c>
      <c r="R1712" cm="1">
        <f t="array" ref="R1712">_xlfn.SWITCH(B1712,"集中(導入)",1,"前期",2,"集中(夏期)",3,"後期",4,"集中(春期)",5,"通年",6)</f>
        <v>2</v>
      </c>
      <c r="S1712" t="s">
        <v>49</v>
      </c>
      <c r="U1712">
        <v>1</v>
      </c>
    </row>
    <row r="1713" spans="2:21" x14ac:dyDescent="0.85">
      <c r="B1713" s="22" t="s">
        <v>545</v>
      </c>
      <c r="C1713" s="6" t="s">
        <v>553</v>
      </c>
      <c r="D1713" s="6" t="s">
        <v>448</v>
      </c>
      <c r="E1713" s="6" t="s">
        <v>583</v>
      </c>
      <c r="F1713" s="6">
        <v>2</v>
      </c>
      <c r="G1713" s="52">
        <v>45419</v>
      </c>
      <c r="H1713" s="52">
        <f>IF(COUNTIF(休講・補講一覧表!I$6:I$47,開講日程一覧!P1713)&gt;0,_xlfn.XLOOKUP(開講日程一覧!P1713,休講・補講一覧表!I$6:I$47,休講・補講一覧表!G$6:G$47),G1713)</f>
        <v>45419</v>
      </c>
      <c r="I1713" s="3" t="str">
        <f t="shared" si="56"/>
        <v>火</v>
      </c>
      <c r="J1713" s="3" t="str">
        <f>IF(COUNTIF(休講・補講一覧表!I$6:I$47,開講日程一覧!P1713)&gt;0,TEXT(G1713,"m/d")&amp;"の補講","")</f>
        <v/>
      </c>
      <c r="K1713" s="6" t="s">
        <v>542</v>
      </c>
      <c r="L1713" s="7">
        <v>6.9444444444444441E-3</v>
      </c>
      <c r="M1713" s="7">
        <v>0.125</v>
      </c>
      <c r="P1713" s="33" t="str">
        <f t="shared" si="57"/>
        <v>事業構想研究（2年次）_福岡⑤（若林ゼミ）_前期2</v>
      </c>
      <c r="Q1713" s="6" t="str">
        <f>IF(_xlfn.XLOOKUP(D1713,履修科目一覧!G$6:G$225,履修科目一覧!E$6:E$225)=0,"",_xlfn.XLOOKUP(D1713,履修科目一覧!G$6:G$225,履修科目一覧!E$6:E$225))</f>
        <v/>
      </c>
      <c r="R1713" cm="1">
        <f t="array" ref="R1713">_xlfn.SWITCH(B1713,"集中(導入)",1,"前期",2,"集中(夏期)",3,"後期",4,"集中(春期)",5,"通年",6)</f>
        <v>2</v>
      </c>
      <c r="S1713" t="s">
        <v>49</v>
      </c>
      <c r="U1713">
        <v>1</v>
      </c>
    </row>
    <row r="1714" spans="2:21" x14ac:dyDescent="0.85">
      <c r="B1714" s="22" t="s">
        <v>545</v>
      </c>
      <c r="C1714" s="6" t="s">
        <v>553</v>
      </c>
      <c r="D1714" s="6" t="s">
        <v>448</v>
      </c>
      <c r="E1714" s="6" t="s">
        <v>583</v>
      </c>
      <c r="F1714" s="6">
        <v>3</v>
      </c>
      <c r="G1714" s="52">
        <v>45433</v>
      </c>
      <c r="H1714" s="52">
        <f>IF(COUNTIF(休講・補講一覧表!I$6:I$47,開講日程一覧!P1714)&gt;0,_xlfn.XLOOKUP(開講日程一覧!P1714,休講・補講一覧表!I$6:I$47,休講・補講一覧表!G$6:G$47),G1714)</f>
        <v>45433</v>
      </c>
      <c r="I1714" s="3" t="str">
        <f t="shared" si="56"/>
        <v>火</v>
      </c>
      <c r="J1714" s="3" t="str">
        <f>IF(COUNTIF(休講・補講一覧表!I$6:I$47,開講日程一覧!P1714)&gt;0,TEXT(G1714,"m/d")&amp;"の補講","")</f>
        <v/>
      </c>
      <c r="K1714" s="6" t="s">
        <v>542</v>
      </c>
      <c r="L1714" s="7">
        <v>6.9444444444444441E-3</v>
      </c>
      <c r="M1714" s="7">
        <v>0.125</v>
      </c>
      <c r="P1714" s="33" t="str">
        <f t="shared" si="57"/>
        <v>事業構想研究（2年次）_福岡⑤（若林ゼミ）_前期3</v>
      </c>
      <c r="Q1714" s="6" t="str">
        <f>IF(_xlfn.XLOOKUP(D1714,履修科目一覧!G$6:G$225,履修科目一覧!E$6:E$225)=0,"",_xlfn.XLOOKUP(D1714,履修科目一覧!G$6:G$225,履修科目一覧!E$6:E$225))</f>
        <v/>
      </c>
      <c r="R1714" cm="1">
        <f t="array" ref="R1714">_xlfn.SWITCH(B1714,"集中(導入)",1,"前期",2,"集中(夏期)",3,"後期",4,"集中(春期)",5,"通年",6)</f>
        <v>2</v>
      </c>
      <c r="S1714" t="s">
        <v>49</v>
      </c>
      <c r="U1714">
        <v>1</v>
      </c>
    </row>
    <row r="1715" spans="2:21" x14ac:dyDescent="0.85">
      <c r="B1715" s="22" t="s">
        <v>545</v>
      </c>
      <c r="C1715" s="6" t="s">
        <v>553</v>
      </c>
      <c r="D1715" s="6" t="s">
        <v>448</v>
      </c>
      <c r="E1715" s="6" t="s">
        <v>583</v>
      </c>
      <c r="F1715" s="6">
        <v>4</v>
      </c>
      <c r="G1715" s="52">
        <v>45447</v>
      </c>
      <c r="H1715" s="52">
        <f>IF(COUNTIF(休講・補講一覧表!I$6:I$47,開講日程一覧!P1715)&gt;0,_xlfn.XLOOKUP(開講日程一覧!P1715,休講・補講一覧表!I$6:I$47,休講・補講一覧表!G$6:G$47),G1715)</f>
        <v>45447</v>
      </c>
      <c r="I1715" s="3" t="str">
        <f t="shared" si="56"/>
        <v>火</v>
      </c>
      <c r="J1715" s="3" t="str">
        <f>IF(COUNTIF(休講・補講一覧表!I$6:I$47,開講日程一覧!P1715)&gt;0,TEXT(G1715,"m/d")&amp;"の補講","")</f>
        <v/>
      </c>
      <c r="K1715" s="6" t="s">
        <v>542</v>
      </c>
      <c r="L1715" s="7">
        <v>6.9444444444444441E-3</v>
      </c>
      <c r="M1715" s="7">
        <v>0.125</v>
      </c>
      <c r="P1715" s="33" t="str">
        <f t="shared" si="57"/>
        <v>事業構想研究（2年次）_福岡⑤（若林ゼミ）_前期4</v>
      </c>
      <c r="Q1715" s="6" t="str">
        <f>IF(_xlfn.XLOOKUP(D1715,履修科目一覧!G$6:G$225,履修科目一覧!E$6:E$225)=0,"",_xlfn.XLOOKUP(D1715,履修科目一覧!G$6:G$225,履修科目一覧!E$6:E$225))</f>
        <v/>
      </c>
      <c r="R1715" cm="1">
        <f t="array" ref="R1715">_xlfn.SWITCH(B1715,"集中(導入)",1,"前期",2,"集中(夏期)",3,"後期",4,"集中(春期)",5,"通年",6)</f>
        <v>2</v>
      </c>
      <c r="S1715" t="s">
        <v>49</v>
      </c>
      <c r="U1715">
        <v>1</v>
      </c>
    </row>
    <row r="1716" spans="2:21" x14ac:dyDescent="0.85">
      <c r="B1716" s="22" t="s">
        <v>545</v>
      </c>
      <c r="C1716" s="6" t="s">
        <v>553</v>
      </c>
      <c r="D1716" s="6" t="s">
        <v>448</v>
      </c>
      <c r="E1716" s="6" t="s">
        <v>583</v>
      </c>
      <c r="F1716" s="6">
        <v>5</v>
      </c>
      <c r="G1716" s="52">
        <v>45461</v>
      </c>
      <c r="H1716" s="52">
        <f>IF(COUNTIF(休講・補講一覧表!I$6:I$47,開講日程一覧!P1716)&gt;0,_xlfn.XLOOKUP(開講日程一覧!P1716,休講・補講一覧表!I$6:I$47,休講・補講一覧表!G$6:G$47),G1716)</f>
        <v>45461</v>
      </c>
      <c r="I1716" s="3" t="str">
        <f t="shared" si="56"/>
        <v>火</v>
      </c>
      <c r="J1716" s="3" t="str">
        <f>IF(COUNTIF(休講・補講一覧表!I$6:I$47,開講日程一覧!P1716)&gt;0,TEXT(G1716,"m/d")&amp;"の補講","")</f>
        <v/>
      </c>
      <c r="K1716" s="6" t="s">
        <v>542</v>
      </c>
      <c r="L1716" s="7">
        <v>6.9444444444444441E-3</v>
      </c>
      <c r="M1716" s="7">
        <v>0.125</v>
      </c>
      <c r="P1716" s="33" t="str">
        <f t="shared" si="57"/>
        <v>事業構想研究（2年次）_福岡⑤（若林ゼミ）_前期5</v>
      </c>
      <c r="Q1716" s="6" t="str">
        <f>IF(_xlfn.XLOOKUP(D1716,履修科目一覧!G$6:G$225,履修科目一覧!E$6:E$225)=0,"",_xlfn.XLOOKUP(D1716,履修科目一覧!G$6:G$225,履修科目一覧!E$6:E$225))</f>
        <v/>
      </c>
      <c r="R1716" cm="1">
        <f t="array" ref="R1716">_xlfn.SWITCH(B1716,"集中(導入)",1,"前期",2,"集中(夏期)",3,"後期",4,"集中(春期)",5,"通年",6)</f>
        <v>2</v>
      </c>
      <c r="S1716" t="s">
        <v>49</v>
      </c>
      <c r="U1716">
        <v>1</v>
      </c>
    </row>
    <row r="1717" spans="2:21" x14ac:dyDescent="0.85">
      <c r="B1717" s="22" t="s">
        <v>545</v>
      </c>
      <c r="C1717" s="6" t="s">
        <v>553</v>
      </c>
      <c r="D1717" s="6" t="s">
        <v>448</v>
      </c>
      <c r="E1717" s="6" t="s">
        <v>583</v>
      </c>
      <c r="F1717" s="6">
        <v>6</v>
      </c>
      <c r="G1717" s="52">
        <v>45475</v>
      </c>
      <c r="H1717" s="52">
        <f>IF(COUNTIF(休講・補講一覧表!I$6:I$47,開講日程一覧!P1717)&gt;0,_xlfn.XLOOKUP(開講日程一覧!P1717,休講・補講一覧表!I$6:I$47,休講・補講一覧表!G$6:G$47),G1717)</f>
        <v>45475</v>
      </c>
      <c r="I1717" s="3" t="str">
        <f t="shared" si="56"/>
        <v>火</v>
      </c>
      <c r="J1717" s="3" t="str">
        <f>IF(COUNTIF(休講・補講一覧表!I$6:I$47,開講日程一覧!P1717)&gt;0,TEXT(G1717,"m/d")&amp;"の補講","")</f>
        <v/>
      </c>
      <c r="K1717" s="6" t="s">
        <v>542</v>
      </c>
      <c r="L1717" s="7">
        <v>6.9444444444444441E-3</v>
      </c>
      <c r="M1717" s="7">
        <v>0.125</v>
      </c>
      <c r="P1717" s="33" t="str">
        <f t="shared" si="57"/>
        <v>事業構想研究（2年次）_福岡⑤（若林ゼミ）_前期6</v>
      </c>
      <c r="Q1717" s="6" t="str">
        <f>IF(_xlfn.XLOOKUP(D1717,履修科目一覧!G$6:G$225,履修科目一覧!E$6:E$225)=0,"",_xlfn.XLOOKUP(D1717,履修科目一覧!G$6:G$225,履修科目一覧!E$6:E$225))</f>
        <v/>
      </c>
      <c r="R1717" cm="1">
        <f t="array" ref="R1717">_xlfn.SWITCH(B1717,"集中(導入)",1,"前期",2,"集中(夏期)",3,"後期",4,"集中(春期)",5,"通年",6)</f>
        <v>2</v>
      </c>
      <c r="S1717" t="s">
        <v>49</v>
      </c>
      <c r="U1717">
        <v>1</v>
      </c>
    </row>
    <row r="1718" spans="2:21" x14ac:dyDescent="0.85">
      <c r="B1718" s="22" t="s">
        <v>545</v>
      </c>
      <c r="C1718" s="6" t="s">
        <v>553</v>
      </c>
      <c r="D1718" s="6" t="s">
        <v>448</v>
      </c>
      <c r="E1718" s="6" t="s">
        <v>583</v>
      </c>
      <c r="F1718" s="6">
        <v>7</v>
      </c>
      <c r="G1718" s="52">
        <v>45489</v>
      </c>
      <c r="H1718" s="52">
        <f>IF(COUNTIF(休講・補講一覧表!I$6:I$47,開講日程一覧!P1718)&gt;0,_xlfn.XLOOKUP(開講日程一覧!P1718,休講・補講一覧表!I$6:I$47,休講・補講一覧表!G$6:G$47),G1718)</f>
        <v>45489</v>
      </c>
      <c r="I1718" s="3" t="str">
        <f t="shared" si="56"/>
        <v>火</v>
      </c>
      <c r="J1718" s="3" t="str">
        <f>IF(COUNTIF(休講・補講一覧表!I$6:I$47,開講日程一覧!P1718)&gt;0,TEXT(G1718,"m/d")&amp;"の補講","")</f>
        <v/>
      </c>
      <c r="K1718" s="6" t="s">
        <v>542</v>
      </c>
      <c r="L1718" s="7">
        <v>6.9444444444444441E-3</v>
      </c>
      <c r="M1718" s="7">
        <v>0.125</v>
      </c>
      <c r="P1718" s="33" t="str">
        <f t="shared" si="57"/>
        <v>事業構想研究（2年次）_福岡⑤（若林ゼミ）_前期7</v>
      </c>
      <c r="Q1718" s="6" t="str">
        <f>IF(_xlfn.XLOOKUP(D1718,履修科目一覧!G$6:G$225,履修科目一覧!E$6:E$225)=0,"",_xlfn.XLOOKUP(D1718,履修科目一覧!G$6:G$225,履修科目一覧!E$6:E$225))</f>
        <v/>
      </c>
      <c r="R1718" cm="1">
        <f t="array" ref="R1718">_xlfn.SWITCH(B1718,"集中(導入)",1,"前期",2,"集中(夏期)",3,"後期",4,"集中(春期)",5,"通年",6)</f>
        <v>2</v>
      </c>
      <c r="S1718" t="s">
        <v>49</v>
      </c>
      <c r="U1718">
        <v>1</v>
      </c>
    </row>
    <row r="1719" spans="2:21" x14ac:dyDescent="0.85">
      <c r="B1719" s="22" t="s">
        <v>545</v>
      </c>
      <c r="C1719" s="6" t="s">
        <v>553</v>
      </c>
      <c r="D1719" s="6" t="s">
        <v>448</v>
      </c>
      <c r="E1719" s="6" t="s">
        <v>583</v>
      </c>
      <c r="F1719" s="6">
        <v>8</v>
      </c>
      <c r="G1719" s="52">
        <v>45503</v>
      </c>
      <c r="H1719" s="52">
        <f>IF(COUNTIF(休講・補講一覧表!I$6:I$47,開講日程一覧!P1719)&gt;0,_xlfn.XLOOKUP(開講日程一覧!P1719,休講・補講一覧表!I$6:I$47,休講・補講一覧表!G$6:G$47),G1719)</f>
        <v>45503</v>
      </c>
      <c r="I1719" s="3" t="str">
        <f t="shared" si="56"/>
        <v>火</v>
      </c>
      <c r="J1719" s="3" t="str">
        <f>IF(COUNTIF(休講・補講一覧表!I$6:I$47,開講日程一覧!P1719)&gt;0,TEXT(G1719,"m/d")&amp;"の補講","")</f>
        <v/>
      </c>
      <c r="K1719" s="6" t="s">
        <v>542</v>
      </c>
      <c r="L1719" s="7">
        <v>6.9444444444444441E-3</v>
      </c>
      <c r="M1719" s="7">
        <v>0.125</v>
      </c>
      <c r="P1719" s="33" t="str">
        <f t="shared" si="57"/>
        <v>事業構想研究（2年次）_福岡⑤（若林ゼミ）_前期8</v>
      </c>
      <c r="Q1719" s="6" t="str">
        <f>IF(_xlfn.XLOOKUP(D1719,履修科目一覧!G$6:G$225,履修科目一覧!E$6:E$225)=0,"",_xlfn.XLOOKUP(D1719,履修科目一覧!G$6:G$225,履修科目一覧!E$6:E$225))</f>
        <v/>
      </c>
      <c r="R1719" cm="1">
        <f t="array" ref="R1719">_xlfn.SWITCH(B1719,"集中(導入)",1,"前期",2,"集中(夏期)",3,"後期",4,"集中(春期)",5,"通年",6)</f>
        <v>2</v>
      </c>
      <c r="S1719" t="s">
        <v>49</v>
      </c>
      <c r="U1719">
        <v>1</v>
      </c>
    </row>
    <row r="1720" spans="2:21" x14ac:dyDescent="0.85">
      <c r="B1720" s="22" t="s">
        <v>550</v>
      </c>
      <c r="C1720" s="6" t="s">
        <v>553</v>
      </c>
      <c r="D1720" s="6" t="s">
        <v>458</v>
      </c>
      <c r="E1720" s="6" t="s">
        <v>583</v>
      </c>
      <c r="F1720" s="6">
        <v>1</v>
      </c>
      <c r="G1720" s="52">
        <v>45566</v>
      </c>
      <c r="H1720" s="52">
        <f>IF(COUNTIF(休講・補講一覧表!I$6:I$47,開講日程一覧!P1720)&gt;0,_xlfn.XLOOKUP(開講日程一覧!P1720,休講・補講一覧表!I$6:I$47,休講・補講一覧表!G$6:G$47),G1720)</f>
        <v>45566</v>
      </c>
      <c r="I1720" s="3" t="str">
        <f t="shared" si="56"/>
        <v>火</v>
      </c>
      <c r="J1720" s="3" t="str">
        <f>IF(COUNTIF(休講・補講一覧表!I$6:I$47,開講日程一覧!P1720)&gt;0,TEXT(G1720,"m/d")&amp;"の補講","")</f>
        <v/>
      </c>
      <c r="K1720" s="6" t="s">
        <v>552</v>
      </c>
      <c r="L1720" s="7">
        <v>0</v>
      </c>
      <c r="M1720" s="7">
        <v>6.25E-2</v>
      </c>
      <c r="P1720" s="33" t="str">
        <f t="shared" si="57"/>
        <v>事業構想研究（2年次）_福岡⑤（若林ゼミ）_後期1</v>
      </c>
      <c r="Q1720" s="6" t="str">
        <f>IF(_xlfn.XLOOKUP(D1720,履修科目一覧!G$6:G$225,履修科目一覧!E$6:E$225)=0,"",_xlfn.XLOOKUP(D1720,履修科目一覧!G$6:G$225,履修科目一覧!E$6:E$225))</f>
        <v/>
      </c>
      <c r="R1720" cm="1">
        <f t="array" ref="R1720">_xlfn.SWITCH(B1720,"集中(導入)",1,"前期",2,"集中(夏期)",3,"後期",4,"集中(春期)",5,"通年",6)</f>
        <v>4</v>
      </c>
      <c r="S1720" t="s">
        <v>49</v>
      </c>
      <c r="U1720">
        <v>1</v>
      </c>
    </row>
    <row r="1721" spans="2:21" x14ac:dyDescent="0.85">
      <c r="B1721" s="22" t="s">
        <v>550</v>
      </c>
      <c r="C1721" s="6" t="s">
        <v>553</v>
      </c>
      <c r="D1721" s="6" t="s">
        <v>458</v>
      </c>
      <c r="E1721" s="6" t="s">
        <v>583</v>
      </c>
      <c r="F1721" s="6">
        <v>2</v>
      </c>
      <c r="G1721" s="52">
        <v>45573</v>
      </c>
      <c r="H1721" s="52">
        <f>IF(COUNTIF(休講・補講一覧表!I$6:I$47,開講日程一覧!P1721)&gt;0,_xlfn.XLOOKUP(開講日程一覧!P1721,休講・補講一覧表!I$6:I$47,休講・補講一覧表!G$6:G$47),G1721)</f>
        <v>45573</v>
      </c>
      <c r="I1721" s="3" t="str">
        <f t="shared" si="56"/>
        <v>火</v>
      </c>
      <c r="J1721" s="3" t="str">
        <f>IF(COUNTIF(休講・補講一覧表!I$6:I$47,開講日程一覧!P1721)&gt;0,TEXT(G1721,"m/d")&amp;"の補講","")</f>
        <v/>
      </c>
      <c r="K1721" s="6" t="s">
        <v>542</v>
      </c>
      <c r="L1721" s="7">
        <v>6.9444444444444441E-3</v>
      </c>
      <c r="M1721" s="7">
        <v>0.125</v>
      </c>
      <c r="P1721" s="33" t="str">
        <f t="shared" si="57"/>
        <v>事業構想研究（2年次）_福岡⑤（若林ゼミ）_後期2</v>
      </c>
      <c r="Q1721" s="6" t="str">
        <f>IF(_xlfn.XLOOKUP(D1721,履修科目一覧!G$6:G$225,履修科目一覧!E$6:E$225)=0,"",_xlfn.XLOOKUP(D1721,履修科目一覧!G$6:G$225,履修科目一覧!E$6:E$225))</f>
        <v/>
      </c>
      <c r="R1721" cm="1">
        <f t="array" ref="R1721">_xlfn.SWITCH(B1721,"集中(導入)",1,"前期",2,"集中(夏期)",3,"後期",4,"集中(春期)",5,"通年",6)</f>
        <v>4</v>
      </c>
      <c r="S1721" t="s">
        <v>49</v>
      </c>
      <c r="U1721">
        <v>1</v>
      </c>
    </row>
    <row r="1722" spans="2:21" x14ac:dyDescent="0.85">
      <c r="B1722" s="22" t="s">
        <v>550</v>
      </c>
      <c r="C1722" s="6" t="s">
        <v>553</v>
      </c>
      <c r="D1722" s="6" t="s">
        <v>458</v>
      </c>
      <c r="E1722" s="6" t="s">
        <v>583</v>
      </c>
      <c r="F1722" s="6">
        <v>3</v>
      </c>
      <c r="G1722" s="52">
        <v>45587</v>
      </c>
      <c r="H1722" s="52">
        <f>IF(COUNTIF(休講・補講一覧表!I$6:I$47,開講日程一覧!P1722)&gt;0,_xlfn.XLOOKUP(開講日程一覧!P1722,休講・補講一覧表!I$6:I$47,休講・補講一覧表!G$6:G$47),G1722)</f>
        <v>45587</v>
      </c>
      <c r="I1722" s="3" t="str">
        <f t="shared" si="56"/>
        <v>火</v>
      </c>
      <c r="J1722" s="3" t="str">
        <f>IF(COUNTIF(休講・補講一覧表!I$6:I$47,開講日程一覧!P1722)&gt;0,TEXT(G1722,"m/d")&amp;"の補講","")</f>
        <v/>
      </c>
      <c r="K1722" s="6" t="s">
        <v>542</v>
      </c>
      <c r="L1722" s="7">
        <v>6.9444444444444441E-3</v>
      </c>
      <c r="M1722" s="7">
        <v>0.125</v>
      </c>
      <c r="P1722" s="33" t="str">
        <f t="shared" si="57"/>
        <v>事業構想研究（2年次）_福岡⑤（若林ゼミ）_後期3</v>
      </c>
      <c r="Q1722" s="6" t="str">
        <f>IF(_xlfn.XLOOKUP(D1722,履修科目一覧!G$6:G$225,履修科目一覧!E$6:E$225)=0,"",_xlfn.XLOOKUP(D1722,履修科目一覧!G$6:G$225,履修科目一覧!E$6:E$225))</f>
        <v/>
      </c>
      <c r="R1722" cm="1">
        <f t="array" ref="R1722">_xlfn.SWITCH(B1722,"集中(導入)",1,"前期",2,"集中(夏期)",3,"後期",4,"集中(春期)",5,"通年",6)</f>
        <v>4</v>
      </c>
      <c r="S1722" t="s">
        <v>49</v>
      </c>
      <c r="U1722">
        <v>1</v>
      </c>
    </row>
    <row r="1723" spans="2:21" x14ac:dyDescent="0.85">
      <c r="B1723" s="22" t="s">
        <v>550</v>
      </c>
      <c r="C1723" s="6" t="s">
        <v>553</v>
      </c>
      <c r="D1723" s="6" t="s">
        <v>458</v>
      </c>
      <c r="E1723" s="6" t="s">
        <v>583</v>
      </c>
      <c r="F1723" s="6">
        <v>4</v>
      </c>
      <c r="G1723" s="52">
        <v>45601</v>
      </c>
      <c r="H1723" s="52">
        <f>IF(COUNTIF(休講・補講一覧表!I$6:I$47,開講日程一覧!P1723)&gt;0,_xlfn.XLOOKUP(開講日程一覧!P1723,休講・補講一覧表!I$6:I$47,休講・補講一覧表!G$6:G$47),G1723)</f>
        <v>45601</v>
      </c>
      <c r="I1723" s="3" t="str">
        <f t="shared" si="56"/>
        <v>火</v>
      </c>
      <c r="J1723" s="3" t="str">
        <f>IF(COUNTIF(休講・補講一覧表!I$6:I$47,開講日程一覧!P1723)&gt;0,TEXT(G1723,"m/d")&amp;"の補講","")</f>
        <v/>
      </c>
      <c r="K1723" s="6" t="s">
        <v>542</v>
      </c>
      <c r="L1723" s="7">
        <v>6.9444444444444441E-3</v>
      </c>
      <c r="M1723" s="7">
        <v>0.125</v>
      </c>
      <c r="P1723" s="33" t="str">
        <f t="shared" si="57"/>
        <v>事業構想研究（2年次）_福岡⑤（若林ゼミ）_後期4</v>
      </c>
      <c r="Q1723" s="6" t="str">
        <f>IF(_xlfn.XLOOKUP(D1723,履修科目一覧!G$6:G$225,履修科目一覧!E$6:E$225)=0,"",_xlfn.XLOOKUP(D1723,履修科目一覧!G$6:G$225,履修科目一覧!E$6:E$225))</f>
        <v/>
      </c>
      <c r="R1723" cm="1">
        <f t="array" ref="R1723">_xlfn.SWITCH(B1723,"集中(導入)",1,"前期",2,"集中(夏期)",3,"後期",4,"集中(春期)",5,"通年",6)</f>
        <v>4</v>
      </c>
      <c r="S1723" t="s">
        <v>49</v>
      </c>
      <c r="U1723">
        <v>1</v>
      </c>
    </row>
    <row r="1724" spans="2:21" x14ac:dyDescent="0.85">
      <c r="B1724" s="22" t="s">
        <v>550</v>
      </c>
      <c r="C1724" s="6" t="s">
        <v>553</v>
      </c>
      <c r="D1724" s="6" t="s">
        <v>458</v>
      </c>
      <c r="E1724" s="6" t="s">
        <v>583</v>
      </c>
      <c r="F1724" s="6">
        <v>5</v>
      </c>
      <c r="G1724" s="52">
        <v>45615</v>
      </c>
      <c r="H1724" s="52">
        <f>IF(COUNTIF(休講・補講一覧表!I$6:I$47,開講日程一覧!P1724)&gt;0,_xlfn.XLOOKUP(開講日程一覧!P1724,休講・補講一覧表!I$6:I$47,休講・補講一覧表!G$6:G$47),G1724)</f>
        <v>45615</v>
      </c>
      <c r="I1724" s="3" t="str">
        <f t="shared" si="56"/>
        <v>火</v>
      </c>
      <c r="J1724" s="3" t="str">
        <f>IF(COUNTIF(休講・補講一覧表!I$6:I$47,開講日程一覧!P1724)&gt;0,TEXT(G1724,"m/d")&amp;"の補講","")</f>
        <v/>
      </c>
      <c r="K1724" s="6" t="s">
        <v>542</v>
      </c>
      <c r="L1724" s="7">
        <v>6.9444444444444441E-3</v>
      </c>
      <c r="M1724" s="7">
        <v>0.125</v>
      </c>
      <c r="P1724" s="33" t="str">
        <f t="shared" si="57"/>
        <v>事業構想研究（2年次）_福岡⑤（若林ゼミ）_後期5</v>
      </c>
      <c r="Q1724" s="6" t="str">
        <f>IF(_xlfn.XLOOKUP(D1724,履修科目一覧!G$6:G$225,履修科目一覧!E$6:E$225)=0,"",_xlfn.XLOOKUP(D1724,履修科目一覧!G$6:G$225,履修科目一覧!E$6:E$225))</f>
        <v/>
      </c>
      <c r="R1724" cm="1">
        <f t="array" ref="R1724">_xlfn.SWITCH(B1724,"集中(導入)",1,"前期",2,"集中(夏期)",3,"後期",4,"集中(春期)",5,"通年",6)</f>
        <v>4</v>
      </c>
      <c r="S1724" t="s">
        <v>49</v>
      </c>
      <c r="U1724">
        <v>1</v>
      </c>
    </row>
    <row r="1725" spans="2:21" x14ac:dyDescent="0.85">
      <c r="B1725" s="22" t="s">
        <v>550</v>
      </c>
      <c r="C1725" s="6" t="s">
        <v>553</v>
      </c>
      <c r="D1725" s="6" t="s">
        <v>458</v>
      </c>
      <c r="E1725" s="6" t="s">
        <v>583</v>
      </c>
      <c r="F1725" s="6">
        <v>6</v>
      </c>
      <c r="G1725" s="52">
        <v>45629</v>
      </c>
      <c r="H1725" s="52">
        <f>IF(COUNTIF(休講・補講一覧表!I$6:I$47,開講日程一覧!P1725)&gt;0,_xlfn.XLOOKUP(開講日程一覧!P1725,休講・補講一覧表!I$6:I$47,休講・補講一覧表!G$6:G$47),G1725)</f>
        <v>45629</v>
      </c>
      <c r="I1725" s="3" t="str">
        <f t="shared" si="56"/>
        <v>火</v>
      </c>
      <c r="J1725" s="3" t="str">
        <f>IF(COUNTIF(休講・補講一覧表!I$6:I$47,開講日程一覧!P1725)&gt;0,TEXT(G1725,"m/d")&amp;"の補講","")</f>
        <v/>
      </c>
      <c r="K1725" s="6" t="s">
        <v>542</v>
      </c>
      <c r="L1725" s="7">
        <v>6.9444444444444441E-3</v>
      </c>
      <c r="M1725" s="7">
        <v>0.125</v>
      </c>
      <c r="P1725" s="33" t="str">
        <f t="shared" si="57"/>
        <v>事業構想研究（2年次）_福岡⑤（若林ゼミ）_後期6</v>
      </c>
      <c r="Q1725" s="6" t="str">
        <f>IF(_xlfn.XLOOKUP(D1725,履修科目一覧!G$6:G$225,履修科目一覧!E$6:E$225)=0,"",_xlfn.XLOOKUP(D1725,履修科目一覧!G$6:G$225,履修科目一覧!E$6:E$225))</f>
        <v/>
      </c>
      <c r="R1725" cm="1">
        <f t="array" ref="R1725">_xlfn.SWITCH(B1725,"集中(導入)",1,"前期",2,"集中(夏期)",3,"後期",4,"集中(春期)",5,"通年",6)</f>
        <v>4</v>
      </c>
      <c r="S1725" t="s">
        <v>49</v>
      </c>
      <c r="U1725">
        <v>1</v>
      </c>
    </row>
    <row r="1726" spans="2:21" x14ac:dyDescent="0.85">
      <c r="B1726" s="22" t="s">
        <v>550</v>
      </c>
      <c r="C1726" s="6" t="s">
        <v>553</v>
      </c>
      <c r="D1726" s="6" t="s">
        <v>458</v>
      </c>
      <c r="E1726" s="6" t="s">
        <v>583</v>
      </c>
      <c r="F1726" s="6">
        <v>7</v>
      </c>
      <c r="G1726" s="52">
        <v>45643</v>
      </c>
      <c r="H1726" s="52">
        <f>IF(COUNTIF(休講・補講一覧表!I$6:I$47,開講日程一覧!P1726)&gt;0,_xlfn.XLOOKUP(開講日程一覧!P1726,休講・補講一覧表!I$6:I$47,休講・補講一覧表!G$6:G$47),G1726)</f>
        <v>45643</v>
      </c>
      <c r="I1726" s="3" t="str">
        <f t="shared" si="56"/>
        <v>火</v>
      </c>
      <c r="J1726" s="3" t="str">
        <f>IF(COUNTIF(休講・補講一覧表!I$6:I$47,開講日程一覧!P1726)&gt;0,TEXT(G1726,"m/d")&amp;"の補講","")</f>
        <v/>
      </c>
      <c r="K1726" s="6" t="s">
        <v>542</v>
      </c>
      <c r="L1726" s="7">
        <v>6.9444444444444441E-3</v>
      </c>
      <c r="M1726" s="7">
        <v>0.125</v>
      </c>
      <c r="P1726" s="33" t="str">
        <f t="shared" si="57"/>
        <v>事業構想研究（2年次）_福岡⑤（若林ゼミ）_後期7</v>
      </c>
      <c r="Q1726" s="6" t="str">
        <f>IF(_xlfn.XLOOKUP(D1726,履修科目一覧!G$6:G$225,履修科目一覧!E$6:E$225)=0,"",_xlfn.XLOOKUP(D1726,履修科目一覧!G$6:G$225,履修科目一覧!E$6:E$225))</f>
        <v/>
      </c>
      <c r="R1726" cm="1">
        <f t="array" ref="R1726">_xlfn.SWITCH(B1726,"集中(導入)",1,"前期",2,"集中(夏期)",3,"後期",4,"集中(春期)",5,"通年",6)</f>
        <v>4</v>
      </c>
      <c r="S1726" t="s">
        <v>49</v>
      </c>
      <c r="U1726">
        <v>1</v>
      </c>
    </row>
    <row r="1727" spans="2:21" x14ac:dyDescent="0.85">
      <c r="B1727" s="22" t="s">
        <v>550</v>
      </c>
      <c r="C1727" s="6" t="s">
        <v>553</v>
      </c>
      <c r="D1727" s="6" t="s">
        <v>458</v>
      </c>
      <c r="E1727" s="6" t="s">
        <v>583</v>
      </c>
      <c r="F1727" s="6">
        <v>8</v>
      </c>
      <c r="G1727" s="52">
        <v>45664</v>
      </c>
      <c r="H1727" s="52">
        <f>IF(COUNTIF(休講・補講一覧表!I$6:I$47,開講日程一覧!P1727)&gt;0,_xlfn.XLOOKUP(開講日程一覧!P1727,休講・補講一覧表!I$6:I$47,休講・補講一覧表!G$6:G$47),G1727)</f>
        <v>45664</v>
      </c>
      <c r="I1727" s="3" t="str">
        <f t="shared" si="56"/>
        <v>火</v>
      </c>
      <c r="J1727" s="3" t="str">
        <f>IF(COUNTIF(休講・補講一覧表!I$6:I$47,開講日程一覧!P1727)&gt;0,TEXT(G1727,"m/d")&amp;"の補講","")</f>
        <v/>
      </c>
      <c r="K1727" s="6" t="s">
        <v>542</v>
      </c>
      <c r="L1727" s="7">
        <v>6.9444444444444441E-3</v>
      </c>
      <c r="M1727" s="7">
        <v>0.125</v>
      </c>
      <c r="P1727" s="33" t="str">
        <f t="shared" si="57"/>
        <v>事業構想研究（2年次）_福岡⑤（若林ゼミ）_後期8</v>
      </c>
      <c r="Q1727" s="6" t="str">
        <f>IF(_xlfn.XLOOKUP(D1727,履修科目一覧!G$6:G$225,履修科目一覧!E$6:E$225)=0,"",_xlfn.XLOOKUP(D1727,履修科目一覧!G$6:G$225,履修科目一覧!E$6:E$225))</f>
        <v/>
      </c>
      <c r="R1727" cm="1">
        <f t="array" ref="R1727">_xlfn.SWITCH(B1727,"集中(導入)",1,"前期",2,"集中(夏期)",3,"後期",4,"集中(春期)",5,"通年",6)</f>
        <v>4</v>
      </c>
      <c r="S1727" t="s">
        <v>49</v>
      </c>
      <c r="U1727">
        <v>1</v>
      </c>
    </row>
    <row r="1728" spans="2:21" x14ac:dyDescent="0.85">
      <c r="B1728" s="22" t="s">
        <v>545</v>
      </c>
      <c r="C1728" s="6" t="s">
        <v>557</v>
      </c>
      <c r="D1728" s="6" t="s">
        <v>468</v>
      </c>
      <c r="E1728" s="6" t="s">
        <v>583</v>
      </c>
      <c r="F1728" s="6">
        <v>1</v>
      </c>
      <c r="G1728" s="52">
        <v>45407</v>
      </c>
      <c r="H1728" s="52">
        <f>IF(COUNTIF(休講・補講一覧表!I$6:I$47,開講日程一覧!P1728)&gt;0,_xlfn.XLOOKUP(開講日程一覧!P1728,休講・補講一覧表!I$6:I$47,休講・補講一覧表!G$6:G$47),G1728)</f>
        <v>45407</v>
      </c>
      <c r="I1728" s="3" t="str">
        <f t="shared" si="56"/>
        <v>木</v>
      </c>
      <c r="J1728" s="3" t="str">
        <f>IF(COUNTIF(休講・補講一覧表!I$6:I$47,開講日程一覧!P1728)&gt;0,TEXT(G1728,"m/d")&amp;"の補講","")</f>
        <v/>
      </c>
      <c r="K1728" s="6" t="s">
        <v>556</v>
      </c>
      <c r="L1728" s="7">
        <v>0</v>
      </c>
      <c r="M1728" s="7">
        <v>6.25E-2</v>
      </c>
      <c r="P1728" s="33" t="str">
        <f t="shared" si="57"/>
        <v>事業構想研究（2年次）_福岡⑥（平井ゼミ）_前期1</v>
      </c>
      <c r="Q1728" s="6" t="str">
        <f>IF(_xlfn.XLOOKUP(D1728,履修科目一覧!G$6:G$225,履修科目一覧!E$6:E$225)=0,"",_xlfn.XLOOKUP(D1728,履修科目一覧!G$6:G$225,履修科目一覧!E$6:E$225))</f>
        <v/>
      </c>
      <c r="R1728" cm="1">
        <f t="array" ref="R1728">_xlfn.SWITCH(B1728,"集中(導入)",1,"前期",2,"集中(夏期)",3,"後期",4,"集中(春期)",5,"通年",6)</f>
        <v>2</v>
      </c>
      <c r="S1728" t="s">
        <v>49</v>
      </c>
      <c r="U1728">
        <v>1</v>
      </c>
    </row>
    <row r="1729" spans="2:21" x14ac:dyDescent="0.85">
      <c r="B1729" s="22" t="s">
        <v>545</v>
      </c>
      <c r="C1729" s="6" t="s">
        <v>557</v>
      </c>
      <c r="D1729" s="6" t="s">
        <v>468</v>
      </c>
      <c r="E1729" s="6" t="s">
        <v>583</v>
      </c>
      <c r="F1729" s="6">
        <v>2</v>
      </c>
      <c r="G1729" s="52">
        <v>45428</v>
      </c>
      <c r="H1729" s="52">
        <f>IF(COUNTIF(休講・補講一覧表!I$6:I$47,開講日程一覧!P1729)&gt;0,_xlfn.XLOOKUP(開講日程一覧!P1729,休講・補講一覧表!I$6:I$47,休講・補講一覧表!G$6:G$47),G1729)</f>
        <v>45428</v>
      </c>
      <c r="I1729" s="3" t="str">
        <f t="shared" si="56"/>
        <v>木</v>
      </c>
      <c r="J1729" s="3" t="str">
        <f>IF(COUNTIF(休講・補講一覧表!I$6:I$47,開講日程一覧!P1729)&gt;0,TEXT(G1729,"m/d")&amp;"の補講","")</f>
        <v/>
      </c>
      <c r="K1729" s="6" t="s">
        <v>542</v>
      </c>
      <c r="L1729" s="7">
        <v>6.9444444444444441E-3</v>
      </c>
      <c r="M1729" s="7">
        <v>0.125</v>
      </c>
      <c r="P1729" s="33" t="str">
        <f t="shared" si="57"/>
        <v>事業構想研究（2年次）_福岡⑥（平井ゼミ）_前期2</v>
      </c>
      <c r="Q1729" s="6" t="str">
        <f>IF(_xlfn.XLOOKUP(D1729,履修科目一覧!G$6:G$225,履修科目一覧!E$6:E$225)=0,"",_xlfn.XLOOKUP(D1729,履修科目一覧!G$6:G$225,履修科目一覧!E$6:E$225))</f>
        <v/>
      </c>
      <c r="R1729" cm="1">
        <f t="array" ref="R1729">_xlfn.SWITCH(B1729,"集中(導入)",1,"前期",2,"集中(夏期)",3,"後期",4,"集中(春期)",5,"通年",6)</f>
        <v>2</v>
      </c>
      <c r="S1729" t="s">
        <v>49</v>
      </c>
      <c r="U1729">
        <v>1</v>
      </c>
    </row>
    <row r="1730" spans="2:21" x14ac:dyDescent="0.85">
      <c r="B1730" s="22" t="s">
        <v>545</v>
      </c>
      <c r="C1730" s="6" t="s">
        <v>557</v>
      </c>
      <c r="D1730" s="6" t="s">
        <v>468</v>
      </c>
      <c r="E1730" s="6" t="s">
        <v>583</v>
      </c>
      <c r="F1730" s="6">
        <v>3</v>
      </c>
      <c r="G1730" s="52">
        <v>45442</v>
      </c>
      <c r="H1730" s="52">
        <f>IF(COUNTIF(休講・補講一覧表!I$6:I$47,開講日程一覧!P1730)&gt;0,_xlfn.XLOOKUP(開講日程一覧!P1730,休講・補講一覧表!I$6:I$47,休講・補講一覧表!G$6:G$47),G1730)</f>
        <v>45442</v>
      </c>
      <c r="I1730" s="3" t="str">
        <f t="shared" si="56"/>
        <v>木</v>
      </c>
      <c r="J1730" s="3" t="str">
        <f>IF(COUNTIF(休講・補講一覧表!I$6:I$47,開講日程一覧!P1730)&gt;0,TEXT(G1730,"m/d")&amp;"の補講","")</f>
        <v/>
      </c>
      <c r="K1730" s="6" t="s">
        <v>542</v>
      </c>
      <c r="L1730" s="7">
        <v>6.9444444444444441E-3</v>
      </c>
      <c r="M1730" s="7">
        <v>0.125</v>
      </c>
      <c r="P1730" s="33" t="str">
        <f t="shared" si="57"/>
        <v>事業構想研究（2年次）_福岡⑥（平井ゼミ）_前期3</v>
      </c>
      <c r="Q1730" s="6" t="str">
        <f>IF(_xlfn.XLOOKUP(D1730,履修科目一覧!G$6:G$225,履修科目一覧!E$6:E$225)=0,"",_xlfn.XLOOKUP(D1730,履修科目一覧!G$6:G$225,履修科目一覧!E$6:E$225))</f>
        <v/>
      </c>
      <c r="R1730" cm="1">
        <f t="array" ref="R1730">_xlfn.SWITCH(B1730,"集中(導入)",1,"前期",2,"集中(夏期)",3,"後期",4,"集中(春期)",5,"通年",6)</f>
        <v>2</v>
      </c>
      <c r="S1730" t="s">
        <v>49</v>
      </c>
      <c r="U1730">
        <v>1</v>
      </c>
    </row>
    <row r="1731" spans="2:21" x14ac:dyDescent="0.85">
      <c r="B1731" s="22" t="s">
        <v>545</v>
      </c>
      <c r="C1731" s="6" t="s">
        <v>557</v>
      </c>
      <c r="D1731" s="6" t="s">
        <v>468</v>
      </c>
      <c r="E1731" s="6" t="s">
        <v>583</v>
      </c>
      <c r="F1731" s="6">
        <v>4</v>
      </c>
      <c r="G1731" s="52">
        <v>45456</v>
      </c>
      <c r="H1731" s="52">
        <f>IF(COUNTIF(休講・補講一覧表!I$6:I$47,開講日程一覧!P1731)&gt;0,_xlfn.XLOOKUP(開講日程一覧!P1731,休講・補講一覧表!I$6:I$47,休講・補講一覧表!G$6:G$47),G1731)</f>
        <v>45456</v>
      </c>
      <c r="I1731" s="3" t="str">
        <f t="shared" si="56"/>
        <v>木</v>
      </c>
      <c r="J1731" s="3" t="str">
        <f>IF(COUNTIF(休講・補講一覧表!I$6:I$47,開講日程一覧!P1731)&gt;0,TEXT(G1731,"m/d")&amp;"の補講","")</f>
        <v/>
      </c>
      <c r="K1731" s="6" t="s">
        <v>542</v>
      </c>
      <c r="L1731" s="7">
        <v>6.9444444444444441E-3</v>
      </c>
      <c r="M1731" s="7">
        <v>0.125</v>
      </c>
      <c r="P1731" s="33" t="str">
        <f t="shared" si="57"/>
        <v>事業構想研究（2年次）_福岡⑥（平井ゼミ）_前期4</v>
      </c>
      <c r="Q1731" s="6" t="str">
        <f>IF(_xlfn.XLOOKUP(D1731,履修科目一覧!G$6:G$225,履修科目一覧!E$6:E$225)=0,"",_xlfn.XLOOKUP(D1731,履修科目一覧!G$6:G$225,履修科目一覧!E$6:E$225))</f>
        <v/>
      </c>
      <c r="R1731" cm="1">
        <f t="array" ref="R1731">_xlfn.SWITCH(B1731,"集中(導入)",1,"前期",2,"集中(夏期)",3,"後期",4,"集中(春期)",5,"通年",6)</f>
        <v>2</v>
      </c>
      <c r="S1731" t="s">
        <v>49</v>
      </c>
      <c r="U1731">
        <v>1</v>
      </c>
    </row>
    <row r="1732" spans="2:21" x14ac:dyDescent="0.85">
      <c r="B1732" s="22" t="s">
        <v>545</v>
      </c>
      <c r="C1732" s="6" t="s">
        <v>557</v>
      </c>
      <c r="D1732" s="6" t="s">
        <v>468</v>
      </c>
      <c r="E1732" s="6" t="s">
        <v>583</v>
      </c>
      <c r="F1732" s="6">
        <v>5</v>
      </c>
      <c r="G1732" s="52">
        <v>45470</v>
      </c>
      <c r="H1732" s="52">
        <f>IF(COUNTIF(休講・補講一覧表!I$6:I$47,開講日程一覧!P1732)&gt;0,_xlfn.XLOOKUP(開講日程一覧!P1732,休講・補講一覧表!I$6:I$47,休講・補講一覧表!G$6:G$47),G1732)</f>
        <v>45470</v>
      </c>
      <c r="I1732" s="3" t="str">
        <f t="shared" si="56"/>
        <v>木</v>
      </c>
      <c r="J1732" s="3" t="str">
        <f>IF(COUNTIF(休講・補講一覧表!I$6:I$47,開講日程一覧!P1732)&gt;0,TEXT(G1732,"m/d")&amp;"の補講","")</f>
        <v/>
      </c>
      <c r="K1732" s="6" t="s">
        <v>542</v>
      </c>
      <c r="L1732" s="7">
        <v>6.9444444444444441E-3</v>
      </c>
      <c r="M1732" s="7">
        <v>0.125</v>
      </c>
      <c r="P1732" s="33" t="str">
        <f t="shared" si="57"/>
        <v>事業構想研究（2年次）_福岡⑥（平井ゼミ）_前期5</v>
      </c>
      <c r="Q1732" s="6" t="str">
        <f>IF(_xlfn.XLOOKUP(D1732,履修科目一覧!G$6:G$225,履修科目一覧!E$6:E$225)=0,"",_xlfn.XLOOKUP(D1732,履修科目一覧!G$6:G$225,履修科目一覧!E$6:E$225))</f>
        <v/>
      </c>
      <c r="R1732" cm="1">
        <f t="array" ref="R1732">_xlfn.SWITCH(B1732,"集中(導入)",1,"前期",2,"集中(夏期)",3,"後期",4,"集中(春期)",5,"通年",6)</f>
        <v>2</v>
      </c>
      <c r="S1732" t="s">
        <v>49</v>
      </c>
      <c r="U1732">
        <v>1</v>
      </c>
    </row>
    <row r="1733" spans="2:21" x14ac:dyDescent="0.85">
      <c r="B1733" s="22" t="s">
        <v>545</v>
      </c>
      <c r="C1733" s="6" t="s">
        <v>557</v>
      </c>
      <c r="D1733" s="6" t="s">
        <v>468</v>
      </c>
      <c r="E1733" s="6" t="s">
        <v>583</v>
      </c>
      <c r="F1733" s="6">
        <v>6</v>
      </c>
      <c r="G1733" s="52">
        <v>45484</v>
      </c>
      <c r="H1733" s="52">
        <f>IF(COUNTIF(休講・補講一覧表!I$6:I$47,開講日程一覧!P1733)&gt;0,_xlfn.XLOOKUP(開講日程一覧!P1733,休講・補講一覧表!I$6:I$47,休講・補講一覧表!G$6:G$47),G1733)</f>
        <v>45484</v>
      </c>
      <c r="I1733" s="3" t="str">
        <f t="shared" si="56"/>
        <v>木</v>
      </c>
      <c r="J1733" s="3" t="str">
        <f>IF(COUNTIF(休講・補講一覧表!I$6:I$47,開講日程一覧!P1733)&gt;0,TEXT(G1733,"m/d")&amp;"の補講","")</f>
        <v/>
      </c>
      <c r="K1733" s="6" t="s">
        <v>542</v>
      </c>
      <c r="L1733" s="7">
        <v>6.9444444444444441E-3</v>
      </c>
      <c r="M1733" s="7">
        <v>0.125</v>
      </c>
      <c r="P1733" s="33" t="str">
        <f t="shared" si="57"/>
        <v>事業構想研究（2年次）_福岡⑥（平井ゼミ）_前期6</v>
      </c>
      <c r="Q1733" s="6" t="str">
        <f>IF(_xlfn.XLOOKUP(D1733,履修科目一覧!G$6:G$225,履修科目一覧!E$6:E$225)=0,"",_xlfn.XLOOKUP(D1733,履修科目一覧!G$6:G$225,履修科目一覧!E$6:E$225))</f>
        <v/>
      </c>
      <c r="R1733" cm="1">
        <f t="array" ref="R1733">_xlfn.SWITCH(B1733,"集中(導入)",1,"前期",2,"集中(夏期)",3,"後期",4,"集中(春期)",5,"通年",6)</f>
        <v>2</v>
      </c>
      <c r="S1733" t="s">
        <v>49</v>
      </c>
      <c r="U1733">
        <v>1</v>
      </c>
    </row>
    <row r="1734" spans="2:21" x14ac:dyDescent="0.85">
      <c r="B1734" s="22" t="s">
        <v>545</v>
      </c>
      <c r="C1734" s="6" t="s">
        <v>557</v>
      </c>
      <c r="D1734" s="6" t="s">
        <v>468</v>
      </c>
      <c r="E1734" s="6" t="s">
        <v>583</v>
      </c>
      <c r="F1734" s="6">
        <v>7</v>
      </c>
      <c r="G1734" s="52">
        <v>45498</v>
      </c>
      <c r="H1734" s="52">
        <f>IF(COUNTIF(休講・補講一覧表!I$6:I$47,開講日程一覧!P1734)&gt;0,_xlfn.XLOOKUP(開講日程一覧!P1734,休講・補講一覧表!I$6:I$47,休講・補講一覧表!G$6:G$47),G1734)</f>
        <v>45498</v>
      </c>
      <c r="I1734" s="3" t="str">
        <f t="shared" si="56"/>
        <v>木</v>
      </c>
      <c r="J1734" s="3" t="str">
        <f>IF(COUNTIF(休講・補講一覧表!I$6:I$47,開講日程一覧!P1734)&gt;0,TEXT(G1734,"m/d")&amp;"の補講","")</f>
        <v/>
      </c>
      <c r="K1734" s="6" t="s">
        <v>542</v>
      </c>
      <c r="L1734" s="7">
        <v>6.9444444444444441E-3</v>
      </c>
      <c r="M1734" s="7">
        <v>0.125</v>
      </c>
      <c r="P1734" s="33" t="str">
        <f t="shared" si="57"/>
        <v>事業構想研究（2年次）_福岡⑥（平井ゼミ）_前期7</v>
      </c>
      <c r="Q1734" s="6" t="str">
        <f>IF(_xlfn.XLOOKUP(D1734,履修科目一覧!G$6:G$225,履修科目一覧!E$6:E$225)=0,"",_xlfn.XLOOKUP(D1734,履修科目一覧!G$6:G$225,履修科目一覧!E$6:E$225))</f>
        <v/>
      </c>
      <c r="R1734" cm="1">
        <f t="array" ref="R1734">_xlfn.SWITCH(B1734,"集中(導入)",1,"前期",2,"集中(夏期)",3,"後期",4,"集中(春期)",5,"通年",6)</f>
        <v>2</v>
      </c>
      <c r="S1734" t="s">
        <v>49</v>
      </c>
      <c r="U1734">
        <v>1</v>
      </c>
    </row>
    <row r="1735" spans="2:21" x14ac:dyDescent="0.85">
      <c r="B1735" s="22" t="s">
        <v>545</v>
      </c>
      <c r="C1735" s="6" t="s">
        <v>557</v>
      </c>
      <c r="D1735" s="6" t="s">
        <v>468</v>
      </c>
      <c r="E1735" s="6" t="s">
        <v>583</v>
      </c>
      <c r="F1735" s="6">
        <v>8</v>
      </c>
      <c r="G1735" s="52">
        <v>45512</v>
      </c>
      <c r="H1735" s="52">
        <f>IF(COUNTIF(休講・補講一覧表!I$6:I$47,開講日程一覧!P1735)&gt;0,_xlfn.XLOOKUP(開講日程一覧!P1735,休講・補講一覧表!I$6:I$47,休講・補講一覧表!G$6:G$47),G1735)</f>
        <v>45512</v>
      </c>
      <c r="I1735" s="3" t="str">
        <f t="shared" si="56"/>
        <v>木</v>
      </c>
      <c r="J1735" s="3" t="str">
        <f>IF(COUNTIF(休講・補講一覧表!I$6:I$47,開講日程一覧!P1735)&gt;0,TEXT(G1735,"m/d")&amp;"の補講","")</f>
        <v/>
      </c>
      <c r="K1735" s="6" t="s">
        <v>542</v>
      </c>
      <c r="L1735" s="7">
        <v>6.9444444444444441E-3</v>
      </c>
      <c r="M1735" s="7">
        <v>0.125</v>
      </c>
      <c r="P1735" s="33" t="str">
        <f t="shared" si="57"/>
        <v>事業構想研究（2年次）_福岡⑥（平井ゼミ）_前期8</v>
      </c>
      <c r="Q1735" s="6" t="str">
        <f>IF(_xlfn.XLOOKUP(D1735,履修科目一覧!G$6:G$225,履修科目一覧!E$6:E$225)=0,"",_xlfn.XLOOKUP(D1735,履修科目一覧!G$6:G$225,履修科目一覧!E$6:E$225))</f>
        <v/>
      </c>
      <c r="R1735" cm="1">
        <f t="array" ref="R1735">_xlfn.SWITCH(B1735,"集中(導入)",1,"前期",2,"集中(夏期)",3,"後期",4,"集中(春期)",5,"通年",6)</f>
        <v>2</v>
      </c>
      <c r="S1735" t="s">
        <v>49</v>
      </c>
      <c r="U1735">
        <v>1</v>
      </c>
    </row>
    <row r="1736" spans="2:21" x14ac:dyDescent="0.85">
      <c r="B1736" s="22" t="s">
        <v>550</v>
      </c>
      <c r="C1736" s="6" t="s">
        <v>557</v>
      </c>
      <c r="D1736" s="6" t="s">
        <v>478</v>
      </c>
      <c r="E1736" s="6" t="s">
        <v>583</v>
      </c>
      <c r="F1736" s="6">
        <v>1</v>
      </c>
      <c r="G1736" s="52">
        <v>45568</v>
      </c>
      <c r="H1736" s="52">
        <f>IF(COUNTIF(休講・補講一覧表!I$6:I$47,開講日程一覧!P1736)&gt;0,_xlfn.XLOOKUP(開講日程一覧!P1736,休講・補講一覧表!I$6:I$47,休講・補講一覧表!G$6:G$47),G1736)</f>
        <v>45568</v>
      </c>
      <c r="I1736" s="3" t="str">
        <f t="shared" si="56"/>
        <v>木</v>
      </c>
      <c r="J1736" s="3" t="str">
        <f>IF(COUNTIF(休講・補講一覧表!I$6:I$47,開講日程一覧!P1736)&gt;0,TEXT(G1736,"m/d")&amp;"の補講","")</f>
        <v/>
      </c>
      <c r="K1736" s="6" t="s">
        <v>556</v>
      </c>
      <c r="L1736" s="7">
        <v>0</v>
      </c>
      <c r="M1736" s="7">
        <v>6.25E-2</v>
      </c>
      <c r="P1736" s="33" t="str">
        <f t="shared" si="57"/>
        <v>事業構想研究（2年次）_福岡⑥（平井ゼミ）_後期1</v>
      </c>
      <c r="Q1736" s="6" t="str">
        <f>IF(_xlfn.XLOOKUP(D1736,履修科目一覧!G$6:G$225,履修科目一覧!E$6:E$225)=0,"",_xlfn.XLOOKUP(D1736,履修科目一覧!G$6:G$225,履修科目一覧!E$6:E$225))</f>
        <v/>
      </c>
      <c r="R1736" cm="1">
        <f t="array" ref="R1736">_xlfn.SWITCH(B1736,"集中(導入)",1,"前期",2,"集中(夏期)",3,"後期",4,"集中(春期)",5,"通年",6)</f>
        <v>4</v>
      </c>
      <c r="S1736" t="s">
        <v>49</v>
      </c>
      <c r="U1736">
        <v>1</v>
      </c>
    </row>
    <row r="1737" spans="2:21" x14ac:dyDescent="0.85">
      <c r="B1737" s="22" t="s">
        <v>550</v>
      </c>
      <c r="C1737" s="6" t="s">
        <v>557</v>
      </c>
      <c r="D1737" s="6" t="s">
        <v>478</v>
      </c>
      <c r="E1737" s="6" t="s">
        <v>583</v>
      </c>
      <c r="F1737" s="6">
        <v>2</v>
      </c>
      <c r="G1737" s="52">
        <v>45582</v>
      </c>
      <c r="H1737" s="52">
        <f>IF(COUNTIF(休講・補講一覧表!I$6:I$47,開講日程一覧!P1737)&gt;0,_xlfn.XLOOKUP(開講日程一覧!P1737,休講・補講一覧表!I$6:I$47,休講・補講一覧表!G$6:G$47),G1737)</f>
        <v>45582</v>
      </c>
      <c r="I1737" s="3" t="str">
        <f t="shared" si="56"/>
        <v>木</v>
      </c>
      <c r="J1737" s="3" t="str">
        <f>IF(COUNTIF(休講・補講一覧表!I$6:I$47,開講日程一覧!P1737)&gt;0,TEXT(G1737,"m/d")&amp;"の補講","")</f>
        <v/>
      </c>
      <c r="K1737" s="6" t="s">
        <v>542</v>
      </c>
      <c r="L1737" s="7">
        <v>6.9444444444444441E-3</v>
      </c>
      <c r="M1737" s="7">
        <v>0.125</v>
      </c>
      <c r="P1737" s="33" t="str">
        <f t="shared" si="57"/>
        <v>事業構想研究（2年次）_福岡⑥（平井ゼミ）_後期2</v>
      </c>
      <c r="Q1737" s="6" t="str">
        <f>IF(_xlfn.XLOOKUP(D1737,履修科目一覧!G$6:G$225,履修科目一覧!E$6:E$225)=0,"",_xlfn.XLOOKUP(D1737,履修科目一覧!G$6:G$225,履修科目一覧!E$6:E$225))</f>
        <v/>
      </c>
      <c r="R1737" cm="1">
        <f t="array" ref="R1737">_xlfn.SWITCH(B1737,"集中(導入)",1,"前期",2,"集中(夏期)",3,"後期",4,"集中(春期)",5,"通年",6)</f>
        <v>4</v>
      </c>
      <c r="S1737" t="s">
        <v>49</v>
      </c>
      <c r="U1737">
        <v>1</v>
      </c>
    </row>
    <row r="1738" spans="2:21" x14ac:dyDescent="0.85">
      <c r="B1738" s="22" t="s">
        <v>550</v>
      </c>
      <c r="C1738" s="6" t="s">
        <v>557</v>
      </c>
      <c r="D1738" s="6" t="s">
        <v>478</v>
      </c>
      <c r="E1738" s="6" t="s">
        <v>583</v>
      </c>
      <c r="F1738" s="6">
        <v>3</v>
      </c>
      <c r="G1738" s="52">
        <v>45596</v>
      </c>
      <c r="H1738" s="52">
        <f>IF(COUNTIF(休講・補講一覧表!I$6:I$47,開講日程一覧!P1738)&gt;0,_xlfn.XLOOKUP(開講日程一覧!P1738,休講・補講一覧表!I$6:I$47,休講・補講一覧表!G$6:G$47),G1738)</f>
        <v>45596</v>
      </c>
      <c r="I1738" s="3" t="str">
        <f t="shared" si="56"/>
        <v>木</v>
      </c>
      <c r="J1738" s="3" t="str">
        <f>IF(COUNTIF(休講・補講一覧表!I$6:I$47,開講日程一覧!P1738)&gt;0,TEXT(G1738,"m/d")&amp;"の補講","")</f>
        <v/>
      </c>
      <c r="K1738" s="6" t="s">
        <v>542</v>
      </c>
      <c r="L1738" s="7">
        <v>6.9444444444444441E-3</v>
      </c>
      <c r="M1738" s="7">
        <v>0.125</v>
      </c>
      <c r="P1738" s="33" t="str">
        <f t="shared" si="57"/>
        <v>事業構想研究（2年次）_福岡⑥（平井ゼミ）_後期3</v>
      </c>
      <c r="Q1738" s="6" t="str">
        <f>IF(_xlfn.XLOOKUP(D1738,履修科目一覧!G$6:G$225,履修科目一覧!E$6:E$225)=0,"",_xlfn.XLOOKUP(D1738,履修科目一覧!G$6:G$225,履修科目一覧!E$6:E$225))</f>
        <v/>
      </c>
      <c r="R1738" cm="1">
        <f t="array" ref="R1738">_xlfn.SWITCH(B1738,"集中(導入)",1,"前期",2,"集中(夏期)",3,"後期",4,"集中(春期)",5,"通年",6)</f>
        <v>4</v>
      </c>
      <c r="S1738" t="s">
        <v>49</v>
      </c>
      <c r="U1738">
        <v>1</v>
      </c>
    </row>
    <row r="1739" spans="2:21" x14ac:dyDescent="0.85">
      <c r="B1739" s="22" t="s">
        <v>550</v>
      </c>
      <c r="C1739" s="6" t="s">
        <v>557</v>
      </c>
      <c r="D1739" s="6" t="s">
        <v>478</v>
      </c>
      <c r="E1739" s="6" t="s">
        <v>583</v>
      </c>
      <c r="F1739" s="6">
        <v>4</v>
      </c>
      <c r="G1739" s="52">
        <v>45610</v>
      </c>
      <c r="H1739" s="52">
        <f>IF(COUNTIF(休講・補講一覧表!I$6:I$47,開講日程一覧!P1739)&gt;0,_xlfn.XLOOKUP(開講日程一覧!P1739,休講・補講一覧表!I$6:I$47,休講・補講一覧表!G$6:G$47),G1739)</f>
        <v>45610</v>
      </c>
      <c r="I1739" s="3" t="str">
        <f t="shared" si="56"/>
        <v>木</v>
      </c>
      <c r="J1739" s="3" t="str">
        <f>IF(COUNTIF(休講・補講一覧表!I$6:I$47,開講日程一覧!P1739)&gt;0,TEXT(G1739,"m/d")&amp;"の補講","")</f>
        <v/>
      </c>
      <c r="K1739" s="6" t="s">
        <v>542</v>
      </c>
      <c r="L1739" s="7">
        <v>6.9444444444444441E-3</v>
      </c>
      <c r="M1739" s="7">
        <v>0.125</v>
      </c>
      <c r="P1739" s="33" t="str">
        <f t="shared" si="57"/>
        <v>事業構想研究（2年次）_福岡⑥（平井ゼミ）_後期4</v>
      </c>
      <c r="Q1739" s="6" t="str">
        <f>IF(_xlfn.XLOOKUP(D1739,履修科目一覧!G$6:G$225,履修科目一覧!E$6:E$225)=0,"",_xlfn.XLOOKUP(D1739,履修科目一覧!G$6:G$225,履修科目一覧!E$6:E$225))</f>
        <v/>
      </c>
      <c r="R1739" cm="1">
        <f t="array" ref="R1739">_xlfn.SWITCH(B1739,"集中(導入)",1,"前期",2,"集中(夏期)",3,"後期",4,"集中(春期)",5,"通年",6)</f>
        <v>4</v>
      </c>
      <c r="S1739" t="s">
        <v>49</v>
      </c>
      <c r="U1739">
        <v>1</v>
      </c>
    </row>
    <row r="1740" spans="2:21" x14ac:dyDescent="0.85">
      <c r="B1740" s="22" t="s">
        <v>550</v>
      </c>
      <c r="C1740" s="6" t="s">
        <v>557</v>
      </c>
      <c r="D1740" s="6" t="s">
        <v>478</v>
      </c>
      <c r="E1740" s="6" t="s">
        <v>583</v>
      </c>
      <c r="F1740" s="6">
        <v>5</v>
      </c>
      <c r="G1740" s="52">
        <v>45624</v>
      </c>
      <c r="H1740" s="52">
        <f>IF(COUNTIF(休講・補講一覧表!I$6:I$47,開講日程一覧!P1740)&gt;0,_xlfn.XLOOKUP(開講日程一覧!P1740,休講・補講一覧表!I$6:I$47,休講・補講一覧表!G$6:G$47),G1740)</f>
        <v>45624</v>
      </c>
      <c r="I1740" s="3" t="str">
        <f t="shared" si="56"/>
        <v>木</v>
      </c>
      <c r="J1740" s="3" t="str">
        <f>IF(COUNTIF(休講・補講一覧表!I$6:I$47,開講日程一覧!P1740)&gt;0,TEXT(G1740,"m/d")&amp;"の補講","")</f>
        <v/>
      </c>
      <c r="K1740" s="6" t="s">
        <v>542</v>
      </c>
      <c r="L1740" s="7">
        <v>6.9444444444444441E-3</v>
      </c>
      <c r="M1740" s="7">
        <v>0.125</v>
      </c>
      <c r="P1740" s="33" t="str">
        <f t="shared" si="57"/>
        <v>事業構想研究（2年次）_福岡⑥（平井ゼミ）_後期5</v>
      </c>
      <c r="Q1740" s="6" t="str">
        <f>IF(_xlfn.XLOOKUP(D1740,履修科目一覧!G$6:G$225,履修科目一覧!E$6:E$225)=0,"",_xlfn.XLOOKUP(D1740,履修科目一覧!G$6:G$225,履修科目一覧!E$6:E$225))</f>
        <v/>
      </c>
      <c r="R1740" cm="1">
        <f t="array" ref="R1740">_xlfn.SWITCH(B1740,"集中(導入)",1,"前期",2,"集中(夏期)",3,"後期",4,"集中(春期)",5,"通年",6)</f>
        <v>4</v>
      </c>
      <c r="S1740" t="s">
        <v>49</v>
      </c>
      <c r="U1740">
        <v>1</v>
      </c>
    </row>
    <row r="1741" spans="2:21" x14ac:dyDescent="0.85">
      <c r="B1741" s="22" t="s">
        <v>550</v>
      </c>
      <c r="C1741" s="6" t="s">
        <v>557</v>
      </c>
      <c r="D1741" s="6" t="s">
        <v>478</v>
      </c>
      <c r="E1741" s="6" t="s">
        <v>583</v>
      </c>
      <c r="F1741" s="6">
        <v>6</v>
      </c>
      <c r="G1741" s="52">
        <v>45638</v>
      </c>
      <c r="H1741" s="52">
        <f>IF(COUNTIF(休講・補講一覧表!I$6:I$47,開講日程一覧!P1741)&gt;0,_xlfn.XLOOKUP(開講日程一覧!P1741,休講・補講一覧表!I$6:I$47,休講・補講一覧表!G$6:G$47),G1741)</f>
        <v>45638</v>
      </c>
      <c r="I1741" s="3" t="str">
        <f t="shared" si="56"/>
        <v>木</v>
      </c>
      <c r="J1741" s="3" t="str">
        <f>IF(COUNTIF(休講・補講一覧表!I$6:I$47,開講日程一覧!P1741)&gt;0,TEXT(G1741,"m/d")&amp;"の補講","")</f>
        <v/>
      </c>
      <c r="K1741" s="6" t="s">
        <v>542</v>
      </c>
      <c r="L1741" s="7">
        <v>6.9444444444444441E-3</v>
      </c>
      <c r="M1741" s="7">
        <v>0.125</v>
      </c>
      <c r="P1741" s="33" t="str">
        <f t="shared" si="57"/>
        <v>事業構想研究（2年次）_福岡⑥（平井ゼミ）_後期6</v>
      </c>
      <c r="Q1741" s="6" t="str">
        <f>IF(_xlfn.XLOOKUP(D1741,履修科目一覧!G$6:G$225,履修科目一覧!E$6:E$225)=0,"",_xlfn.XLOOKUP(D1741,履修科目一覧!G$6:G$225,履修科目一覧!E$6:E$225))</f>
        <v/>
      </c>
      <c r="R1741" cm="1">
        <f t="array" ref="R1741">_xlfn.SWITCH(B1741,"集中(導入)",1,"前期",2,"集中(夏期)",3,"後期",4,"集中(春期)",5,"通年",6)</f>
        <v>4</v>
      </c>
      <c r="S1741" t="s">
        <v>49</v>
      </c>
      <c r="U1741">
        <v>1</v>
      </c>
    </row>
    <row r="1742" spans="2:21" x14ac:dyDescent="0.85">
      <c r="B1742" s="22" t="s">
        <v>550</v>
      </c>
      <c r="C1742" s="6" t="s">
        <v>557</v>
      </c>
      <c r="D1742" s="6" t="s">
        <v>478</v>
      </c>
      <c r="E1742" s="6" t="s">
        <v>583</v>
      </c>
      <c r="F1742" s="6">
        <v>7</v>
      </c>
      <c r="G1742" s="52">
        <v>45652</v>
      </c>
      <c r="H1742" s="52">
        <f>IF(COUNTIF(休講・補講一覧表!I$6:I$47,開講日程一覧!P1742)&gt;0,_xlfn.XLOOKUP(開講日程一覧!P1742,休講・補講一覧表!I$6:I$47,休講・補講一覧表!G$6:G$47),G1742)</f>
        <v>45652</v>
      </c>
      <c r="I1742" s="3" t="str">
        <f t="shared" si="56"/>
        <v>木</v>
      </c>
      <c r="J1742" s="3" t="str">
        <f>IF(COUNTIF(休講・補講一覧表!I$6:I$47,開講日程一覧!P1742)&gt;0,TEXT(G1742,"m/d")&amp;"の補講","")</f>
        <v/>
      </c>
      <c r="K1742" s="6" t="s">
        <v>542</v>
      </c>
      <c r="L1742" s="7">
        <v>6.9444444444444441E-3</v>
      </c>
      <c r="M1742" s="7">
        <v>0.125</v>
      </c>
      <c r="P1742" s="33" t="str">
        <f t="shared" si="57"/>
        <v>事業構想研究（2年次）_福岡⑥（平井ゼミ）_後期7</v>
      </c>
      <c r="Q1742" s="6" t="str">
        <f>IF(_xlfn.XLOOKUP(D1742,履修科目一覧!G$6:G$225,履修科目一覧!E$6:E$225)=0,"",_xlfn.XLOOKUP(D1742,履修科目一覧!G$6:G$225,履修科目一覧!E$6:E$225))</f>
        <v/>
      </c>
      <c r="R1742" cm="1">
        <f t="array" ref="R1742">_xlfn.SWITCH(B1742,"集中(導入)",1,"前期",2,"集中(夏期)",3,"後期",4,"集中(春期)",5,"通年",6)</f>
        <v>4</v>
      </c>
      <c r="S1742" t="s">
        <v>49</v>
      </c>
      <c r="U1742">
        <v>1</v>
      </c>
    </row>
    <row r="1743" spans="2:21" x14ac:dyDescent="0.85">
      <c r="B1743" s="22" t="s">
        <v>550</v>
      </c>
      <c r="C1743" s="6" t="s">
        <v>557</v>
      </c>
      <c r="D1743" s="6" t="s">
        <v>478</v>
      </c>
      <c r="E1743" s="6" t="s">
        <v>583</v>
      </c>
      <c r="F1743" s="6">
        <v>8</v>
      </c>
      <c r="G1743" s="52">
        <v>45673</v>
      </c>
      <c r="H1743" s="52">
        <f>IF(COUNTIF(休講・補講一覧表!I$6:I$47,開講日程一覧!P1743)&gt;0,_xlfn.XLOOKUP(開講日程一覧!P1743,休講・補講一覧表!I$6:I$47,休講・補講一覧表!G$6:G$47),G1743)</f>
        <v>45673</v>
      </c>
      <c r="I1743" s="3" t="str">
        <f t="shared" si="56"/>
        <v>木</v>
      </c>
      <c r="J1743" s="3" t="str">
        <f>IF(COUNTIF(休講・補講一覧表!I$6:I$47,開講日程一覧!P1743)&gt;0,TEXT(G1743,"m/d")&amp;"の補講","")</f>
        <v/>
      </c>
      <c r="K1743" s="6" t="s">
        <v>542</v>
      </c>
      <c r="L1743" s="7">
        <v>6.9444444444444441E-3</v>
      </c>
      <c r="M1743" s="7">
        <v>0.125</v>
      </c>
      <c r="P1743" s="33" t="str">
        <f t="shared" si="57"/>
        <v>事業構想研究（2年次）_福岡⑥（平井ゼミ）_後期8</v>
      </c>
      <c r="Q1743" s="6" t="str">
        <f>IF(_xlfn.XLOOKUP(D1743,履修科目一覧!G$6:G$225,履修科目一覧!E$6:E$225)=0,"",_xlfn.XLOOKUP(D1743,履修科目一覧!G$6:G$225,履修科目一覧!E$6:E$225))</f>
        <v/>
      </c>
      <c r="R1743" cm="1">
        <f t="array" ref="R1743">_xlfn.SWITCH(B1743,"集中(導入)",1,"前期",2,"集中(夏期)",3,"後期",4,"集中(春期)",5,"通年",6)</f>
        <v>4</v>
      </c>
      <c r="S1743" t="s">
        <v>49</v>
      </c>
      <c r="U1743">
        <v>1</v>
      </c>
    </row>
    <row r="1744" spans="2:21" x14ac:dyDescent="0.85">
      <c r="U1744">
        <v>1</v>
      </c>
    </row>
    <row r="1745" spans="1:21" x14ac:dyDescent="0.85">
      <c r="U1745">
        <v>1</v>
      </c>
    </row>
    <row r="1746" spans="1:21" ht="10" customHeight="1" x14ac:dyDescent="0.85">
      <c r="A1746">
        <v>1</v>
      </c>
      <c r="B1746" s="9">
        <v>1</v>
      </c>
      <c r="C1746" s="6">
        <v>1</v>
      </c>
      <c r="D1746" s="6">
        <v>1</v>
      </c>
      <c r="E1746" s="6">
        <v>1</v>
      </c>
      <c r="F1746" s="6">
        <v>1</v>
      </c>
      <c r="G1746" s="6">
        <v>1</v>
      </c>
      <c r="H1746" s="52">
        <v>1</v>
      </c>
      <c r="I1746" s="3">
        <v>1</v>
      </c>
      <c r="J1746" s="3">
        <v>1</v>
      </c>
      <c r="K1746" s="6">
        <v>1</v>
      </c>
      <c r="L1746" s="7">
        <v>1</v>
      </c>
      <c r="M1746" s="7">
        <v>1</v>
      </c>
      <c r="N1746" s="7">
        <v>1</v>
      </c>
      <c r="O1746" s="7">
        <v>1</v>
      </c>
      <c r="P1746" s="6">
        <v>1</v>
      </c>
      <c r="Q1746" s="6">
        <v>1</v>
      </c>
      <c r="R1746">
        <v>1</v>
      </c>
      <c r="S1746">
        <v>1</v>
      </c>
      <c r="T1746">
        <v>1</v>
      </c>
      <c r="U1746">
        <v>1</v>
      </c>
    </row>
  </sheetData>
  <autoFilter ref="B4:S1743" xr:uid="{3B243EEA-D3C4-4771-B17F-6F033BE6AD02}"/>
  <mergeCells count="2">
    <mergeCell ref="N1:P1"/>
    <mergeCell ref="N2:P2"/>
  </mergeCells>
  <phoneticPr fontId="1"/>
  <pageMargins left="0.70866141732283472" right="0.70866141732283472" top="0.74803149606299213" bottom="0.74803149606299213" header="0.31496062992125984" footer="0.31496062992125984"/>
  <pageSetup paperSize="9" scale="23" fitToHeight="0" orientation="portrait" verticalDpi="0" r:id="rId1"/>
  <headerFooter>
    <oddFooter xml:space="preserve">&amp;R事業構想大学院大学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FE9DB-3FDA-41DA-903C-6BA5C4DE1CD5}">
  <dimension ref="B1:E211"/>
  <sheetViews>
    <sheetView zoomScaleNormal="100" workbookViewId="0"/>
  </sheetViews>
  <sheetFormatPr defaultColWidth="8.76171875" defaultRowHeight="17.7" x14ac:dyDescent="0.85"/>
  <cols>
    <col min="1" max="1" width="1.6171875" customWidth="1"/>
    <col min="2" max="2" width="16.140625" bestFit="1" customWidth="1"/>
    <col min="4" max="4" width="10.6171875" bestFit="1" customWidth="1"/>
  </cols>
  <sheetData>
    <row r="1" spans="2:5" ht="10" customHeight="1" x14ac:dyDescent="0.85"/>
    <row r="2" spans="2:5" x14ac:dyDescent="0.85">
      <c r="B2" t="s">
        <v>584</v>
      </c>
    </row>
    <row r="4" spans="2:5" x14ac:dyDescent="0.85">
      <c r="B4" s="62" t="s">
        <v>585</v>
      </c>
      <c r="C4" s="62">
        <v>1</v>
      </c>
      <c r="D4" s="69">
        <v>45404</v>
      </c>
      <c r="E4" s="50" t="str">
        <f>B4&amp;C4</f>
        <v>前期01_月A1</v>
      </c>
    </row>
    <row r="5" spans="2:5" x14ac:dyDescent="0.85">
      <c r="B5" s="62" t="s">
        <v>585</v>
      </c>
      <c r="C5" s="62">
        <v>2</v>
      </c>
      <c r="D5" s="69">
        <v>45432</v>
      </c>
      <c r="E5" s="50" t="str">
        <f t="shared" ref="E5:E68" si="0">B5&amp;C5</f>
        <v>前期01_月A2</v>
      </c>
    </row>
    <row r="6" spans="2:5" x14ac:dyDescent="0.85">
      <c r="B6" s="62" t="s">
        <v>585</v>
      </c>
      <c r="C6" s="62">
        <v>3</v>
      </c>
      <c r="D6" s="69">
        <v>45446</v>
      </c>
      <c r="E6" s="50" t="str">
        <f t="shared" si="0"/>
        <v>前期01_月A3</v>
      </c>
    </row>
    <row r="7" spans="2:5" x14ac:dyDescent="0.85">
      <c r="B7" s="62" t="s">
        <v>585</v>
      </c>
      <c r="C7" s="62">
        <v>4</v>
      </c>
      <c r="D7" s="69">
        <v>45460</v>
      </c>
      <c r="E7" s="50" t="str">
        <f t="shared" si="0"/>
        <v>前期01_月A4</v>
      </c>
    </row>
    <row r="8" spans="2:5" x14ac:dyDescent="0.85">
      <c r="B8" s="62" t="s">
        <v>585</v>
      </c>
      <c r="C8" s="62">
        <v>5</v>
      </c>
      <c r="D8" s="69">
        <v>45474</v>
      </c>
      <c r="E8" s="50" t="str">
        <f t="shared" si="0"/>
        <v>前期01_月A5</v>
      </c>
    </row>
    <row r="9" spans="2:5" x14ac:dyDescent="0.85">
      <c r="B9" s="62" t="s">
        <v>585</v>
      </c>
      <c r="C9" s="62">
        <v>6</v>
      </c>
      <c r="D9" s="69">
        <v>45502</v>
      </c>
      <c r="E9" s="50" t="str">
        <f t="shared" si="0"/>
        <v>前期01_月A6</v>
      </c>
    </row>
    <row r="10" spans="2:5" x14ac:dyDescent="0.85">
      <c r="B10" s="62" t="s">
        <v>585</v>
      </c>
      <c r="C10" s="62">
        <v>7</v>
      </c>
      <c r="D10" s="69">
        <v>45523</v>
      </c>
      <c r="E10" s="50" t="str">
        <f t="shared" si="0"/>
        <v>前期01_月A7</v>
      </c>
    </row>
    <row r="11" spans="2:5" x14ac:dyDescent="0.85">
      <c r="B11" s="62" t="s">
        <v>585</v>
      </c>
      <c r="C11" s="62">
        <v>8</v>
      </c>
      <c r="D11" s="69">
        <v>45530</v>
      </c>
      <c r="E11" s="50" t="str">
        <f t="shared" si="0"/>
        <v>前期01_月A8</v>
      </c>
    </row>
    <row r="12" spans="2:5" x14ac:dyDescent="0.85">
      <c r="B12" s="62" t="s">
        <v>586</v>
      </c>
      <c r="C12" s="62">
        <v>1</v>
      </c>
      <c r="D12" s="69">
        <v>45404</v>
      </c>
      <c r="E12" s="50" t="str">
        <f t="shared" si="0"/>
        <v>前期02_月B1</v>
      </c>
    </row>
    <row r="13" spans="2:5" x14ac:dyDescent="0.85">
      <c r="B13" s="62" t="s">
        <v>586</v>
      </c>
      <c r="C13" s="62">
        <v>2</v>
      </c>
      <c r="D13" s="69">
        <v>45425</v>
      </c>
      <c r="E13" s="50" t="str">
        <f t="shared" si="0"/>
        <v>前期02_月B2</v>
      </c>
    </row>
    <row r="14" spans="2:5" x14ac:dyDescent="0.85">
      <c r="B14" s="62" t="s">
        <v>586</v>
      </c>
      <c r="C14" s="62">
        <v>3</v>
      </c>
      <c r="D14" s="69">
        <v>45439</v>
      </c>
      <c r="E14" s="50" t="str">
        <f t="shared" si="0"/>
        <v>前期02_月B3</v>
      </c>
    </row>
    <row r="15" spans="2:5" x14ac:dyDescent="0.85">
      <c r="B15" s="62" t="s">
        <v>586</v>
      </c>
      <c r="C15" s="62">
        <v>4</v>
      </c>
      <c r="D15" s="69">
        <v>45453</v>
      </c>
      <c r="E15" s="50" t="str">
        <f t="shared" si="0"/>
        <v>前期02_月B4</v>
      </c>
    </row>
    <row r="16" spans="2:5" x14ac:dyDescent="0.85">
      <c r="B16" s="62" t="s">
        <v>586</v>
      </c>
      <c r="C16" s="62">
        <v>5</v>
      </c>
      <c r="D16" s="69">
        <v>45467</v>
      </c>
      <c r="E16" s="50" t="str">
        <f t="shared" si="0"/>
        <v>前期02_月B5</v>
      </c>
    </row>
    <row r="17" spans="2:5" x14ac:dyDescent="0.85">
      <c r="B17" s="62" t="s">
        <v>586</v>
      </c>
      <c r="C17" s="62">
        <v>6</v>
      </c>
      <c r="D17" s="69">
        <v>45481</v>
      </c>
      <c r="E17" s="50" t="str">
        <f t="shared" si="0"/>
        <v>前期02_月B6</v>
      </c>
    </row>
    <row r="18" spans="2:5" x14ac:dyDescent="0.85">
      <c r="B18" s="62" t="s">
        <v>586</v>
      </c>
      <c r="C18" s="62">
        <v>7</v>
      </c>
      <c r="D18" s="69">
        <v>45495</v>
      </c>
      <c r="E18" s="50" t="str">
        <f t="shared" si="0"/>
        <v>前期02_月B7</v>
      </c>
    </row>
    <row r="19" spans="2:5" x14ac:dyDescent="0.85">
      <c r="B19" s="62" t="s">
        <v>586</v>
      </c>
      <c r="C19" s="62">
        <v>8</v>
      </c>
      <c r="D19" s="69">
        <v>45509</v>
      </c>
      <c r="E19" s="50" t="str">
        <f t="shared" si="0"/>
        <v>前期02_月B8</v>
      </c>
    </row>
    <row r="20" spans="2:5" x14ac:dyDescent="0.85">
      <c r="B20" s="62" t="s">
        <v>587</v>
      </c>
      <c r="C20" s="62">
        <v>1</v>
      </c>
      <c r="D20" s="69">
        <v>45405</v>
      </c>
      <c r="E20" s="50" t="str">
        <f t="shared" si="0"/>
        <v>前期03_火A1</v>
      </c>
    </row>
    <row r="21" spans="2:5" x14ac:dyDescent="0.85">
      <c r="B21" s="62" t="s">
        <v>587</v>
      </c>
      <c r="C21" s="62">
        <v>2</v>
      </c>
      <c r="D21" s="69">
        <v>45419</v>
      </c>
      <c r="E21" s="50" t="str">
        <f t="shared" si="0"/>
        <v>前期03_火A2</v>
      </c>
    </row>
    <row r="22" spans="2:5" x14ac:dyDescent="0.85">
      <c r="B22" s="62" t="s">
        <v>587</v>
      </c>
      <c r="C22" s="62">
        <v>3</v>
      </c>
      <c r="D22" s="69">
        <v>45433</v>
      </c>
      <c r="E22" s="50" t="str">
        <f t="shared" si="0"/>
        <v>前期03_火A3</v>
      </c>
    </row>
    <row r="23" spans="2:5" x14ac:dyDescent="0.85">
      <c r="B23" s="62" t="s">
        <v>587</v>
      </c>
      <c r="C23" s="62">
        <v>4</v>
      </c>
      <c r="D23" s="69">
        <v>45447</v>
      </c>
      <c r="E23" s="50" t="str">
        <f t="shared" si="0"/>
        <v>前期03_火A4</v>
      </c>
    </row>
    <row r="24" spans="2:5" x14ac:dyDescent="0.85">
      <c r="B24" s="62" t="s">
        <v>587</v>
      </c>
      <c r="C24" s="62">
        <v>5</v>
      </c>
      <c r="D24" s="69">
        <v>45461</v>
      </c>
      <c r="E24" s="50" t="str">
        <f t="shared" si="0"/>
        <v>前期03_火A5</v>
      </c>
    </row>
    <row r="25" spans="2:5" x14ac:dyDescent="0.85">
      <c r="B25" s="62" t="s">
        <v>587</v>
      </c>
      <c r="C25" s="62">
        <v>6</v>
      </c>
      <c r="D25" s="69">
        <v>45475</v>
      </c>
      <c r="E25" s="50" t="str">
        <f t="shared" si="0"/>
        <v>前期03_火A6</v>
      </c>
    </row>
    <row r="26" spans="2:5" x14ac:dyDescent="0.85">
      <c r="B26" s="62" t="s">
        <v>587</v>
      </c>
      <c r="C26" s="62">
        <v>7</v>
      </c>
      <c r="D26" s="69">
        <v>45489</v>
      </c>
      <c r="E26" s="50" t="str">
        <f t="shared" si="0"/>
        <v>前期03_火A7</v>
      </c>
    </row>
    <row r="27" spans="2:5" x14ac:dyDescent="0.85">
      <c r="B27" s="62" t="s">
        <v>587</v>
      </c>
      <c r="C27" s="62">
        <v>8</v>
      </c>
      <c r="D27" s="69">
        <v>45503</v>
      </c>
      <c r="E27" s="50" t="str">
        <f t="shared" si="0"/>
        <v>前期03_火A8</v>
      </c>
    </row>
    <row r="28" spans="2:5" x14ac:dyDescent="0.85">
      <c r="B28" s="62" t="s">
        <v>588</v>
      </c>
      <c r="C28" s="62">
        <v>1</v>
      </c>
      <c r="D28" s="69">
        <v>45405</v>
      </c>
      <c r="E28" s="50" t="str">
        <f t="shared" si="0"/>
        <v>前期04_火B1</v>
      </c>
    </row>
    <row r="29" spans="2:5" x14ac:dyDescent="0.85">
      <c r="B29" s="62" t="s">
        <v>588</v>
      </c>
      <c r="C29" s="62">
        <v>2</v>
      </c>
      <c r="D29" s="69">
        <v>45426</v>
      </c>
      <c r="E29" s="50" t="str">
        <f t="shared" si="0"/>
        <v>前期04_火B2</v>
      </c>
    </row>
    <row r="30" spans="2:5" x14ac:dyDescent="0.85">
      <c r="B30" s="62" t="s">
        <v>588</v>
      </c>
      <c r="C30" s="62">
        <v>3</v>
      </c>
      <c r="D30" s="69">
        <v>45440</v>
      </c>
      <c r="E30" s="50" t="str">
        <f t="shared" si="0"/>
        <v>前期04_火B3</v>
      </c>
    </row>
    <row r="31" spans="2:5" x14ac:dyDescent="0.85">
      <c r="B31" s="62" t="s">
        <v>588</v>
      </c>
      <c r="C31" s="62">
        <v>4</v>
      </c>
      <c r="D31" s="69">
        <v>45454</v>
      </c>
      <c r="E31" s="50" t="str">
        <f t="shared" si="0"/>
        <v>前期04_火B4</v>
      </c>
    </row>
    <row r="32" spans="2:5" x14ac:dyDescent="0.85">
      <c r="B32" s="62" t="s">
        <v>588</v>
      </c>
      <c r="C32" s="62">
        <v>5</v>
      </c>
      <c r="D32" s="69">
        <v>45468</v>
      </c>
      <c r="E32" s="50" t="str">
        <f t="shared" si="0"/>
        <v>前期04_火B5</v>
      </c>
    </row>
    <row r="33" spans="2:5" x14ac:dyDescent="0.85">
      <c r="B33" s="62" t="s">
        <v>588</v>
      </c>
      <c r="C33" s="62">
        <v>6</v>
      </c>
      <c r="D33" s="69">
        <v>45482</v>
      </c>
      <c r="E33" s="50" t="str">
        <f t="shared" si="0"/>
        <v>前期04_火B6</v>
      </c>
    </row>
    <row r="34" spans="2:5" x14ac:dyDescent="0.85">
      <c r="B34" s="62" t="s">
        <v>588</v>
      </c>
      <c r="C34" s="62">
        <v>7</v>
      </c>
      <c r="D34" s="69">
        <v>45496</v>
      </c>
      <c r="E34" s="50" t="str">
        <f t="shared" si="0"/>
        <v>前期04_火B7</v>
      </c>
    </row>
    <row r="35" spans="2:5" x14ac:dyDescent="0.85">
      <c r="B35" s="62" t="s">
        <v>588</v>
      </c>
      <c r="C35" s="62">
        <v>8</v>
      </c>
      <c r="D35" s="69">
        <v>45510</v>
      </c>
      <c r="E35" s="50" t="str">
        <f t="shared" si="0"/>
        <v>前期04_火B8</v>
      </c>
    </row>
    <row r="36" spans="2:5" x14ac:dyDescent="0.85">
      <c r="B36" s="62" t="s">
        <v>589</v>
      </c>
      <c r="C36" s="62">
        <v>1</v>
      </c>
      <c r="D36" s="69">
        <v>45406</v>
      </c>
      <c r="E36" s="50" t="str">
        <f t="shared" si="0"/>
        <v>前期05_水A1</v>
      </c>
    </row>
    <row r="37" spans="2:5" x14ac:dyDescent="0.85">
      <c r="B37" s="62" t="s">
        <v>589</v>
      </c>
      <c r="C37" s="62">
        <v>2</v>
      </c>
      <c r="D37" s="69">
        <v>45420</v>
      </c>
      <c r="E37" s="50" t="str">
        <f t="shared" si="0"/>
        <v>前期05_水A2</v>
      </c>
    </row>
    <row r="38" spans="2:5" x14ac:dyDescent="0.85">
      <c r="B38" s="62" t="s">
        <v>589</v>
      </c>
      <c r="C38" s="62">
        <v>3</v>
      </c>
      <c r="D38" s="69">
        <v>45434</v>
      </c>
      <c r="E38" s="50" t="str">
        <f t="shared" si="0"/>
        <v>前期05_水A3</v>
      </c>
    </row>
    <row r="39" spans="2:5" x14ac:dyDescent="0.85">
      <c r="B39" s="62" t="s">
        <v>589</v>
      </c>
      <c r="C39" s="62">
        <v>4</v>
      </c>
      <c r="D39" s="69">
        <v>45448</v>
      </c>
      <c r="E39" s="50" t="str">
        <f t="shared" si="0"/>
        <v>前期05_水A4</v>
      </c>
    </row>
    <row r="40" spans="2:5" x14ac:dyDescent="0.85">
      <c r="B40" s="62" t="s">
        <v>589</v>
      </c>
      <c r="C40" s="62">
        <v>5</v>
      </c>
      <c r="D40" s="69">
        <v>45462</v>
      </c>
      <c r="E40" s="50" t="str">
        <f t="shared" si="0"/>
        <v>前期05_水A5</v>
      </c>
    </row>
    <row r="41" spans="2:5" x14ac:dyDescent="0.85">
      <c r="B41" s="62" t="s">
        <v>589</v>
      </c>
      <c r="C41" s="62">
        <v>6</v>
      </c>
      <c r="D41" s="69">
        <v>45476</v>
      </c>
      <c r="E41" s="50" t="str">
        <f t="shared" si="0"/>
        <v>前期05_水A6</v>
      </c>
    </row>
    <row r="42" spans="2:5" x14ac:dyDescent="0.85">
      <c r="B42" s="62" t="s">
        <v>589</v>
      </c>
      <c r="C42" s="62">
        <v>7</v>
      </c>
      <c r="D42" s="69">
        <v>45490</v>
      </c>
      <c r="E42" s="50" t="str">
        <f t="shared" si="0"/>
        <v>前期05_水A7</v>
      </c>
    </row>
    <row r="43" spans="2:5" x14ac:dyDescent="0.85">
      <c r="B43" s="62" t="s">
        <v>589</v>
      </c>
      <c r="C43" s="62">
        <v>8</v>
      </c>
      <c r="D43" s="69">
        <v>45504</v>
      </c>
      <c r="E43" s="50" t="str">
        <f t="shared" si="0"/>
        <v>前期05_水A8</v>
      </c>
    </row>
    <row r="44" spans="2:5" x14ac:dyDescent="0.85">
      <c r="B44" s="62" t="s">
        <v>590</v>
      </c>
      <c r="C44" s="62">
        <v>1</v>
      </c>
      <c r="D44" s="69">
        <v>45407</v>
      </c>
      <c r="E44" s="50" t="str">
        <f t="shared" si="0"/>
        <v>前期07_木A1</v>
      </c>
    </row>
    <row r="45" spans="2:5" x14ac:dyDescent="0.85">
      <c r="B45" s="62" t="s">
        <v>591</v>
      </c>
      <c r="C45" s="62">
        <v>2</v>
      </c>
      <c r="D45" s="69">
        <v>45421</v>
      </c>
      <c r="E45" s="50" t="str">
        <f t="shared" si="0"/>
        <v>前期07_木A2</v>
      </c>
    </row>
    <row r="46" spans="2:5" x14ac:dyDescent="0.85">
      <c r="B46" s="62" t="s">
        <v>591</v>
      </c>
      <c r="C46" s="62">
        <v>3</v>
      </c>
      <c r="D46" s="69">
        <v>45435</v>
      </c>
      <c r="E46" s="50" t="str">
        <f t="shared" si="0"/>
        <v>前期07_木A3</v>
      </c>
    </row>
    <row r="47" spans="2:5" x14ac:dyDescent="0.85">
      <c r="B47" s="62" t="s">
        <v>591</v>
      </c>
      <c r="C47" s="62">
        <v>4</v>
      </c>
      <c r="D47" s="69">
        <v>45449</v>
      </c>
      <c r="E47" s="50" t="str">
        <f t="shared" si="0"/>
        <v>前期07_木A4</v>
      </c>
    </row>
    <row r="48" spans="2:5" x14ac:dyDescent="0.85">
      <c r="B48" s="62" t="s">
        <v>591</v>
      </c>
      <c r="C48" s="62">
        <v>5</v>
      </c>
      <c r="D48" s="69">
        <v>45463</v>
      </c>
      <c r="E48" s="50" t="str">
        <f t="shared" si="0"/>
        <v>前期07_木A5</v>
      </c>
    </row>
    <row r="49" spans="2:5" x14ac:dyDescent="0.85">
      <c r="B49" s="62" t="s">
        <v>591</v>
      </c>
      <c r="C49" s="62">
        <v>6</v>
      </c>
      <c r="D49" s="69">
        <v>45477</v>
      </c>
      <c r="E49" s="50" t="str">
        <f t="shared" si="0"/>
        <v>前期07_木A6</v>
      </c>
    </row>
    <row r="50" spans="2:5" x14ac:dyDescent="0.85">
      <c r="B50" s="62" t="s">
        <v>591</v>
      </c>
      <c r="C50" s="62">
        <v>7</v>
      </c>
      <c r="D50" s="69">
        <v>45491</v>
      </c>
      <c r="E50" s="50" t="str">
        <f t="shared" si="0"/>
        <v>前期07_木A7</v>
      </c>
    </row>
    <row r="51" spans="2:5" x14ac:dyDescent="0.85">
      <c r="B51" s="62" t="s">
        <v>591</v>
      </c>
      <c r="C51" s="62">
        <v>8</v>
      </c>
      <c r="D51" s="69">
        <v>45505</v>
      </c>
      <c r="E51" s="50" t="str">
        <f t="shared" si="0"/>
        <v>前期07_木A8</v>
      </c>
    </row>
    <row r="52" spans="2:5" x14ac:dyDescent="0.85">
      <c r="B52" s="62" t="s">
        <v>592</v>
      </c>
      <c r="C52" s="62">
        <v>1</v>
      </c>
      <c r="D52" s="69">
        <v>45407</v>
      </c>
      <c r="E52" s="50" t="str">
        <f t="shared" si="0"/>
        <v>前期08_木B1</v>
      </c>
    </row>
    <row r="53" spans="2:5" x14ac:dyDescent="0.85">
      <c r="B53" s="62" t="s">
        <v>593</v>
      </c>
      <c r="C53" s="62">
        <v>2</v>
      </c>
      <c r="D53" s="69">
        <v>45428</v>
      </c>
      <c r="E53" s="50" t="str">
        <f t="shared" si="0"/>
        <v>前期08_木B2</v>
      </c>
    </row>
    <row r="54" spans="2:5" x14ac:dyDescent="0.85">
      <c r="B54" s="62" t="s">
        <v>593</v>
      </c>
      <c r="C54" s="62">
        <v>3</v>
      </c>
      <c r="D54" s="69">
        <v>45442</v>
      </c>
      <c r="E54" s="50" t="str">
        <f t="shared" si="0"/>
        <v>前期08_木B3</v>
      </c>
    </row>
    <row r="55" spans="2:5" x14ac:dyDescent="0.85">
      <c r="B55" s="62" t="s">
        <v>593</v>
      </c>
      <c r="C55" s="62">
        <v>4</v>
      </c>
      <c r="D55" s="69">
        <v>45456</v>
      </c>
      <c r="E55" s="50" t="str">
        <f t="shared" si="0"/>
        <v>前期08_木B4</v>
      </c>
    </row>
    <row r="56" spans="2:5" x14ac:dyDescent="0.85">
      <c r="B56" s="62" t="s">
        <v>593</v>
      </c>
      <c r="C56" s="62">
        <v>5</v>
      </c>
      <c r="D56" s="69">
        <v>45470</v>
      </c>
      <c r="E56" s="50" t="str">
        <f t="shared" si="0"/>
        <v>前期08_木B5</v>
      </c>
    </row>
    <row r="57" spans="2:5" x14ac:dyDescent="0.85">
      <c r="B57" s="62" t="s">
        <v>593</v>
      </c>
      <c r="C57" s="62">
        <v>6</v>
      </c>
      <c r="D57" s="69">
        <v>45484</v>
      </c>
      <c r="E57" s="50" t="str">
        <f t="shared" si="0"/>
        <v>前期08_木B6</v>
      </c>
    </row>
    <row r="58" spans="2:5" x14ac:dyDescent="0.85">
      <c r="B58" s="62" t="s">
        <v>593</v>
      </c>
      <c r="C58" s="62">
        <v>7</v>
      </c>
      <c r="D58" s="69">
        <v>45498</v>
      </c>
      <c r="E58" s="50" t="str">
        <f t="shared" si="0"/>
        <v>前期08_木B7</v>
      </c>
    </row>
    <row r="59" spans="2:5" x14ac:dyDescent="0.85">
      <c r="B59" s="62" t="s">
        <v>593</v>
      </c>
      <c r="C59" s="62">
        <v>8</v>
      </c>
      <c r="D59" s="69">
        <v>45512</v>
      </c>
      <c r="E59" s="50" t="str">
        <f t="shared" si="0"/>
        <v>前期08_木B8</v>
      </c>
    </row>
    <row r="60" spans="2:5" x14ac:dyDescent="0.85">
      <c r="B60" s="62" t="s">
        <v>594</v>
      </c>
      <c r="C60" s="62">
        <v>1</v>
      </c>
      <c r="D60" s="69">
        <v>45408</v>
      </c>
      <c r="E60" s="50" t="str">
        <f t="shared" si="0"/>
        <v>前期09_金A1</v>
      </c>
    </row>
    <row r="61" spans="2:5" x14ac:dyDescent="0.85">
      <c r="B61" s="62" t="s">
        <v>595</v>
      </c>
      <c r="C61" s="62">
        <v>2</v>
      </c>
      <c r="D61" s="69">
        <v>45422</v>
      </c>
      <c r="E61" s="50" t="str">
        <f t="shared" si="0"/>
        <v>前期09_金A2</v>
      </c>
    </row>
    <row r="62" spans="2:5" x14ac:dyDescent="0.85">
      <c r="B62" s="62" t="s">
        <v>595</v>
      </c>
      <c r="C62" s="62">
        <v>3</v>
      </c>
      <c r="D62" s="69">
        <v>45436</v>
      </c>
      <c r="E62" s="50" t="str">
        <f t="shared" si="0"/>
        <v>前期09_金A3</v>
      </c>
    </row>
    <row r="63" spans="2:5" x14ac:dyDescent="0.85">
      <c r="B63" s="62" t="s">
        <v>595</v>
      </c>
      <c r="C63" s="62">
        <v>4</v>
      </c>
      <c r="D63" s="69">
        <v>45450</v>
      </c>
      <c r="E63" s="50" t="str">
        <f t="shared" si="0"/>
        <v>前期09_金A4</v>
      </c>
    </row>
    <row r="64" spans="2:5" x14ac:dyDescent="0.85">
      <c r="B64" s="62" t="s">
        <v>595</v>
      </c>
      <c r="C64" s="62">
        <v>5</v>
      </c>
      <c r="D64" s="69">
        <v>45464</v>
      </c>
      <c r="E64" s="50" t="str">
        <f t="shared" si="0"/>
        <v>前期09_金A5</v>
      </c>
    </row>
    <row r="65" spans="2:5" x14ac:dyDescent="0.85">
      <c r="B65" s="62" t="s">
        <v>595</v>
      </c>
      <c r="C65" s="62">
        <v>6</v>
      </c>
      <c r="D65" s="69">
        <v>45478</v>
      </c>
      <c r="E65" s="50" t="str">
        <f t="shared" si="0"/>
        <v>前期09_金A6</v>
      </c>
    </row>
    <row r="66" spans="2:5" x14ac:dyDescent="0.85">
      <c r="B66" s="62" t="s">
        <v>595</v>
      </c>
      <c r="C66" s="62">
        <v>7</v>
      </c>
      <c r="D66" s="69">
        <v>45492</v>
      </c>
      <c r="E66" s="50" t="str">
        <f t="shared" si="0"/>
        <v>前期09_金A7</v>
      </c>
    </row>
    <row r="67" spans="2:5" x14ac:dyDescent="0.85">
      <c r="B67" s="62" t="s">
        <v>595</v>
      </c>
      <c r="C67" s="62">
        <v>8</v>
      </c>
      <c r="D67" s="69">
        <v>45506</v>
      </c>
      <c r="E67" s="50" t="str">
        <f t="shared" si="0"/>
        <v>前期09_金A8</v>
      </c>
    </row>
    <row r="68" spans="2:5" x14ac:dyDescent="0.85">
      <c r="B68" s="62" t="s">
        <v>596</v>
      </c>
      <c r="C68" s="62">
        <v>1</v>
      </c>
      <c r="D68" s="69">
        <v>45408</v>
      </c>
      <c r="E68" s="50" t="str">
        <f t="shared" si="0"/>
        <v>前期10_金B1</v>
      </c>
    </row>
    <row r="69" spans="2:5" x14ac:dyDescent="0.85">
      <c r="B69" s="62" t="s">
        <v>597</v>
      </c>
      <c r="C69" s="62">
        <v>2</v>
      </c>
      <c r="D69" s="69">
        <v>45429</v>
      </c>
      <c r="E69" s="50" t="str">
        <f t="shared" ref="E69:E132" si="1">B69&amp;C69</f>
        <v>前期10_金B2</v>
      </c>
    </row>
    <row r="70" spans="2:5" x14ac:dyDescent="0.85">
      <c r="B70" s="62" t="s">
        <v>597</v>
      </c>
      <c r="C70" s="62">
        <v>3</v>
      </c>
      <c r="D70" s="69">
        <v>45443</v>
      </c>
      <c r="E70" s="50" t="str">
        <f t="shared" si="1"/>
        <v>前期10_金B3</v>
      </c>
    </row>
    <row r="71" spans="2:5" x14ac:dyDescent="0.85">
      <c r="B71" s="62" t="s">
        <v>597</v>
      </c>
      <c r="C71" s="62">
        <v>4</v>
      </c>
      <c r="D71" s="69">
        <v>45457</v>
      </c>
      <c r="E71" s="50" t="str">
        <f t="shared" si="1"/>
        <v>前期10_金B4</v>
      </c>
    </row>
    <row r="72" spans="2:5" x14ac:dyDescent="0.85">
      <c r="B72" s="62" t="s">
        <v>597</v>
      </c>
      <c r="C72" s="62">
        <v>5</v>
      </c>
      <c r="D72" s="69">
        <v>45471</v>
      </c>
      <c r="E72" s="50" t="str">
        <f t="shared" si="1"/>
        <v>前期10_金B5</v>
      </c>
    </row>
    <row r="73" spans="2:5" x14ac:dyDescent="0.85">
      <c r="B73" s="62" t="s">
        <v>597</v>
      </c>
      <c r="C73" s="62">
        <v>6</v>
      </c>
      <c r="D73" s="69">
        <v>45485</v>
      </c>
      <c r="E73" s="50" t="str">
        <f t="shared" si="1"/>
        <v>前期10_金B6</v>
      </c>
    </row>
    <row r="74" spans="2:5" x14ac:dyDescent="0.85">
      <c r="B74" s="62" t="s">
        <v>597</v>
      </c>
      <c r="C74" s="62">
        <v>7</v>
      </c>
      <c r="D74" s="69">
        <v>45499</v>
      </c>
      <c r="E74" s="50" t="str">
        <f t="shared" si="1"/>
        <v>前期10_金B7</v>
      </c>
    </row>
    <row r="75" spans="2:5" x14ac:dyDescent="0.85">
      <c r="B75" s="62" t="s">
        <v>597</v>
      </c>
      <c r="C75" s="62">
        <v>8</v>
      </c>
      <c r="D75" s="69">
        <v>45513</v>
      </c>
      <c r="E75" s="50" t="str">
        <f t="shared" si="1"/>
        <v>前期10_金B8</v>
      </c>
    </row>
    <row r="76" spans="2:5" x14ac:dyDescent="0.85">
      <c r="B76" s="62" t="s">
        <v>598</v>
      </c>
      <c r="C76" s="62">
        <v>1</v>
      </c>
      <c r="D76" s="69">
        <v>45409</v>
      </c>
      <c r="E76" s="50" t="str">
        <f t="shared" si="1"/>
        <v>前期11_土1・2A1</v>
      </c>
    </row>
    <row r="77" spans="2:5" x14ac:dyDescent="0.85">
      <c r="B77" s="62" t="s">
        <v>599</v>
      </c>
      <c r="C77" s="62">
        <v>2</v>
      </c>
      <c r="D77" s="69">
        <v>45423</v>
      </c>
      <c r="E77" s="50" t="str">
        <f t="shared" si="1"/>
        <v>前期11_土1・2A2</v>
      </c>
    </row>
    <row r="78" spans="2:5" x14ac:dyDescent="0.85">
      <c r="B78" s="62" t="s">
        <v>599</v>
      </c>
      <c r="C78" s="62">
        <v>3</v>
      </c>
      <c r="D78" s="69">
        <v>45437</v>
      </c>
      <c r="E78" s="50" t="str">
        <f t="shared" si="1"/>
        <v>前期11_土1・2A3</v>
      </c>
    </row>
    <row r="79" spans="2:5" x14ac:dyDescent="0.85">
      <c r="B79" s="62" t="s">
        <v>599</v>
      </c>
      <c r="C79" s="62">
        <v>4</v>
      </c>
      <c r="D79" s="69">
        <v>45451</v>
      </c>
      <c r="E79" s="50" t="str">
        <f t="shared" si="1"/>
        <v>前期11_土1・2A4</v>
      </c>
    </row>
    <row r="80" spans="2:5" x14ac:dyDescent="0.85">
      <c r="B80" s="62" t="s">
        <v>599</v>
      </c>
      <c r="C80" s="62">
        <v>5</v>
      </c>
      <c r="D80" s="69">
        <v>45465</v>
      </c>
      <c r="E80" s="50" t="str">
        <f t="shared" si="1"/>
        <v>前期11_土1・2A5</v>
      </c>
    </row>
    <row r="81" spans="2:5" x14ac:dyDescent="0.85">
      <c r="B81" s="62" t="s">
        <v>599</v>
      </c>
      <c r="C81" s="62">
        <v>6</v>
      </c>
      <c r="D81" s="69">
        <v>45479</v>
      </c>
      <c r="E81" s="50" t="str">
        <f t="shared" si="1"/>
        <v>前期11_土1・2A6</v>
      </c>
    </row>
    <row r="82" spans="2:5" x14ac:dyDescent="0.85">
      <c r="B82" s="62" t="s">
        <v>599</v>
      </c>
      <c r="C82" s="62">
        <v>7</v>
      </c>
      <c r="D82" s="69">
        <v>45493</v>
      </c>
      <c r="E82" s="50" t="str">
        <f t="shared" si="1"/>
        <v>前期11_土1・2A7</v>
      </c>
    </row>
    <row r="83" spans="2:5" x14ac:dyDescent="0.85">
      <c r="B83" s="62" t="s">
        <v>599</v>
      </c>
      <c r="C83" s="62">
        <v>8</v>
      </c>
      <c r="D83" s="69">
        <v>45507</v>
      </c>
      <c r="E83" s="50" t="str">
        <f t="shared" si="1"/>
        <v>前期11_土1・2A8</v>
      </c>
    </row>
    <row r="84" spans="2:5" x14ac:dyDescent="0.85">
      <c r="B84" s="62" t="s">
        <v>600</v>
      </c>
      <c r="C84" s="62">
        <v>1</v>
      </c>
      <c r="D84" s="69">
        <v>45409</v>
      </c>
      <c r="E84" s="50" t="str">
        <f t="shared" si="1"/>
        <v>前期13_土3・4A1</v>
      </c>
    </row>
    <row r="85" spans="2:5" x14ac:dyDescent="0.85">
      <c r="B85" s="62" t="s">
        <v>601</v>
      </c>
      <c r="C85" s="62">
        <v>2</v>
      </c>
      <c r="D85" s="69">
        <v>45423</v>
      </c>
      <c r="E85" s="50" t="str">
        <f t="shared" si="1"/>
        <v>前期13_土3・4A2</v>
      </c>
    </row>
    <row r="86" spans="2:5" x14ac:dyDescent="0.85">
      <c r="B86" s="62" t="s">
        <v>601</v>
      </c>
      <c r="C86" s="62">
        <v>3</v>
      </c>
      <c r="D86" s="69">
        <v>45437</v>
      </c>
      <c r="E86" s="50" t="str">
        <f t="shared" si="1"/>
        <v>前期13_土3・4A3</v>
      </c>
    </row>
    <row r="87" spans="2:5" x14ac:dyDescent="0.85">
      <c r="B87" s="62" t="s">
        <v>601</v>
      </c>
      <c r="C87" s="62">
        <v>4</v>
      </c>
      <c r="D87" s="69">
        <v>45451</v>
      </c>
      <c r="E87" s="50" t="str">
        <f t="shared" si="1"/>
        <v>前期13_土3・4A4</v>
      </c>
    </row>
    <row r="88" spans="2:5" x14ac:dyDescent="0.85">
      <c r="B88" s="62" t="s">
        <v>601</v>
      </c>
      <c r="C88" s="62">
        <v>5</v>
      </c>
      <c r="D88" s="69">
        <v>45465</v>
      </c>
      <c r="E88" s="50" t="str">
        <f t="shared" si="1"/>
        <v>前期13_土3・4A5</v>
      </c>
    </row>
    <row r="89" spans="2:5" x14ac:dyDescent="0.85">
      <c r="B89" s="62" t="s">
        <v>601</v>
      </c>
      <c r="C89" s="62">
        <v>6</v>
      </c>
      <c r="D89" s="69">
        <v>45479</v>
      </c>
      <c r="E89" s="50" t="str">
        <f t="shared" si="1"/>
        <v>前期13_土3・4A6</v>
      </c>
    </row>
    <row r="90" spans="2:5" x14ac:dyDescent="0.85">
      <c r="B90" s="62" t="s">
        <v>601</v>
      </c>
      <c r="C90" s="62">
        <v>7</v>
      </c>
      <c r="D90" s="69">
        <v>45493</v>
      </c>
      <c r="E90" s="50" t="str">
        <f t="shared" si="1"/>
        <v>前期13_土3・4A7</v>
      </c>
    </row>
    <row r="91" spans="2:5" x14ac:dyDescent="0.85">
      <c r="B91" s="62" t="s">
        <v>601</v>
      </c>
      <c r="C91" s="62">
        <v>8</v>
      </c>
      <c r="D91" s="69">
        <v>45507</v>
      </c>
      <c r="E91" s="50" t="str">
        <f t="shared" si="1"/>
        <v>前期13_土3・4A8</v>
      </c>
    </row>
    <row r="92" spans="2:5" x14ac:dyDescent="0.85">
      <c r="B92" s="62" t="s">
        <v>602</v>
      </c>
      <c r="C92" s="62">
        <v>1</v>
      </c>
      <c r="D92" s="69">
        <v>45409</v>
      </c>
      <c r="E92" s="50" t="str">
        <f t="shared" si="1"/>
        <v>前期12_土1・2B1</v>
      </c>
    </row>
    <row r="93" spans="2:5" x14ac:dyDescent="0.85">
      <c r="B93" s="62" t="s">
        <v>603</v>
      </c>
      <c r="C93" s="62">
        <v>2</v>
      </c>
      <c r="D93" s="69">
        <v>45430</v>
      </c>
      <c r="E93" s="50" t="str">
        <f t="shared" si="1"/>
        <v>前期12_土1・2B2</v>
      </c>
    </row>
    <row r="94" spans="2:5" x14ac:dyDescent="0.85">
      <c r="B94" s="62" t="s">
        <v>603</v>
      </c>
      <c r="C94" s="62">
        <v>3</v>
      </c>
      <c r="D94" s="69">
        <v>45444</v>
      </c>
      <c r="E94" s="50" t="str">
        <f t="shared" si="1"/>
        <v>前期12_土1・2B3</v>
      </c>
    </row>
    <row r="95" spans="2:5" x14ac:dyDescent="0.85">
      <c r="B95" s="62" t="s">
        <v>603</v>
      </c>
      <c r="C95" s="62">
        <v>4</v>
      </c>
      <c r="D95" s="69">
        <v>45458</v>
      </c>
      <c r="E95" s="50" t="str">
        <f t="shared" si="1"/>
        <v>前期12_土1・2B4</v>
      </c>
    </row>
    <row r="96" spans="2:5" x14ac:dyDescent="0.85">
      <c r="B96" s="62" t="s">
        <v>603</v>
      </c>
      <c r="C96" s="62">
        <v>5</v>
      </c>
      <c r="D96" s="69">
        <v>45472</v>
      </c>
      <c r="E96" s="50" t="str">
        <f t="shared" si="1"/>
        <v>前期12_土1・2B5</v>
      </c>
    </row>
    <row r="97" spans="2:5" x14ac:dyDescent="0.85">
      <c r="B97" s="62" t="s">
        <v>603</v>
      </c>
      <c r="C97" s="62">
        <v>6</v>
      </c>
      <c r="D97" s="69">
        <v>45486</v>
      </c>
      <c r="E97" s="50" t="str">
        <f t="shared" si="1"/>
        <v>前期12_土1・2B6</v>
      </c>
    </row>
    <row r="98" spans="2:5" x14ac:dyDescent="0.85">
      <c r="B98" s="62" t="s">
        <v>603</v>
      </c>
      <c r="C98" s="62">
        <v>7</v>
      </c>
      <c r="D98" s="69">
        <v>45500</v>
      </c>
      <c r="E98" s="50" t="str">
        <f t="shared" si="1"/>
        <v>前期12_土1・2B7</v>
      </c>
    </row>
    <row r="99" spans="2:5" x14ac:dyDescent="0.85">
      <c r="B99" s="62" t="s">
        <v>603</v>
      </c>
      <c r="C99" s="62">
        <v>8</v>
      </c>
      <c r="D99" s="69">
        <v>45514</v>
      </c>
      <c r="E99" s="50" t="str">
        <f t="shared" si="1"/>
        <v>前期12_土1・2B8</v>
      </c>
    </row>
    <row r="100" spans="2:5" x14ac:dyDescent="0.85">
      <c r="B100" s="62" t="s">
        <v>604</v>
      </c>
      <c r="C100" s="62">
        <v>1</v>
      </c>
      <c r="D100" s="69">
        <v>45409</v>
      </c>
      <c r="E100" s="50" t="str">
        <f t="shared" si="1"/>
        <v>前期14_土3・4B1</v>
      </c>
    </row>
    <row r="101" spans="2:5" x14ac:dyDescent="0.85">
      <c r="B101" s="62" t="s">
        <v>605</v>
      </c>
      <c r="C101" s="62">
        <v>2</v>
      </c>
      <c r="D101" s="69">
        <v>45430</v>
      </c>
      <c r="E101" s="50" t="str">
        <f t="shared" si="1"/>
        <v>前期14_土3・4B2</v>
      </c>
    </row>
    <row r="102" spans="2:5" x14ac:dyDescent="0.85">
      <c r="B102" s="62" t="s">
        <v>605</v>
      </c>
      <c r="C102" s="62">
        <v>3</v>
      </c>
      <c r="D102" s="69">
        <v>45444</v>
      </c>
      <c r="E102" s="50" t="str">
        <f t="shared" si="1"/>
        <v>前期14_土3・4B3</v>
      </c>
    </row>
    <row r="103" spans="2:5" x14ac:dyDescent="0.85">
      <c r="B103" s="62" t="s">
        <v>605</v>
      </c>
      <c r="C103" s="62">
        <v>4</v>
      </c>
      <c r="D103" s="69">
        <v>45458</v>
      </c>
      <c r="E103" s="50" t="str">
        <f t="shared" si="1"/>
        <v>前期14_土3・4B4</v>
      </c>
    </row>
    <row r="104" spans="2:5" x14ac:dyDescent="0.85">
      <c r="B104" s="62" t="s">
        <v>605</v>
      </c>
      <c r="C104" s="62">
        <v>5</v>
      </c>
      <c r="D104" s="69">
        <v>45472</v>
      </c>
      <c r="E104" s="50" t="str">
        <f t="shared" si="1"/>
        <v>前期14_土3・4B5</v>
      </c>
    </row>
    <row r="105" spans="2:5" x14ac:dyDescent="0.85">
      <c r="B105" s="62" t="s">
        <v>605</v>
      </c>
      <c r="C105" s="62">
        <v>6</v>
      </c>
      <c r="D105" s="69">
        <v>45486</v>
      </c>
      <c r="E105" s="50" t="str">
        <f t="shared" si="1"/>
        <v>前期14_土3・4B6</v>
      </c>
    </row>
    <row r="106" spans="2:5" x14ac:dyDescent="0.85">
      <c r="B106" s="62" t="s">
        <v>605</v>
      </c>
      <c r="C106" s="62">
        <v>7</v>
      </c>
      <c r="D106" s="69">
        <v>45500</v>
      </c>
      <c r="E106" s="50" t="str">
        <f t="shared" si="1"/>
        <v>前期14_土3・4B7</v>
      </c>
    </row>
    <row r="107" spans="2:5" x14ac:dyDescent="0.85">
      <c r="B107" s="62" t="s">
        <v>605</v>
      </c>
      <c r="C107" s="62">
        <v>8</v>
      </c>
      <c r="D107" s="69">
        <v>45514</v>
      </c>
      <c r="E107" s="50" t="str">
        <f t="shared" si="1"/>
        <v>前期14_土3・4B8</v>
      </c>
    </row>
    <row r="108" spans="2:5" x14ac:dyDescent="0.85">
      <c r="B108" s="62" t="s">
        <v>606</v>
      </c>
      <c r="C108" s="62">
        <v>1</v>
      </c>
      <c r="D108" s="69">
        <v>45565</v>
      </c>
      <c r="E108" s="50" t="str">
        <f t="shared" si="1"/>
        <v>後期01_月A1</v>
      </c>
    </row>
    <row r="109" spans="2:5" x14ac:dyDescent="0.85">
      <c r="B109" s="62" t="s">
        <v>606</v>
      </c>
      <c r="C109" s="62">
        <v>2</v>
      </c>
      <c r="D109" s="69">
        <v>45572</v>
      </c>
      <c r="E109" s="50" t="str">
        <f t="shared" si="1"/>
        <v>後期01_月A2</v>
      </c>
    </row>
    <row r="110" spans="2:5" x14ac:dyDescent="0.85">
      <c r="B110" s="62" t="s">
        <v>606</v>
      </c>
      <c r="C110" s="62">
        <v>3</v>
      </c>
      <c r="D110" s="69">
        <v>45586</v>
      </c>
      <c r="E110" s="50" t="str">
        <f t="shared" si="1"/>
        <v>後期01_月A3</v>
      </c>
    </row>
    <row r="111" spans="2:5" x14ac:dyDescent="0.85">
      <c r="B111" s="62" t="s">
        <v>606</v>
      </c>
      <c r="C111" s="62">
        <v>4</v>
      </c>
      <c r="D111" s="69">
        <v>45614</v>
      </c>
      <c r="E111" s="50" t="str">
        <f t="shared" si="1"/>
        <v>後期01_月A4</v>
      </c>
    </row>
    <row r="112" spans="2:5" x14ac:dyDescent="0.85">
      <c r="B112" s="62" t="s">
        <v>606</v>
      </c>
      <c r="C112" s="62">
        <v>5</v>
      </c>
      <c r="D112" s="69">
        <v>45628</v>
      </c>
      <c r="E112" s="50" t="str">
        <f t="shared" si="1"/>
        <v>後期01_月A5</v>
      </c>
    </row>
    <row r="113" spans="2:5" x14ac:dyDescent="0.85">
      <c r="B113" s="62" t="s">
        <v>606</v>
      </c>
      <c r="C113" s="62">
        <v>6</v>
      </c>
      <c r="D113" s="69">
        <v>45642</v>
      </c>
      <c r="E113" s="50" t="str">
        <f t="shared" si="1"/>
        <v>後期01_月A6</v>
      </c>
    </row>
    <row r="114" spans="2:5" x14ac:dyDescent="0.85">
      <c r="B114" s="62" t="s">
        <v>606</v>
      </c>
      <c r="C114" s="62">
        <v>7</v>
      </c>
      <c r="D114" s="69">
        <v>45663</v>
      </c>
      <c r="E114" s="50" t="str">
        <f t="shared" si="1"/>
        <v>後期01_月A7</v>
      </c>
    </row>
    <row r="115" spans="2:5" x14ac:dyDescent="0.85">
      <c r="B115" s="62" t="s">
        <v>606</v>
      </c>
      <c r="C115" s="62">
        <v>8</v>
      </c>
      <c r="D115" s="69">
        <v>45677</v>
      </c>
      <c r="E115" s="50" t="str">
        <f t="shared" si="1"/>
        <v>後期01_月A8</v>
      </c>
    </row>
    <row r="116" spans="2:5" x14ac:dyDescent="0.85">
      <c r="B116" s="62" t="s">
        <v>607</v>
      </c>
      <c r="C116" s="62">
        <v>1</v>
      </c>
      <c r="D116" s="69">
        <v>45565</v>
      </c>
      <c r="E116" s="50" t="str">
        <f t="shared" si="1"/>
        <v>後期02_月B1</v>
      </c>
    </row>
    <row r="117" spans="2:5" x14ac:dyDescent="0.85">
      <c r="B117" s="62" t="s">
        <v>607</v>
      </c>
      <c r="C117" s="62">
        <v>2</v>
      </c>
      <c r="D117" s="69">
        <v>45593</v>
      </c>
      <c r="E117" s="50" t="str">
        <f t="shared" si="1"/>
        <v>後期02_月B2</v>
      </c>
    </row>
    <row r="118" spans="2:5" x14ac:dyDescent="0.85">
      <c r="B118" s="62" t="s">
        <v>607</v>
      </c>
      <c r="C118" s="62">
        <v>3</v>
      </c>
      <c r="D118" s="69">
        <v>45607</v>
      </c>
      <c r="E118" s="50" t="str">
        <f t="shared" si="1"/>
        <v>後期02_月B3</v>
      </c>
    </row>
    <row r="119" spans="2:5" x14ac:dyDescent="0.85">
      <c r="B119" s="62" t="s">
        <v>607</v>
      </c>
      <c r="C119" s="62">
        <v>4</v>
      </c>
      <c r="D119" s="69">
        <v>45621</v>
      </c>
      <c r="E119" s="50" t="str">
        <f t="shared" si="1"/>
        <v>後期02_月B4</v>
      </c>
    </row>
    <row r="120" spans="2:5" x14ac:dyDescent="0.85">
      <c r="B120" s="62" t="s">
        <v>607</v>
      </c>
      <c r="C120" s="62">
        <v>5</v>
      </c>
      <c r="D120" s="69">
        <v>45635</v>
      </c>
      <c r="E120" s="50" t="str">
        <f t="shared" si="1"/>
        <v>後期02_月B5</v>
      </c>
    </row>
    <row r="121" spans="2:5" x14ac:dyDescent="0.85">
      <c r="B121" s="62" t="s">
        <v>607</v>
      </c>
      <c r="C121" s="62">
        <v>6</v>
      </c>
      <c r="D121" s="69">
        <v>45649</v>
      </c>
      <c r="E121" s="50" t="str">
        <f t="shared" si="1"/>
        <v>後期02_月B6</v>
      </c>
    </row>
    <row r="122" spans="2:5" x14ac:dyDescent="0.85">
      <c r="B122" s="62" t="s">
        <v>607</v>
      </c>
      <c r="C122" s="62">
        <v>7</v>
      </c>
      <c r="D122" s="69">
        <v>45684</v>
      </c>
      <c r="E122" s="50" t="str">
        <f t="shared" si="1"/>
        <v>後期02_月B7</v>
      </c>
    </row>
    <row r="123" spans="2:5" x14ac:dyDescent="0.85">
      <c r="B123" s="62" t="s">
        <v>607</v>
      </c>
      <c r="C123" s="62">
        <v>8</v>
      </c>
      <c r="D123" s="69">
        <v>45691</v>
      </c>
      <c r="E123" s="50" t="str">
        <f t="shared" si="1"/>
        <v>後期02_月B8</v>
      </c>
    </row>
    <row r="124" spans="2:5" x14ac:dyDescent="0.85">
      <c r="B124" s="62" t="s">
        <v>608</v>
      </c>
      <c r="C124" s="62">
        <v>1</v>
      </c>
      <c r="D124" s="69">
        <v>45566</v>
      </c>
      <c r="E124" s="50" t="str">
        <f t="shared" si="1"/>
        <v>後期03_火A1</v>
      </c>
    </row>
    <row r="125" spans="2:5" x14ac:dyDescent="0.85">
      <c r="B125" s="62" t="s">
        <v>608</v>
      </c>
      <c r="C125" s="62">
        <v>2</v>
      </c>
      <c r="D125" s="69">
        <v>45573</v>
      </c>
      <c r="E125" s="50" t="str">
        <f t="shared" si="1"/>
        <v>後期03_火A2</v>
      </c>
    </row>
    <row r="126" spans="2:5" x14ac:dyDescent="0.85">
      <c r="B126" s="62" t="s">
        <v>608</v>
      </c>
      <c r="C126" s="62">
        <v>3</v>
      </c>
      <c r="D126" s="69">
        <v>45587</v>
      </c>
      <c r="E126" s="50" t="str">
        <f t="shared" si="1"/>
        <v>後期03_火A3</v>
      </c>
    </row>
    <row r="127" spans="2:5" x14ac:dyDescent="0.85">
      <c r="B127" s="62" t="s">
        <v>608</v>
      </c>
      <c r="C127" s="62">
        <v>4</v>
      </c>
      <c r="D127" s="69">
        <v>45601</v>
      </c>
      <c r="E127" s="50" t="str">
        <f t="shared" si="1"/>
        <v>後期03_火A4</v>
      </c>
    </row>
    <row r="128" spans="2:5" x14ac:dyDescent="0.85">
      <c r="B128" s="62" t="s">
        <v>608</v>
      </c>
      <c r="C128" s="62">
        <v>5</v>
      </c>
      <c r="D128" s="69">
        <v>45615</v>
      </c>
      <c r="E128" s="50" t="str">
        <f t="shared" si="1"/>
        <v>後期03_火A5</v>
      </c>
    </row>
    <row r="129" spans="2:5" x14ac:dyDescent="0.85">
      <c r="B129" s="62" t="s">
        <v>608</v>
      </c>
      <c r="C129" s="62">
        <v>6</v>
      </c>
      <c r="D129" s="69">
        <v>45629</v>
      </c>
      <c r="E129" s="50" t="str">
        <f t="shared" si="1"/>
        <v>後期03_火A6</v>
      </c>
    </row>
    <row r="130" spans="2:5" x14ac:dyDescent="0.85">
      <c r="B130" s="62" t="s">
        <v>608</v>
      </c>
      <c r="C130" s="62">
        <v>7</v>
      </c>
      <c r="D130" s="69">
        <v>45643</v>
      </c>
      <c r="E130" s="50" t="str">
        <f t="shared" si="1"/>
        <v>後期03_火A7</v>
      </c>
    </row>
    <row r="131" spans="2:5" x14ac:dyDescent="0.85">
      <c r="B131" s="62" t="s">
        <v>608</v>
      </c>
      <c r="C131" s="62">
        <v>8</v>
      </c>
      <c r="D131" s="69">
        <v>45664</v>
      </c>
      <c r="E131" s="50" t="str">
        <f t="shared" si="1"/>
        <v>後期03_火A8</v>
      </c>
    </row>
    <row r="132" spans="2:5" x14ac:dyDescent="0.85">
      <c r="B132" s="62" t="s">
        <v>609</v>
      </c>
      <c r="C132" s="62">
        <v>1</v>
      </c>
      <c r="D132" s="69">
        <v>45566</v>
      </c>
      <c r="E132" s="50" t="str">
        <f t="shared" si="1"/>
        <v>後期04_火B1</v>
      </c>
    </row>
    <row r="133" spans="2:5" x14ac:dyDescent="0.85">
      <c r="B133" s="62" t="s">
        <v>609</v>
      </c>
      <c r="C133" s="62">
        <v>2</v>
      </c>
      <c r="D133" s="69">
        <v>45580</v>
      </c>
      <c r="E133" s="50" t="str">
        <f t="shared" ref="E133:E196" si="2">B133&amp;C133</f>
        <v>後期04_火B2</v>
      </c>
    </row>
    <row r="134" spans="2:5" x14ac:dyDescent="0.85">
      <c r="B134" s="62" t="s">
        <v>609</v>
      </c>
      <c r="C134" s="62">
        <v>3</v>
      </c>
      <c r="D134" s="69">
        <v>45594</v>
      </c>
      <c r="E134" s="50" t="str">
        <f t="shared" si="2"/>
        <v>後期04_火B3</v>
      </c>
    </row>
    <row r="135" spans="2:5" x14ac:dyDescent="0.85">
      <c r="B135" s="62" t="s">
        <v>609</v>
      </c>
      <c r="C135" s="62">
        <v>4</v>
      </c>
      <c r="D135" s="69">
        <v>45608</v>
      </c>
      <c r="E135" s="50" t="str">
        <f t="shared" si="2"/>
        <v>後期04_火B4</v>
      </c>
    </row>
    <row r="136" spans="2:5" x14ac:dyDescent="0.85">
      <c r="B136" s="62" t="s">
        <v>609</v>
      </c>
      <c r="C136" s="62">
        <v>5</v>
      </c>
      <c r="D136" s="69">
        <v>45622</v>
      </c>
      <c r="E136" s="50" t="str">
        <f t="shared" si="2"/>
        <v>後期04_火B5</v>
      </c>
    </row>
    <row r="137" spans="2:5" x14ac:dyDescent="0.85">
      <c r="B137" s="62" t="s">
        <v>609</v>
      </c>
      <c r="C137" s="62">
        <v>6</v>
      </c>
      <c r="D137" s="69">
        <v>45636</v>
      </c>
      <c r="E137" s="50" t="str">
        <f t="shared" si="2"/>
        <v>後期04_火B6</v>
      </c>
    </row>
    <row r="138" spans="2:5" x14ac:dyDescent="0.85">
      <c r="B138" s="62" t="s">
        <v>609</v>
      </c>
      <c r="C138" s="62">
        <v>7</v>
      </c>
      <c r="D138" s="69">
        <v>45650</v>
      </c>
      <c r="E138" s="50" t="str">
        <f t="shared" si="2"/>
        <v>後期04_火B7</v>
      </c>
    </row>
    <row r="139" spans="2:5" x14ac:dyDescent="0.85">
      <c r="B139" s="62" t="s">
        <v>609</v>
      </c>
      <c r="C139" s="62">
        <v>8</v>
      </c>
      <c r="D139" s="69">
        <v>45671</v>
      </c>
      <c r="E139" s="50" t="str">
        <f t="shared" si="2"/>
        <v>後期04_火B8</v>
      </c>
    </row>
    <row r="140" spans="2:5" x14ac:dyDescent="0.85">
      <c r="B140" s="62" t="s">
        <v>610</v>
      </c>
      <c r="C140" s="62">
        <v>1</v>
      </c>
      <c r="D140" s="69">
        <v>45567</v>
      </c>
      <c r="E140" s="50" t="str">
        <f t="shared" si="2"/>
        <v>後期05_水A1</v>
      </c>
    </row>
    <row r="141" spans="2:5" x14ac:dyDescent="0.85">
      <c r="B141" s="62" t="s">
        <v>610</v>
      </c>
      <c r="C141" s="62">
        <v>2</v>
      </c>
      <c r="D141" s="69">
        <v>45574</v>
      </c>
      <c r="E141" s="50" t="str">
        <f t="shared" si="2"/>
        <v>後期05_水A2</v>
      </c>
    </row>
    <row r="142" spans="2:5" x14ac:dyDescent="0.85">
      <c r="B142" s="62" t="s">
        <v>610</v>
      </c>
      <c r="C142" s="62">
        <v>3</v>
      </c>
      <c r="D142" s="69">
        <v>45588</v>
      </c>
      <c r="E142" s="50" t="str">
        <f t="shared" si="2"/>
        <v>後期05_水A3</v>
      </c>
    </row>
    <row r="143" spans="2:5" x14ac:dyDescent="0.85">
      <c r="B143" s="62" t="s">
        <v>610</v>
      </c>
      <c r="C143" s="62">
        <v>4</v>
      </c>
      <c r="D143" s="69">
        <v>45602</v>
      </c>
      <c r="E143" s="50" t="str">
        <f t="shared" si="2"/>
        <v>後期05_水A4</v>
      </c>
    </row>
    <row r="144" spans="2:5" x14ac:dyDescent="0.85">
      <c r="B144" s="62" t="s">
        <v>610</v>
      </c>
      <c r="C144" s="62">
        <v>5</v>
      </c>
      <c r="D144" s="69">
        <v>45616</v>
      </c>
      <c r="E144" s="50" t="str">
        <f t="shared" si="2"/>
        <v>後期05_水A5</v>
      </c>
    </row>
    <row r="145" spans="2:5" x14ac:dyDescent="0.85">
      <c r="B145" s="62" t="s">
        <v>610</v>
      </c>
      <c r="C145" s="62">
        <v>6</v>
      </c>
      <c r="D145" s="69">
        <v>45630</v>
      </c>
      <c r="E145" s="50" t="str">
        <f t="shared" si="2"/>
        <v>後期05_水A6</v>
      </c>
    </row>
    <row r="146" spans="2:5" x14ac:dyDescent="0.85">
      <c r="B146" s="62" t="s">
        <v>610</v>
      </c>
      <c r="C146" s="62">
        <v>7</v>
      </c>
      <c r="D146" s="69">
        <v>45644</v>
      </c>
      <c r="E146" s="50" t="str">
        <f t="shared" si="2"/>
        <v>後期05_水A7</v>
      </c>
    </row>
    <row r="147" spans="2:5" x14ac:dyDescent="0.85">
      <c r="B147" s="62" t="s">
        <v>610</v>
      </c>
      <c r="C147" s="62">
        <v>8</v>
      </c>
      <c r="D147" s="69">
        <v>45665</v>
      </c>
      <c r="E147" s="50" t="str">
        <f t="shared" si="2"/>
        <v>後期05_水A8</v>
      </c>
    </row>
    <row r="148" spans="2:5" x14ac:dyDescent="0.85">
      <c r="B148" s="62" t="s">
        <v>611</v>
      </c>
      <c r="C148" s="62">
        <v>1</v>
      </c>
      <c r="D148" s="69">
        <v>45568</v>
      </c>
      <c r="E148" s="50" t="str">
        <f t="shared" si="2"/>
        <v>後期07_木A1</v>
      </c>
    </row>
    <row r="149" spans="2:5" x14ac:dyDescent="0.85">
      <c r="B149" s="62" t="s">
        <v>611</v>
      </c>
      <c r="C149" s="62">
        <v>2</v>
      </c>
      <c r="D149" s="69">
        <v>45575</v>
      </c>
      <c r="E149" s="50" t="str">
        <f t="shared" si="2"/>
        <v>後期07_木A2</v>
      </c>
    </row>
    <row r="150" spans="2:5" x14ac:dyDescent="0.85">
      <c r="B150" s="62" t="s">
        <v>611</v>
      </c>
      <c r="C150" s="62">
        <v>3</v>
      </c>
      <c r="D150" s="69">
        <v>45589</v>
      </c>
      <c r="E150" s="50" t="str">
        <f t="shared" si="2"/>
        <v>後期07_木A3</v>
      </c>
    </row>
    <row r="151" spans="2:5" x14ac:dyDescent="0.85">
      <c r="B151" s="62" t="s">
        <v>611</v>
      </c>
      <c r="C151" s="62">
        <v>4</v>
      </c>
      <c r="D151" s="69">
        <v>45603</v>
      </c>
      <c r="E151" s="50" t="str">
        <f t="shared" si="2"/>
        <v>後期07_木A4</v>
      </c>
    </row>
    <row r="152" spans="2:5" x14ac:dyDescent="0.85">
      <c r="B152" s="62" t="s">
        <v>611</v>
      </c>
      <c r="C152" s="62">
        <v>5</v>
      </c>
      <c r="D152" s="69">
        <v>45617</v>
      </c>
      <c r="E152" s="50" t="str">
        <f t="shared" si="2"/>
        <v>後期07_木A5</v>
      </c>
    </row>
    <row r="153" spans="2:5" x14ac:dyDescent="0.85">
      <c r="B153" s="62" t="s">
        <v>611</v>
      </c>
      <c r="C153" s="62">
        <v>6</v>
      </c>
      <c r="D153" s="69">
        <v>45631</v>
      </c>
      <c r="E153" s="50" t="str">
        <f t="shared" si="2"/>
        <v>後期07_木A6</v>
      </c>
    </row>
    <row r="154" spans="2:5" x14ac:dyDescent="0.85">
      <c r="B154" s="62" t="s">
        <v>611</v>
      </c>
      <c r="C154" s="62">
        <v>7</v>
      </c>
      <c r="D154" s="69">
        <v>45645</v>
      </c>
      <c r="E154" s="50" t="str">
        <f t="shared" si="2"/>
        <v>後期07_木A7</v>
      </c>
    </row>
    <row r="155" spans="2:5" x14ac:dyDescent="0.85">
      <c r="B155" s="62" t="s">
        <v>611</v>
      </c>
      <c r="C155" s="62">
        <v>8</v>
      </c>
      <c r="D155" s="69">
        <v>45666</v>
      </c>
      <c r="E155" s="50" t="str">
        <f t="shared" si="2"/>
        <v>後期07_木A8</v>
      </c>
    </row>
    <row r="156" spans="2:5" x14ac:dyDescent="0.85">
      <c r="B156" s="62" t="s">
        <v>612</v>
      </c>
      <c r="C156" s="62">
        <v>1</v>
      </c>
      <c r="D156" s="69">
        <v>45568</v>
      </c>
      <c r="E156" s="50" t="str">
        <f t="shared" si="2"/>
        <v>後期08_木B1</v>
      </c>
    </row>
    <row r="157" spans="2:5" x14ac:dyDescent="0.85">
      <c r="B157" s="62" t="s">
        <v>612</v>
      </c>
      <c r="C157" s="62">
        <v>2</v>
      </c>
      <c r="D157" s="69">
        <v>45582</v>
      </c>
      <c r="E157" s="50" t="str">
        <f t="shared" si="2"/>
        <v>後期08_木B2</v>
      </c>
    </row>
    <row r="158" spans="2:5" x14ac:dyDescent="0.85">
      <c r="B158" s="62" t="s">
        <v>612</v>
      </c>
      <c r="C158" s="62">
        <v>3</v>
      </c>
      <c r="D158" s="69">
        <v>45596</v>
      </c>
      <c r="E158" s="50" t="str">
        <f t="shared" si="2"/>
        <v>後期08_木B3</v>
      </c>
    </row>
    <row r="159" spans="2:5" x14ac:dyDescent="0.85">
      <c r="B159" s="62" t="s">
        <v>612</v>
      </c>
      <c r="C159" s="62">
        <v>4</v>
      </c>
      <c r="D159" s="69">
        <v>45610</v>
      </c>
      <c r="E159" s="50" t="str">
        <f t="shared" si="2"/>
        <v>後期08_木B4</v>
      </c>
    </row>
    <row r="160" spans="2:5" x14ac:dyDescent="0.85">
      <c r="B160" s="62" t="s">
        <v>612</v>
      </c>
      <c r="C160" s="62">
        <v>5</v>
      </c>
      <c r="D160" s="69">
        <v>45624</v>
      </c>
      <c r="E160" s="50" t="str">
        <f t="shared" si="2"/>
        <v>後期08_木B5</v>
      </c>
    </row>
    <row r="161" spans="2:5" x14ac:dyDescent="0.85">
      <c r="B161" s="62" t="s">
        <v>612</v>
      </c>
      <c r="C161" s="62">
        <v>6</v>
      </c>
      <c r="D161" s="69">
        <v>45638</v>
      </c>
      <c r="E161" s="50" t="str">
        <f t="shared" si="2"/>
        <v>後期08_木B6</v>
      </c>
    </row>
    <row r="162" spans="2:5" x14ac:dyDescent="0.85">
      <c r="B162" s="62" t="s">
        <v>612</v>
      </c>
      <c r="C162" s="62">
        <v>7</v>
      </c>
      <c r="D162" s="69">
        <v>45652</v>
      </c>
      <c r="E162" s="50" t="str">
        <f t="shared" si="2"/>
        <v>後期08_木B7</v>
      </c>
    </row>
    <row r="163" spans="2:5" x14ac:dyDescent="0.85">
      <c r="B163" s="62" t="s">
        <v>612</v>
      </c>
      <c r="C163" s="62">
        <v>8</v>
      </c>
      <c r="D163" s="69">
        <v>45673</v>
      </c>
      <c r="E163" s="50" t="str">
        <f t="shared" si="2"/>
        <v>後期08_木B8</v>
      </c>
    </row>
    <row r="164" spans="2:5" x14ac:dyDescent="0.85">
      <c r="B164" s="62" t="s">
        <v>613</v>
      </c>
      <c r="C164" s="62">
        <v>1</v>
      </c>
      <c r="D164" s="69">
        <v>45569</v>
      </c>
      <c r="E164" s="50" t="str">
        <f t="shared" si="2"/>
        <v>後期09_金A1</v>
      </c>
    </row>
    <row r="165" spans="2:5" x14ac:dyDescent="0.85">
      <c r="B165" s="62" t="s">
        <v>613</v>
      </c>
      <c r="C165" s="62">
        <v>2</v>
      </c>
      <c r="D165" s="69">
        <v>45576</v>
      </c>
      <c r="E165" s="50" t="str">
        <f t="shared" si="2"/>
        <v>後期09_金A2</v>
      </c>
    </row>
    <row r="166" spans="2:5" x14ac:dyDescent="0.85">
      <c r="B166" s="62" t="s">
        <v>613</v>
      </c>
      <c r="C166" s="62">
        <v>3</v>
      </c>
      <c r="D166" s="69">
        <v>45590</v>
      </c>
      <c r="E166" s="50" t="str">
        <f t="shared" si="2"/>
        <v>後期09_金A3</v>
      </c>
    </row>
    <row r="167" spans="2:5" x14ac:dyDescent="0.85">
      <c r="B167" s="62" t="s">
        <v>613</v>
      </c>
      <c r="C167" s="62">
        <v>4</v>
      </c>
      <c r="D167" s="69">
        <v>45604</v>
      </c>
      <c r="E167" s="50" t="str">
        <f t="shared" si="2"/>
        <v>後期09_金A4</v>
      </c>
    </row>
    <row r="168" spans="2:5" x14ac:dyDescent="0.85">
      <c r="B168" s="62" t="s">
        <v>613</v>
      </c>
      <c r="C168" s="62">
        <v>5</v>
      </c>
      <c r="D168" s="69">
        <v>45618</v>
      </c>
      <c r="E168" s="50" t="str">
        <f t="shared" si="2"/>
        <v>後期09_金A5</v>
      </c>
    </row>
    <row r="169" spans="2:5" x14ac:dyDescent="0.85">
      <c r="B169" s="62" t="s">
        <v>613</v>
      </c>
      <c r="C169" s="62">
        <v>6</v>
      </c>
      <c r="D169" s="69">
        <v>45632</v>
      </c>
      <c r="E169" s="50" t="str">
        <f t="shared" si="2"/>
        <v>後期09_金A6</v>
      </c>
    </row>
    <row r="170" spans="2:5" x14ac:dyDescent="0.85">
      <c r="B170" s="62" t="s">
        <v>613</v>
      </c>
      <c r="C170" s="62">
        <v>7</v>
      </c>
      <c r="D170" s="69">
        <v>45646</v>
      </c>
      <c r="E170" s="50" t="str">
        <f t="shared" si="2"/>
        <v>後期09_金A7</v>
      </c>
    </row>
    <row r="171" spans="2:5" x14ac:dyDescent="0.85">
      <c r="B171" s="62" t="s">
        <v>613</v>
      </c>
      <c r="C171" s="62">
        <v>8</v>
      </c>
      <c r="D171" s="69">
        <v>45667</v>
      </c>
      <c r="E171" s="50" t="str">
        <f t="shared" si="2"/>
        <v>後期09_金A8</v>
      </c>
    </row>
    <row r="172" spans="2:5" x14ac:dyDescent="0.85">
      <c r="B172" s="62" t="s">
        <v>614</v>
      </c>
      <c r="C172" s="62">
        <v>1</v>
      </c>
      <c r="D172" s="69">
        <v>45569</v>
      </c>
      <c r="E172" s="50" t="str">
        <f t="shared" si="2"/>
        <v>後期10_金B1</v>
      </c>
    </row>
    <row r="173" spans="2:5" x14ac:dyDescent="0.85">
      <c r="B173" s="62" t="s">
        <v>614</v>
      </c>
      <c r="C173" s="62">
        <v>2</v>
      </c>
      <c r="D173" s="69">
        <v>45583</v>
      </c>
      <c r="E173" s="50" t="str">
        <f t="shared" si="2"/>
        <v>後期10_金B2</v>
      </c>
    </row>
    <row r="174" spans="2:5" x14ac:dyDescent="0.85">
      <c r="B174" s="62" t="s">
        <v>614</v>
      </c>
      <c r="C174" s="62">
        <v>3</v>
      </c>
      <c r="D174" s="69">
        <v>45597</v>
      </c>
      <c r="E174" s="50" t="str">
        <f t="shared" si="2"/>
        <v>後期10_金B3</v>
      </c>
    </row>
    <row r="175" spans="2:5" x14ac:dyDescent="0.85">
      <c r="B175" s="62" t="s">
        <v>614</v>
      </c>
      <c r="C175" s="62">
        <v>4</v>
      </c>
      <c r="D175" s="69">
        <v>45611</v>
      </c>
      <c r="E175" s="50" t="str">
        <f t="shared" si="2"/>
        <v>後期10_金B4</v>
      </c>
    </row>
    <row r="176" spans="2:5" x14ac:dyDescent="0.85">
      <c r="B176" s="62" t="s">
        <v>614</v>
      </c>
      <c r="C176" s="62">
        <v>5</v>
      </c>
      <c r="D176" s="69">
        <v>45625</v>
      </c>
      <c r="E176" s="50" t="str">
        <f t="shared" si="2"/>
        <v>後期10_金B5</v>
      </c>
    </row>
    <row r="177" spans="2:5" x14ac:dyDescent="0.85">
      <c r="B177" s="62" t="s">
        <v>614</v>
      </c>
      <c r="C177" s="62">
        <v>6</v>
      </c>
      <c r="D177" s="69">
        <v>45639</v>
      </c>
      <c r="E177" s="50" t="str">
        <f t="shared" si="2"/>
        <v>後期10_金B6</v>
      </c>
    </row>
    <row r="178" spans="2:5" x14ac:dyDescent="0.85">
      <c r="B178" s="62" t="s">
        <v>614</v>
      </c>
      <c r="C178" s="62">
        <v>7</v>
      </c>
      <c r="D178" s="69">
        <v>45653</v>
      </c>
      <c r="E178" s="50" t="str">
        <f t="shared" si="2"/>
        <v>後期10_金B7</v>
      </c>
    </row>
    <row r="179" spans="2:5" x14ac:dyDescent="0.85">
      <c r="B179" s="62" t="s">
        <v>614</v>
      </c>
      <c r="C179" s="62">
        <v>8</v>
      </c>
      <c r="D179" s="69">
        <v>45674</v>
      </c>
      <c r="E179" s="50" t="str">
        <f t="shared" si="2"/>
        <v>後期10_金B8</v>
      </c>
    </row>
    <row r="180" spans="2:5" x14ac:dyDescent="0.85">
      <c r="B180" s="62" t="s">
        <v>615</v>
      </c>
      <c r="C180" s="62">
        <v>1</v>
      </c>
      <c r="D180" s="69">
        <v>45563</v>
      </c>
      <c r="E180" s="50" t="str">
        <f t="shared" si="2"/>
        <v>後期11_土1・2A1</v>
      </c>
    </row>
    <row r="181" spans="2:5" x14ac:dyDescent="0.85">
      <c r="B181" s="62" t="s">
        <v>615</v>
      </c>
      <c r="C181" s="62">
        <v>2</v>
      </c>
      <c r="D181" s="69">
        <v>45577</v>
      </c>
      <c r="E181" s="50" t="str">
        <f t="shared" si="2"/>
        <v>後期11_土1・2A2</v>
      </c>
    </row>
    <row r="182" spans="2:5" x14ac:dyDescent="0.85">
      <c r="B182" s="62" t="s">
        <v>615</v>
      </c>
      <c r="C182" s="62">
        <v>3</v>
      </c>
      <c r="D182" s="69">
        <v>45591</v>
      </c>
      <c r="E182" s="50" t="str">
        <f t="shared" si="2"/>
        <v>後期11_土1・2A3</v>
      </c>
    </row>
    <row r="183" spans="2:5" x14ac:dyDescent="0.85">
      <c r="B183" s="62" t="s">
        <v>615</v>
      </c>
      <c r="C183" s="62">
        <v>4</v>
      </c>
      <c r="D183" s="69">
        <v>45605</v>
      </c>
      <c r="E183" s="50" t="str">
        <f t="shared" si="2"/>
        <v>後期11_土1・2A4</v>
      </c>
    </row>
    <row r="184" spans="2:5" x14ac:dyDescent="0.85">
      <c r="B184" s="62" t="s">
        <v>615</v>
      </c>
      <c r="C184" s="62">
        <v>5</v>
      </c>
      <c r="D184" s="69">
        <v>45633</v>
      </c>
      <c r="E184" s="50" t="str">
        <f t="shared" si="2"/>
        <v>後期11_土1・2A5</v>
      </c>
    </row>
    <row r="185" spans="2:5" x14ac:dyDescent="0.85">
      <c r="B185" s="62" t="s">
        <v>615</v>
      </c>
      <c r="C185" s="62">
        <v>6</v>
      </c>
      <c r="D185" s="69">
        <v>45647</v>
      </c>
      <c r="E185" s="50" t="str">
        <f t="shared" si="2"/>
        <v>後期11_土1・2A6</v>
      </c>
    </row>
    <row r="186" spans="2:5" x14ac:dyDescent="0.85">
      <c r="B186" s="62" t="s">
        <v>615</v>
      </c>
      <c r="C186" s="62">
        <v>7</v>
      </c>
      <c r="D186" s="69">
        <v>45668</v>
      </c>
      <c r="E186" s="50" t="str">
        <f t="shared" si="2"/>
        <v>後期11_土1・2A7</v>
      </c>
    </row>
    <row r="187" spans="2:5" x14ac:dyDescent="0.85">
      <c r="B187" s="62" t="s">
        <v>615</v>
      </c>
      <c r="C187" s="62">
        <v>8</v>
      </c>
      <c r="D187" s="69">
        <v>45682</v>
      </c>
      <c r="E187" s="50" t="str">
        <f t="shared" si="2"/>
        <v>後期11_土1・2A8</v>
      </c>
    </row>
    <row r="188" spans="2:5" x14ac:dyDescent="0.85">
      <c r="B188" s="62" t="s">
        <v>616</v>
      </c>
      <c r="C188" s="62">
        <v>1</v>
      </c>
      <c r="D188" s="69">
        <v>45563</v>
      </c>
      <c r="E188" s="50" t="str">
        <f t="shared" si="2"/>
        <v>後期13_土3・4A1</v>
      </c>
    </row>
    <row r="189" spans="2:5" x14ac:dyDescent="0.85">
      <c r="B189" s="62" t="s">
        <v>616</v>
      </c>
      <c r="C189" s="62">
        <v>2</v>
      </c>
      <c r="D189" s="69">
        <v>45577</v>
      </c>
      <c r="E189" s="50" t="str">
        <f t="shared" si="2"/>
        <v>後期13_土3・4A2</v>
      </c>
    </row>
    <row r="190" spans="2:5" x14ac:dyDescent="0.85">
      <c r="B190" s="62" t="s">
        <v>616</v>
      </c>
      <c r="C190" s="62">
        <v>3</v>
      </c>
      <c r="D190" s="69">
        <v>45591</v>
      </c>
      <c r="E190" s="50" t="str">
        <f t="shared" si="2"/>
        <v>後期13_土3・4A3</v>
      </c>
    </row>
    <row r="191" spans="2:5" x14ac:dyDescent="0.85">
      <c r="B191" s="62" t="s">
        <v>616</v>
      </c>
      <c r="C191" s="62">
        <v>4</v>
      </c>
      <c r="D191" s="69">
        <v>45605</v>
      </c>
      <c r="E191" s="50" t="str">
        <f t="shared" si="2"/>
        <v>後期13_土3・4A4</v>
      </c>
    </row>
    <row r="192" spans="2:5" x14ac:dyDescent="0.85">
      <c r="B192" s="62" t="s">
        <v>616</v>
      </c>
      <c r="C192" s="62">
        <v>5</v>
      </c>
      <c r="D192" s="69">
        <v>45633</v>
      </c>
      <c r="E192" s="50" t="str">
        <f t="shared" si="2"/>
        <v>後期13_土3・4A5</v>
      </c>
    </row>
    <row r="193" spans="2:5" x14ac:dyDescent="0.85">
      <c r="B193" s="62" t="s">
        <v>616</v>
      </c>
      <c r="C193" s="62">
        <v>6</v>
      </c>
      <c r="D193" s="69">
        <v>45647</v>
      </c>
      <c r="E193" s="50" t="str">
        <f t="shared" si="2"/>
        <v>後期13_土3・4A6</v>
      </c>
    </row>
    <row r="194" spans="2:5" x14ac:dyDescent="0.85">
      <c r="B194" s="62" t="s">
        <v>616</v>
      </c>
      <c r="C194" s="62">
        <v>7</v>
      </c>
      <c r="D194" s="69">
        <v>45668</v>
      </c>
      <c r="E194" s="50" t="str">
        <f t="shared" si="2"/>
        <v>後期13_土3・4A7</v>
      </c>
    </row>
    <row r="195" spans="2:5" x14ac:dyDescent="0.85">
      <c r="B195" s="62" t="s">
        <v>616</v>
      </c>
      <c r="C195" s="62">
        <v>8</v>
      </c>
      <c r="D195" s="69">
        <v>45682</v>
      </c>
      <c r="E195" s="50" t="str">
        <f t="shared" si="2"/>
        <v>後期13_土3・4A8</v>
      </c>
    </row>
    <row r="196" spans="2:5" x14ac:dyDescent="0.85">
      <c r="B196" s="62" t="s">
        <v>617</v>
      </c>
      <c r="C196" s="62">
        <v>1</v>
      </c>
      <c r="D196" s="69">
        <v>45563</v>
      </c>
      <c r="E196" s="50" t="str">
        <f t="shared" si="2"/>
        <v>後期12_土1・2B1</v>
      </c>
    </row>
    <row r="197" spans="2:5" x14ac:dyDescent="0.85">
      <c r="B197" s="62" t="s">
        <v>617</v>
      </c>
      <c r="C197" s="62">
        <v>2</v>
      </c>
      <c r="D197" s="69">
        <v>45570</v>
      </c>
      <c r="E197" s="50" t="str">
        <f t="shared" ref="E197:E211" si="3">B197&amp;C197</f>
        <v>後期12_土1・2B2</v>
      </c>
    </row>
    <row r="198" spans="2:5" x14ac:dyDescent="0.85">
      <c r="B198" s="62" t="s">
        <v>617</v>
      </c>
      <c r="C198" s="62">
        <v>3</v>
      </c>
      <c r="D198" s="69">
        <v>45584</v>
      </c>
      <c r="E198" s="50" t="str">
        <f t="shared" si="3"/>
        <v>後期12_土1・2B3</v>
      </c>
    </row>
    <row r="199" spans="2:5" x14ac:dyDescent="0.85">
      <c r="B199" s="62" t="s">
        <v>617</v>
      </c>
      <c r="C199" s="62">
        <v>4</v>
      </c>
      <c r="D199" s="69">
        <v>45612</v>
      </c>
      <c r="E199" s="50" t="str">
        <f t="shared" si="3"/>
        <v>後期12_土1・2B4</v>
      </c>
    </row>
    <row r="200" spans="2:5" x14ac:dyDescent="0.85">
      <c r="B200" s="62" t="s">
        <v>617</v>
      </c>
      <c r="C200" s="62">
        <v>5</v>
      </c>
      <c r="D200" s="69">
        <v>45626</v>
      </c>
      <c r="E200" s="50" t="str">
        <f t="shared" si="3"/>
        <v>後期12_土1・2B5</v>
      </c>
    </row>
    <row r="201" spans="2:5" x14ac:dyDescent="0.85">
      <c r="B201" s="62" t="s">
        <v>617</v>
      </c>
      <c r="C201" s="62">
        <v>6</v>
      </c>
      <c r="D201" s="69">
        <v>45640</v>
      </c>
      <c r="E201" s="50" t="str">
        <f t="shared" si="3"/>
        <v>後期12_土1・2B6</v>
      </c>
    </row>
    <row r="202" spans="2:5" x14ac:dyDescent="0.85">
      <c r="B202" s="62" t="s">
        <v>617</v>
      </c>
      <c r="C202" s="62">
        <v>7</v>
      </c>
      <c r="D202" s="69">
        <v>45675</v>
      </c>
      <c r="E202" s="50" t="str">
        <f t="shared" si="3"/>
        <v>後期12_土1・2B7</v>
      </c>
    </row>
    <row r="203" spans="2:5" x14ac:dyDescent="0.85">
      <c r="B203" s="62" t="s">
        <v>617</v>
      </c>
      <c r="C203" s="62">
        <v>8</v>
      </c>
      <c r="D203" s="69">
        <v>45689</v>
      </c>
      <c r="E203" s="50" t="str">
        <f t="shared" si="3"/>
        <v>後期12_土1・2B8</v>
      </c>
    </row>
    <row r="204" spans="2:5" x14ac:dyDescent="0.85">
      <c r="B204" s="62" t="s">
        <v>618</v>
      </c>
      <c r="C204" s="62">
        <v>1</v>
      </c>
      <c r="D204" s="69">
        <v>45563</v>
      </c>
      <c r="E204" s="50" t="str">
        <f t="shared" si="3"/>
        <v>後期14_土3・4B1</v>
      </c>
    </row>
    <row r="205" spans="2:5" x14ac:dyDescent="0.85">
      <c r="B205" s="62" t="s">
        <v>618</v>
      </c>
      <c r="C205" s="62">
        <v>2</v>
      </c>
      <c r="D205" s="69">
        <v>45570</v>
      </c>
      <c r="E205" s="50" t="str">
        <f t="shared" si="3"/>
        <v>後期14_土3・4B2</v>
      </c>
    </row>
    <row r="206" spans="2:5" x14ac:dyDescent="0.85">
      <c r="B206" s="62" t="s">
        <v>618</v>
      </c>
      <c r="C206" s="62">
        <v>3</v>
      </c>
      <c r="D206" s="69">
        <v>45584</v>
      </c>
      <c r="E206" s="50" t="str">
        <f t="shared" si="3"/>
        <v>後期14_土3・4B3</v>
      </c>
    </row>
    <row r="207" spans="2:5" x14ac:dyDescent="0.85">
      <c r="B207" s="62" t="s">
        <v>618</v>
      </c>
      <c r="C207" s="62">
        <v>4</v>
      </c>
      <c r="D207" s="69">
        <v>45612</v>
      </c>
      <c r="E207" s="50" t="str">
        <f t="shared" si="3"/>
        <v>後期14_土3・4B4</v>
      </c>
    </row>
    <row r="208" spans="2:5" x14ac:dyDescent="0.85">
      <c r="B208" s="62" t="s">
        <v>618</v>
      </c>
      <c r="C208" s="62">
        <v>5</v>
      </c>
      <c r="D208" s="69">
        <v>45626</v>
      </c>
      <c r="E208" s="50" t="str">
        <f t="shared" si="3"/>
        <v>後期14_土3・4B5</v>
      </c>
    </row>
    <row r="209" spans="2:5" x14ac:dyDescent="0.85">
      <c r="B209" s="62" t="s">
        <v>618</v>
      </c>
      <c r="C209" s="62">
        <v>6</v>
      </c>
      <c r="D209" s="69">
        <v>45640</v>
      </c>
      <c r="E209" s="50" t="str">
        <f t="shared" si="3"/>
        <v>後期14_土3・4B6</v>
      </c>
    </row>
    <row r="210" spans="2:5" x14ac:dyDescent="0.85">
      <c r="B210" s="62" t="s">
        <v>618</v>
      </c>
      <c r="C210" s="62">
        <v>7</v>
      </c>
      <c r="D210" s="69">
        <v>45675</v>
      </c>
      <c r="E210" s="50" t="str">
        <f t="shared" si="3"/>
        <v>後期14_土3・4B7</v>
      </c>
    </row>
    <row r="211" spans="2:5" x14ac:dyDescent="0.85">
      <c r="B211" s="62" t="s">
        <v>618</v>
      </c>
      <c r="C211" s="62">
        <v>8</v>
      </c>
      <c r="D211" s="69">
        <v>45689</v>
      </c>
      <c r="E211" s="50" t="str">
        <f t="shared" si="3"/>
        <v>後期14_土3・4B8</v>
      </c>
    </row>
  </sheetData>
  <phoneticPr fontId="1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AC532CE18739746840561B0074B9F57" ma:contentTypeVersion="12" ma:contentTypeDescription="新しいドキュメントを作成します。" ma:contentTypeScope="" ma:versionID="b889194f132eaea8e6f8b9b7eea71f46">
  <xsd:schema xmlns:xsd="http://www.w3.org/2001/XMLSchema" xmlns:xs="http://www.w3.org/2001/XMLSchema" xmlns:p="http://schemas.microsoft.com/office/2006/metadata/properties" xmlns:ns2="701a4d34-409f-423d-86e7-eddf9b86e61b" xmlns:ns3="dcd921db-e377-4733-a0f1-4a00629d8634" targetNamespace="http://schemas.microsoft.com/office/2006/metadata/properties" ma:root="true" ma:fieldsID="02089647b345be1bb923de12ac1f633f" ns2:_="" ns3:_="">
    <xsd:import namespace="701a4d34-409f-423d-86e7-eddf9b86e61b"/>
    <xsd:import namespace="dcd921db-e377-4733-a0f1-4a00629d86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1a4d34-409f-423d-86e7-eddf9b86e6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c840ef6a-64bc-496d-b082-64dbddd80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d921db-e377-4733-a0f1-4a00629d863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38938e9-1ce2-4b44-b67e-4225e86c6176}" ma:internalName="TaxCatchAll" ma:showField="CatchAllData" ma:web="dcd921db-e377-4733-a0f1-4a00629d86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cd921db-e377-4733-a0f1-4a00629d8634" xsi:nil="true"/>
    <lcf76f155ced4ddcb4097134ff3c332f xmlns="701a4d34-409f-423d-86e7-eddf9b86e61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A44751-CF46-4488-B824-7E59D8EB92D4}"/>
</file>

<file path=customXml/itemProps2.xml><?xml version="1.0" encoding="utf-8"?>
<ds:datastoreItem xmlns:ds="http://schemas.openxmlformats.org/officeDocument/2006/customXml" ds:itemID="{86EA18F7-0B4E-495F-9C85-88805AC7BBD3}">
  <ds:schemaRefs>
    <ds:schemaRef ds:uri="http://schemas.microsoft.com/office/2006/metadata/properties"/>
    <ds:schemaRef ds:uri="http://schemas.microsoft.com/office/infopath/2007/PartnerControls"/>
    <ds:schemaRef ds:uri="b1ce5440-2816-4428-8451-c385d2acd4fb"/>
    <ds:schemaRef ds:uri="1281d047-68d4-4e91-8429-ad08bb59da8a"/>
  </ds:schemaRefs>
</ds:datastoreItem>
</file>

<file path=customXml/itemProps3.xml><?xml version="1.0" encoding="utf-8"?>
<ds:datastoreItem xmlns:ds="http://schemas.openxmlformats.org/officeDocument/2006/customXml" ds:itemID="{E586B908-074C-4F2E-9411-49B93C203E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使い方</vt:lpstr>
      <vt:lpstr>支給申請別添資料</vt:lpstr>
      <vt:lpstr>履修科目一覧</vt:lpstr>
      <vt:lpstr>事業構想スピーチ出席表</vt:lpstr>
      <vt:lpstr>休講・補講一覧表</vt:lpstr>
      <vt:lpstr>開講日程一覧</vt:lpstr>
      <vt:lpstr>2024年度授業日程</vt:lpstr>
      <vt:lpstr>'2024年度授業日程'!Print_Area</vt:lpstr>
      <vt:lpstr>休講・補講一覧表!Print_Area</vt:lpstr>
      <vt:lpstr>開講日程一覧!Print_Titles</vt:lpstr>
      <vt:lpstr>休講・補講一覧表!Print_Titles</vt:lpstr>
      <vt:lpstr>支給申請別添資料!Print_Titles</vt:lpstr>
      <vt:lpstr>履修科目一覧!Print_Titles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白石 史郎</dc:creator>
  <cp:keywords/>
  <dc:description/>
  <cp:lastModifiedBy>白石 史郎</cp:lastModifiedBy>
  <cp:revision/>
  <dcterms:created xsi:type="dcterms:W3CDTF">2023-03-29T03:52:27Z</dcterms:created>
  <dcterms:modified xsi:type="dcterms:W3CDTF">2025-03-10T04:17:28Z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0x0101008AC532CE18739746840561B0074B9F57</vt:lpwstr>
  </property>
  <property fmtid="{D5CDD505-2E9C-101B-9397-08002B2CF9AE}" pid="3" name="MediaServiceImageTags">
    <vt:lpwstr/>
  </property>
</Properties>
</file>